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24"/>
  <workbookPr autoCompressPictures="0"/>
  <workbookProtection workbookAlgorithmName="SHA-512" workbookHashValue="HO0mbCCBEuFp2s4AawXFWdeq86sQaOdDUJ93RTkJ7JIvjFZBhMrNJlLgPrd11mYMGRD5dbbX9hPj62purRi0oA==" workbookSaltValue="03inAzlJ0ZoqVFvi1dR6Xw==" workbookSpinCount="100000" lockStructure="1"/>
  <bookViews>
    <workbookView xWindow="-28800" yWindow="7640" windowWidth="28800" windowHeight="17540" activeTab="2"/>
  </bookViews>
  <sheets>
    <sheet name="New York" sheetId="5" r:id="rId1"/>
    <sheet name="PA Elec" sheetId="4" r:id="rId2"/>
    <sheet name="PA Gas" sheetId="6" r:id="rId3"/>
    <sheet name="Maryland" sheetId="7" r:id="rId4"/>
    <sheet name="NJ Elec" sheetId="8" r:id="rId5"/>
    <sheet name="NJ Gas" sheetId="9" r:id="rId6"/>
    <sheet name="Sheet2" sheetId="2" state="hidden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5" l="1"/>
  <c r="J62" i="9"/>
  <c r="K62" i="9"/>
  <c r="L62" i="9"/>
  <c r="J63" i="9"/>
  <c r="K63" i="9"/>
  <c r="L63" i="9"/>
  <c r="J64" i="9"/>
  <c r="K64" i="9"/>
  <c r="L64" i="9"/>
  <c r="J65" i="9"/>
  <c r="K65" i="9"/>
  <c r="L65" i="9"/>
  <c r="J66" i="9"/>
  <c r="K66" i="9"/>
  <c r="L66" i="9"/>
  <c r="J67" i="9"/>
  <c r="K67" i="9"/>
  <c r="L67" i="9"/>
  <c r="J68" i="9"/>
  <c r="K68" i="9"/>
  <c r="L68" i="9"/>
  <c r="J69" i="9"/>
  <c r="K69" i="9"/>
  <c r="L69" i="9"/>
  <c r="L61" i="9"/>
  <c r="K61" i="9"/>
  <c r="J61" i="9"/>
  <c r="J50" i="9"/>
  <c r="K50" i="9"/>
  <c r="L50" i="9"/>
  <c r="J51" i="9"/>
  <c r="K51" i="9"/>
  <c r="L51" i="9"/>
  <c r="J52" i="9"/>
  <c r="K52" i="9"/>
  <c r="L52" i="9"/>
  <c r="J53" i="9"/>
  <c r="K53" i="9"/>
  <c r="L53" i="9"/>
  <c r="J54" i="9"/>
  <c r="K54" i="9"/>
  <c r="L54" i="9"/>
  <c r="J55" i="9"/>
  <c r="K55" i="9"/>
  <c r="L55" i="9"/>
  <c r="J56" i="9"/>
  <c r="K56" i="9"/>
  <c r="L56" i="9"/>
  <c r="J57" i="9"/>
  <c r="K57" i="9"/>
  <c r="L57" i="9"/>
  <c r="L49" i="9"/>
  <c r="K49" i="9"/>
  <c r="J49" i="9"/>
  <c r="J38" i="9"/>
  <c r="K38" i="9"/>
  <c r="L38" i="9"/>
  <c r="J39" i="9"/>
  <c r="K39" i="9"/>
  <c r="L39" i="9"/>
  <c r="J40" i="9"/>
  <c r="K40" i="9"/>
  <c r="L40" i="9"/>
  <c r="J41" i="9"/>
  <c r="K41" i="9"/>
  <c r="L41" i="9"/>
  <c r="J42" i="9"/>
  <c r="K42" i="9"/>
  <c r="L42" i="9"/>
  <c r="J43" i="9"/>
  <c r="K43" i="9"/>
  <c r="L43" i="9"/>
  <c r="J44" i="9"/>
  <c r="K44" i="9"/>
  <c r="L44" i="9"/>
  <c r="J45" i="9"/>
  <c r="K45" i="9"/>
  <c r="L45" i="9"/>
  <c r="L37" i="9"/>
  <c r="K37" i="9"/>
  <c r="J37" i="9"/>
  <c r="J26" i="9"/>
  <c r="K26" i="9"/>
  <c r="L26" i="9"/>
  <c r="J27" i="9"/>
  <c r="K27" i="9"/>
  <c r="L27" i="9"/>
  <c r="J28" i="9"/>
  <c r="K28" i="9"/>
  <c r="L28" i="9"/>
  <c r="J29" i="9"/>
  <c r="K29" i="9"/>
  <c r="L29" i="9"/>
  <c r="J30" i="9"/>
  <c r="K30" i="9"/>
  <c r="L30" i="9"/>
  <c r="J31" i="9"/>
  <c r="K31" i="9"/>
  <c r="L31" i="9"/>
  <c r="J32" i="9"/>
  <c r="K32" i="9"/>
  <c r="L32" i="9"/>
  <c r="J33" i="9"/>
  <c r="K33" i="9"/>
  <c r="L33" i="9"/>
  <c r="L25" i="9"/>
  <c r="K25" i="9"/>
  <c r="J25" i="9"/>
  <c r="J14" i="9"/>
  <c r="K14" i="9"/>
  <c r="L14" i="9"/>
  <c r="J15" i="9"/>
  <c r="K15" i="9"/>
  <c r="L15" i="9"/>
  <c r="J16" i="9"/>
  <c r="K16" i="9"/>
  <c r="L16" i="9"/>
  <c r="J17" i="9"/>
  <c r="K17" i="9"/>
  <c r="L17" i="9"/>
  <c r="J18" i="9"/>
  <c r="K18" i="9"/>
  <c r="L18" i="9"/>
  <c r="J19" i="9"/>
  <c r="K19" i="9"/>
  <c r="L19" i="9"/>
  <c r="J20" i="9"/>
  <c r="K20" i="9"/>
  <c r="L20" i="9"/>
  <c r="J21" i="9"/>
  <c r="K21" i="9"/>
  <c r="L21" i="9"/>
  <c r="L13" i="9"/>
  <c r="K13" i="9"/>
  <c r="J13" i="9"/>
  <c r="L62" i="8"/>
  <c r="M62" i="8"/>
  <c r="N62" i="8"/>
  <c r="G62" i="8"/>
  <c r="O62" i="8"/>
  <c r="P62" i="8"/>
  <c r="L63" i="8"/>
  <c r="M63" i="8"/>
  <c r="N63" i="8"/>
  <c r="G63" i="8"/>
  <c r="O63" i="8"/>
  <c r="P63" i="8"/>
  <c r="L64" i="8"/>
  <c r="M64" i="8"/>
  <c r="N64" i="8"/>
  <c r="G64" i="8"/>
  <c r="O64" i="8"/>
  <c r="P64" i="8"/>
  <c r="L65" i="8"/>
  <c r="M65" i="8"/>
  <c r="N65" i="8"/>
  <c r="G65" i="8"/>
  <c r="O65" i="8"/>
  <c r="P65" i="8"/>
  <c r="L66" i="8"/>
  <c r="M66" i="8"/>
  <c r="N66" i="8"/>
  <c r="G66" i="8"/>
  <c r="O66" i="8"/>
  <c r="P66" i="8"/>
  <c r="L67" i="8"/>
  <c r="M67" i="8"/>
  <c r="N67" i="8"/>
  <c r="G67" i="8"/>
  <c r="O67" i="8"/>
  <c r="P67" i="8"/>
  <c r="L68" i="8"/>
  <c r="M68" i="8"/>
  <c r="N68" i="8"/>
  <c r="G68" i="8"/>
  <c r="O68" i="8"/>
  <c r="P68" i="8"/>
  <c r="L69" i="8"/>
  <c r="M69" i="8"/>
  <c r="N69" i="8"/>
  <c r="G69" i="8"/>
  <c r="O69" i="8"/>
  <c r="P69" i="8"/>
  <c r="P61" i="8"/>
  <c r="O61" i="8"/>
  <c r="N61" i="8"/>
  <c r="G61" i="8"/>
  <c r="M61" i="8"/>
  <c r="L61" i="8"/>
  <c r="L50" i="8"/>
  <c r="M50" i="8"/>
  <c r="N50" i="8"/>
  <c r="G50" i="8"/>
  <c r="O50" i="8"/>
  <c r="P50" i="8"/>
  <c r="L51" i="8"/>
  <c r="M51" i="8"/>
  <c r="N51" i="8"/>
  <c r="G51" i="8"/>
  <c r="O51" i="8"/>
  <c r="P51" i="8"/>
  <c r="L52" i="8"/>
  <c r="M52" i="8"/>
  <c r="N52" i="8"/>
  <c r="G52" i="8"/>
  <c r="O52" i="8"/>
  <c r="P52" i="8"/>
  <c r="L53" i="8"/>
  <c r="M53" i="8"/>
  <c r="N53" i="8"/>
  <c r="G53" i="8"/>
  <c r="O53" i="8"/>
  <c r="P53" i="8"/>
  <c r="L54" i="8"/>
  <c r="M54" i="8"/>
  <c r="N54" i="8"/>
  <c r="G54" i="8"/>
  <c r="O54" i="8"/>
  <c r="P54" i="8"/>
  <c r="L55" i="8"/>
  <c r="M55" i="8"/>
  <c r="N55" i="8"/>
  <c r="G55" i="8"/>
  <c r="O55" i="8"/>
  <c r="P55" i="8"/>
  <c r="L56" i="8"/>
  <c r="M56" i="8"/>
  <c r="N56" i="8"/>
  <c r="G56" i="8"/>
  <c r="O56" i="8"/>
  <c r="P56" i="8"/>
  <c r="L57" i="8"/>
  <c r="M57" i="8"/>
  <c r="N57" i="8"/>
  <c r="G57" i="8"/>
  <c r="O57" i="8"/>
  <c r="P57" i="8"/>
  <c r="P49" i="8"/>
  <c r="O49" i="8"/>
  <c r="N49" i="8"/>
  <c r="G49" i="8"/>
  <c r="M49" i="8"/>
  <c r="L49" i="8"/>
  <c r="L38" i="8"/>
  <c r="M38" i="8"/>
  <c r="N38" i="8"/>
  <c r="G38" i="8"/>
  <c r="O38" i="8"/>
  <c r="P38" i="8"/>
  <c r="L39" i="8"/>
  <c r="M39" i="8"/>
  <c r="N39" i="8"/>
  <c r="G39" i="8"/>
  <c r="O39" i="8"/>
  <c r="P39" i="8"/>
  <c r="L40" i="8"/>
  <c r="M40" i="8"/>
  <c r="N40" i="8"/>
  <c r="G40" i="8"/>
  <c r="O40" i="8"/>
  <c r="P40" i="8"/>
  <c r="L41" i="8"/>
  <c r="M41" i="8"/>
  <c r="N41" i="8"/>
  <c r="G41" i="8"/>
  <c r="O41" i="8"/>
  <c r="P41" i="8"/>
  <c r="L42" i="8"/>
  <c r="M42" i="8"/>
  <c r="N42" i="8"/>
  <c r="G42" i="8"/>
  <c r="O42" i="8"/>
  <c r="P42" i="8"/>
  <c r="L43" i="8"/>
  <c r="M43" i="8"/>
  <c r="N43" i="8"/>
  <c r="G43" i="8"/>
  <c r="O43" i="8"/>
  <c r="P43" i="8"/>
  <c r="L44" i="8"/>
  <c r="M44" i="8"/>
  <c r="N44" i="8"/>
  <c r="G44" i="8"/>
  <c r="O44" i="8"/>
  <c r="P44" i="8"/>
  <c r="L45" i="8"/>
  <c r="M45" i="8"/>
  <c r="N45" i="8"/>
  <c r="G45" i="8"/>
  <c r="O45" i="8"/>
  <c r="P45" i="8"/>
  <c r="P37" i="8"/>
  <c r="O37" i="8"/>
  <c r="N37" i="8"/>
  <c r="G37" i="8"/>
  <c r="M37" i="8"/>
  <c r="L37" i="8"/>
  <c r="L26" i="8"/>
  <c r="M26" i="8"/>
  <c r="N26" i="8"/>
  <c r="G26" i="8"/>
  <c r="O26" i="8"/>
  <c r="P26" i="8"/>
  <c r="L27" i="8"/>
  <c r="M27" i="8"/>
  <c r="N27" i="8"/>
  <c r="G27" i="8"/>
  <c r="O27" i="8"/>
  <c r="P27" i="8"/>
  <c r="L28" i="8"/>
  <c r="M28" i="8"/>
  <c r="N28" i="8"/>
  <c r="G28" i="8"/>
  <c r="O28" i="8"/>
  <c r="P28" i="8"/>
  <c r="L29" i="8"/>
  <c r="M29" i="8"/>
  <c r="N29" i="8"/>
  <c r="G29" i="8"/>
  <c r="O29" i="8"/>
  <c r="P29" i="8"/>
  <c r="L30" i="8"/>
  <c r="M30" i="8"/>
  <c r="N30" i="8"/>
  <c r="G30" i="8"/>
  <c r="O30" i="8"/>
  <c r="P30" i="8"/>
  <c r="L31" i="8"/>
  <c r="M31" i="8"/>
  <c r="N31" i="8"/>
  <c r="G31" i="8"/>
  <c r="O31" i="8"/>
  <c r="P31" i="8"/>
  <c r="L32" i="8"/>
  <c r="M32" i="8"/>
  <c r="N32" i="8"/>
  <c r="G32" i="8"/>
  <c r="O32" i="8"/>
  <c r="P32" i="8"/>
  <c r="L33" i="8"/>
  <c r="M33" i="8"/>
  <c r="N33" i="8"/>
  <c r="G33" i="8"/>
  <c r="O33" i="8"/>
  <c r="P33" i="8"/>
  <c r="P25" i="8"/>
  <c r="O25" i="8"/>
  <c r="N25" i="8"/>
  <c r="G25" i="8"/>
  <c r="M25" i="8"/>
  <c r="L25" i="8"/>
  <c r="L14" i="8"/>
  <c r="M14" i="8"/>
  <c r="N14" i="8"/>
  <c r="G14" i="8"/>
  <c r="O14" i="8"/>
  <c r="P14" i="8"/>
  <c r="L15" i="8"/>
  <c r="M15" i="8"/>
  <c r="N15" i="8"/>
  <c r="G15" i="8"/>
  <c r="O15" i="8"/>
  <c r="P15" i="8"/>
  <c r="L16" i="8"/>
  <c r="M16" i="8"/>
  <c r="N16" i="8"/>
  <c r="G16" i="8"/>
  <c r="O16" i="8"/>
  <c r="P16" i="8"/>
  <c r="L17" i="8"/>
  <c r="M17" i="8"/>
  <c r="N17" i="8"/>
  <c r="G17" i="8"/>
  <c r="O17" i="8"/>
  <c r="P17" i="8"/>
  <c r="L18" i="8"/>
  <c r="M18" i="8"/>
  <c r="N18" i="8"/>
  <c r="G18" i="8"/>
  <c r="O18" i="8"/>
  <c r="P18" i="8"/>
  <c r="L19" i="8"/>
  <c r="M19" i="8"/>
  <c r="N19" i="8"/>
  <c r="G19" i="8"/>
  <c r="O19" i="8"/>
  <c r="P19" i="8"/>
  <c r="L20" i="8"/>
  <c r="M20" i="8"/>
  <c r="N20" i="8"/>
  <c r="G20" i="8"/>
  <c r="O20" i="8"/>
  <c r="P20" i="8"/>
  <c r="L21" i="8"/>
  <c r="M21" i="8"/>
  <c r="N21" i="8"/>
  <c r="G21" i="8"/>
  <c r="O21" i="8"/>
  <c r="P21" i="8"/>
  <c r="P13" i="8"/>
  <c r="O13" i="8"/>
  <c r="N13" i="8"/>
  <c r="G13" i="8"/>
  <c r="M13" i="8"/>
  <c r="L13" i="8"/>
  <c r="Q36" i="7"/>
  <c r="R36" i="7"/>
  <c r="S36" i="7"/>
  <c r="Q37" i="7"/>
  <c r="R37" i="7"/>
  <c r="S37" i="7"/>
  <c r="S35" i="7"/>
  <c r="R35" i="7"/>
  <c r="Q35" i="7"/>
  <c r="Q30" i="7"/>
  <c r="R30" i="7"/>
  <c r="S30" i="7"/>
  <c r="Q31" i="7"/>
  <c r="R31" i="7"/>
  <c r="S31" i="7"/>
  <c r="S29" i="7"/>
  <c r="R29" i="7"/>
  <c r="Q29" i="7"/>
  <c r="Q24" i="7"/>
  <c r="R24" i="7"/>
  <c r="S24" i="7"/>
  <c r="Q25" i="7"/>
  <c r="R25" i="7"/>
  <c r="S25" i="7"/>
  <c r="S23" i="7"/>
  <c r="R23" i="7"/>
  <c r="Q23" i="7"/>
  <c r="Q18" i="7"/>
  <c r="R18" i="7"/>
  <c r="S18" i="7"/>
  <c r="Q19" i="7"/>
  <c r="R19" i="7"/>
  <c r="S19" i="7"/>
  <c r="S17" i="7"/>
  <c r="R17" i="7"/>
  <c r="Q17" i="7"/>
  <c r="Q12" i="7"/>
  <c r="R12" i="7"/>
  <c r="S12" i="7"/>
  <c r="Q13" i="7"/>
  <c r="R13" i="7"/>
  <c r="S13" i="7"/>
  <c r="S11" i="7"/>
  <c r="R11" i="7"/>
  <c r="Q11" i="7"/>
  <c r="F72" i="7"/>
  <c r="G72" i="7"/>
  <c r="H72" i="7"/>
  <c r="I72" i="7"/>
  <c r="J72" i="7"/>
  <c r="F73" i="7"/>
  <c r="G73" i="7"/>
  <c r="H73" i="7"/>
  <c r="I73" i="7"/>
  <c r="J73" i="7"/>
  <c r="F74" i="7"/>
  <c r="G74" i="7"/>
  <c r="H74" i="7"/>
  <c r="I74" i="7"/>
  <c r="J74" i="7"/>
  <c r="F75" i="7"/>
  <c r="G75" i="7"/>
  <c r="H75" i="7"/>
  <c r="I75" i="7"/>
  <c r="J75" i="7"/>
  <c r="F76" i="7"/>
  <c r="G76" i="7"/>
  <c r="H76" i="7"/>
  <c r="I76" i="7"/>
  <c r="J76" i="7"/>
  <c r="F77" i="7"/>
  <c r="G77" i="7"/>
  <c r="H77" i="7"/>
  <c r="I77" i="7"/>
  <c r="J77" i="7"/>
  <c r="F78" i="7"/>
  <c r="G78" i="7"/>
  <c r="H78" i="7"/>
  <c r="I78" i="7"/>
  <c r="J78" i="7"/>
  <c r="F79" i="7"/>
  <c r="G79" i="7"/>
  <c r="H79" i="7"/>
  <c r="I79" i="7"/>
  <c r="J79" i="7"/>
  <c r="F80" i="7"/>
  <c r="G80" i="7"/>
  <c r="H80" i="7"/>
  <c r="I80" i="7"/>
  <c r="J80" i="7"/>
  <c r="F81" i="7"/>
  <c r="G81" i="7"/>
  <c r="H81" i="7"/>
  <c r="I81" i="7"/>
  <c r="J81" i="7"/>
  <c r="F82" i="7"/>
  <c r="G82" i="7"/>
  <c r="H82" i="7"/>
  <c r="I82" i="7"/>
  <c r="J82" i="7"/>
  <c r="J71" i="7"/>
  <c r="I71" i="7"/>
  <c r="H71" i="7"/>
  <c r="G71" i="7"/>
  <c r="F71" i="7"/>
  <c r="F57" i="7"/>
  <c r="G57" i="7"/>
  <c r="H57" i="7"/>
  <c r="I57" i="7"/>
  <c r="J57" i="7"/>
  <c r="F58" i="7"/>
  <c r="G58" i="7"/>
  <c r="H58" i="7"/>
  <c r="I58" i="7"/>
  <c r="J58" i="7"/>
  <c r="F59" i="7"/>
  <c r="G59" i="7"/>
  <c r="H59" i="7"/>
  <c r="I59" i="7"/>
  <c r="J59" i="7"/>
  <c r="F60" i="7"/>
  <c r="G60" i="7"/>
  <c r="H60" i="7"/>
  <c r="I60" i="7"/>
  <c r="J60" i="7"/>
  <c r="F61" i="7"/>
  <c r="G61" i="7"/>
  <c r="H61" i="7"/>
  <c r="I61" i="7"/>
  <c r="J61" i="7"/>
  <c r="F62" i="7"/>
  <c r="G62" i="7"/>
  <c r="H62" i="7"/>
  <c r="I62" i="7"/>
  <c r="J62" i="7"/>
  <c r="F63" i="7"/>
  <c r="G63" i="7"/>
  <c r="H63" i="7"/>
  <c r="I63" i="7"/>
  <c r="J63" i="7"/>
  <c r="F64" i="7"/>
  <c r="G64" i="7"/>
  <c r="H64" i="7"/>
  <c r="I64" i="7"/>
  <c r="J64" i="7"/>
  <c r="F65" i="7"/>
  <c r="G65" i="7"/>
  <c r="H65" i="7"/>
  <c r="I65" i="7"/>
  <c r="J65" i="7"/>
  <c r="F66" i="7"/>
  <c r="G66" i="7"/>
  <c r="H66" i="7"/>
  <c r="I66" i="7"/>
  <c r="J66" i="7"/>
  <c r="F67" i="7"/>
  <c r="G67" i="7"/>
  <c r="H67" i="7"/>
  <c r="I67" i="7"/>
  <c r="J67" i="7"/>
  <c r="J56" i="7"/>
  <c r="I56" i="7"/>
  <c r="H56" i="7"/>
  <c r="G56" i="7"/>
  <c r="F56" i="7"/>
  <c r="F42" i="7"/>
  <c r="G42" i="7"/>
  <c r="H42" i="7"/>
  <c r="I42" i="7"/>
  <c r="J42" i="7"/>
  <c r="F43" i="7"/>
  <c r="G43" i="7"/>
  <c r="H43" i="7"/>
  <c r="I43" i="7"/>
  <c r="J43" i="7"/>
  <c r="F44" i="7"/>
  <c r="G44" i="7"/>
  <c r="H44" i="7"/>
  <c r="I44" i="7"/>
  <c r="J44" i="7"/>
  <c r="F45" i="7"/>
  <c r="G45" i="7"/>
  <c r="H45" i="7"/>
  <c r="I45" i="7"/>
  <c r="J45" i="7"/>
  <c r="F46" i="7"/>
  <c r="G46" i="7"/>
  <c r="H46" i="7"/>
  <c r="I46" i="7"/>
  <c r="J46" i="7"/>
  <c r="F47" i="7"/>
  <c r="G47" i="7"/>
  <c r="H47" i="7"/>
  <c r="I47" i="7"/>
  <c r="J47" i="7"/>
  <c r="F48" i="7"/>
  <c r="G48" i="7"/>
  <c r="H48" i="7"/>
  <c r="I48" i="7"/>
  <c r="J48" i="7"/>
  <c r="F49" i="7"/>
  <c r="G49" i="7"/>
  <c r="H49" i="7"/>
  <c r="I49" i="7"/>
  <c r="J49" i="7"/>
  <c r="F50" i="7"/>
  <c r="G50" i="7"/>
  <c r="H50" i="7"/>
  <c r="I50" i="7"/>
  <c r="J50" i="7"/>
  <c r="F51" i="7"/>
  <c r="G51" i="7"/>
  <c r="H51" i="7"/>
  <c r="I51" i="7"/>
  <c r="J51" i="7"/>
  <c r="F52" i="7"/>
  <c r="G52" i="7"/>
  <c r="H52" i="7"/>
  <c r="I52" i="7"/>
  <c r="J52" i="7"/>
  <c r="J41" i="7"/>
  <c r="I41" i="7"/>
  <c r="H41" i="7"/>
  <c r="G41" i="7"/>
  <c r="F41" i="7"/>
  <c r="F27" i="7"/>
  <c r="G27" i="7"/>
  <c r="H27" i="7"/>
  <c r="I27" i="7"/>
  <c r="J27" i="7"/>
  <c r="F28" i="7"/>
  <c r="G28" i="7"/>
  <c r="H28" i="7"/>
  <c r="I28" i="7"/>
  <c r="J28" i="7"/>
  <c r="F29" i="7"/>
  <c r="G29" i="7"/>
  <c r="H29" i="7"/>
  <c r="I29" i="7"/>
  <c r="J29" i="7"/>
  <c r="F30" i="7"/>
  <c r="G30" i="7"/>
  <c r="H30" i="7"/>
  <c r="I30" i="7"/>
  <c r="J30" i="7"/>
  <c r="F31" i="7"/>
  <c r="G31" i="7"/>
  <c r="H31" i="7"/>
  <c r="I31" i="7"/>
  <c r="J31" i="7"/>
  <c r="F32" i="7"/>
  <c r="G32" i="7"/>
  <c r="H32" i="7"/>
  <c r="I32" i="7"/>
  <c r="J32" i="7"/>
  <c r="F33" i="7"/>
  <c r="G33" i="7"/>
  <c r="H33" i="7"/>
  <c r="I33" i="7"/>
  <c r="J33" i="7"/>
  <c r="F34" i="7"/>
  <c r="G34" i="7"/>
  <c r="H34" i="7"/>
  <c r="I34" i="7"/>
  <c r="J34" i="7"/>
  <c r="F35" i="7"/>
  <c r="G35" i="7"/>
  <c r="H35" i="7"/>
  <c r="I35" i="7"/>
  <c r="J35" i="7"/>
  <c r="F36" i="7"/>
  <c r="G36" i="7"/>
  <c r="H36" i="7"/>
  <c r="I36" i="7"/>
  <c r="J36" i="7"/>
  <c r="F37" i="7"/>
  <c r="G37" i="7"/>
  <c r="H37" i="7"/>
  <c r="I37" i="7"/>
  <c r="J37" i="7"/>
  <c r="J26" i="7"/>
  <c r="I26" i="7"/>
  <c r="H26" i="7"/>
  <c r="G26" i="7"/>
  <c r="F26" i="7"/>
  <c r="F12" i="7"/>
  <c r="G12" i="7"/>
  <c r="H12" i="7"/>
  <c r="I12" i="7"/>
  <c r="J12" i="7"/>
  <c r="F13" i="7"/>
  <c r="G13" i="7"/>
  <c r="H13" i="7"/>
  <c r="I13" i="7"/>
  <c r="J13" i="7"/>
  <c r="F14" i="7"/>
  <c r="G14" i="7"/>
  <c r="H14" i="7"/>
  <c r="I14" i="7"/>
  <c r="J14" i="7"/>
  <c r="F15" i="7"/>
  <c r="G15" i="7"/>
  <c r="H15" i="7"/>
  <c r="I15" i="7"/>
  <c r="J15" i="7"/>
  <c r="F16" i="7"/>
  <c r="G16" i="7"/>
  <c r="H16" i="7"/>
  <c r="I16" i="7"/>
  <c r="J16" i="7"/>
  <c r="F17" i="7"/>
  <c r="G17" i="7"/>
  <c r="H17" i="7"/>
  <c r="I17" i="7"/>
  <c r="J17" i="7"/>
  <c r="F18" i="7"/>
  <c r="G18" i="7"/>
  <c r="H18" i="7"/>
  <c r="I18" i="7"/>
  <c r="J18" i="7"/>
  <c r="F19" i="7"/>
  <c r="G19" i="7"/>
  <c r="H19" i="7"/>
  <c r="I19" i="7"/>
  <c r="J19" i="7"/>
  <c r="F20" i="7"/>
  <c r="G20" i="7"/>
  <c r="H20" i="7"/>
  <c r="I20" i="7"/>
  <c r="J20" i="7"/>
  <c r="F21" i="7"/>
  <c r="G21" i="7"/>
  <c r="H21" i="7"/>
  <c r="I21" i="7"/>
  <c r="J21" i="7"/>
  <c r="F22" i="7"/>
  <c r="G22" i="7"/>
  <c r="H22" i="7"/>
  <c r="I22" i="7"/>
  <c r="J22" i="7"/>
  <c r="J11" i="7"/>
  <c r="I11" i="7"/>
  <c r="H11" i="7"/>
  <c r="G11" i="7"/>
  <c r="F11" i="7"/>
  <c r="E74" i="6"/>
  <c r="F74" i="6"/>
  <c r="G74" i="6"/>
  <c r="E75" i="6"/>
  <c r="F75" i="6"/>
  <c r="G75" i="6"/>
  <c r="E76" i="6"/>
  <c r="F76" i="6"/>
  <c r="G76" i="6"/>
  <c r="E77" i="6"/>
  <c r="F77" i="6"/>
  <c r="G77" i="6"/>
  <c r="E78" i="6"/>
  <c r="F78" i="6"/>
  <c r="G78" i="6"/>
  <c r="E79" i="6"/>
  <c r="F79" i="6"/>
  <c r="G79" i="6"/>
  <c r="E80" i="6"/>
  <c r="F80" i="6"/>
  <c r="G80" i="6"/>
  <c r="E81" i="6"/>
  <c r="F81" i="6"/>
  <c r="G81" i="6"/>
  <c r="E82" i="6"/>
  <c r="F82" i="6"/>
  <c r="G82" i="6"/>
  <c r="E83" i="6"/>
  <c r="F83" i="6"/>
  <c r="G83" i="6"/>
  <c r="E84" i="6"/>
  <c r="F84" i="6"/>
  <c r="G84" i="6"/>
  <c r="G73" i="6"/>
  <c r="F73" i="6"/>
  <c r="E73" i="6"/>
  <c r="E59" i="6"/>
  <c r="F59" i="6"/>
  <c r="G59" i="6"/>
  <c r="E60" i="6"/>
  <c r="F60" i="6"/>
  <c r="G60" i="6"/>
  <c r="E61" i="6"/>
  <c r="F61" i="6"/>
  <c r="G61" i="6"/>
  <c r="E62" i="6"/>
  <c r="F62" i="6"/>
  <c r="G62" i="6"/>
  <c r="E63" i="6"/>
  <c r="F63" i="6"/>
  <c r="G63" i="6"/>
  <c r="E64" i="6"/>
  <c r="F64" i="6"/>
  <c r="G64" i="6"/>
  <c r="E65" i="6"/>
  <c r="F65" i="6"/>
  <c r="G65" i="6"/>
  <c r="E66" i="6"/>
  <c r="F66" i="6"/>
  <c r="G66" i="6"/>
  <c r="E67" i="6"/>
  <c r="F67" i="6"/>
  <c r="G67" i="6"/>
  <c r="E68" i="6"/>
  <c r="F68" i="6"/>
  <c r="G68" i="6"/>
  <c r="E69" i="6"/>
  <c r="F69" i="6"/>
  <c r="G69" i="6"/>
  <c r="G58" i="6"/>
  <c r="F58" i="6"/>
  <c r="E58" i="6"/>
  <c r="E44" i="6"/>
  <c r="F44" i="6"/>
  <c r="G44" i="6"/>
  <c r="E45" i="6"/>
  <c r="F45" i="6"/>
  <c r="G45" i="6"/>
  <c r="E46" i="6"/>
  <c r="F46" i="6"/>
  <c r="G46" i="6"/>
  <c r="E47" i="6"/>
  <c r="F47" i="6"/>
  <c r="G47" i="6"/>
  <c r="E48" i="6"/>
  <c r="F48" i="6"/>
  <c r="G48" i="6"/>
  <c r="E49" i="6"/>
  <c r="F49" i="6"/>
  <c r="G49" i="6"/>
  <c r="E50" i="6"/>
  <c r="F50" i="6"/>
  <c r="G50" i="6"/>
  <c r="E51" i="6"/>
  <c r="F51" i="6"/>
  <c r="G51" i="6"/>
  <c r="E52" i="6"/>
  <c r="F52" i="6"/>
  <c r="G52" i="6"/>
  <c r="E53" i="6"/>
  <c r="F53" i="6"/>
  <c r="G53" i="6"/>
  <c r="E54" i="6"/>
  <c r="F54" i="6"/>
  <c r="G54" i="6"/>
  <c r="G43" i="6"/>
  <c r="F43" i="6"/>
  <c r="E43" i="6"/>
  <c r="E29" i="6"/>
  <c r="F29" i="6"/>
  <c r="G29" i="6"/>
  <c r="E30" i="6"/>
  <c r="F30" i="6"/>
  <c r="G30" i="6"/>
  <c r="E31" i="6"/>
  <c r="F31" i="6"/>
  <c r="G31" i="6"/>
  <c r="E32" i="6"/>
  <c r="F32" i="6"/>
  <c r="G32" i="6"/>
  <c r="E33" i="6"/>
  <c r="F33" i="6"/>
  <c r="G33" i="6"/>
  <c r="E34" i="6"/>
  <c r="F34" i="6"/>
  <c r="G34" i="6"/>
  <c r="E35" i="6"/>
  <c r="F35" i="6"/>
  <c r="G35" i="6"/>
  <c r="E36" i="6"/>
  <c r="F36" i="6"/>
  <c r="G36" i="6"/>
  <c r="E37" i="6"/>
  <c r="F37" i="6"/>
  <c r="G37" i="6"/>
  <c r="E38" i="6"/>
  <c r="F38" i="6"/>
  <c r="G38" i="6"/>
  <c r="E39" i="6"/>
  <c r="F39" i="6"/>
  <c r="G39" i="6"/>
  <c r="G28" i="6"/>
  <c r="F28" i="6"/>
  <c r="E28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G13" i="6"/>
  <c r="F13" i="6"/>
  <c r="E13" i="6"/>
  <c r="L110" i="4"/>
  <c r="M110" i="4"/>
  <c r="N110" i="4"/>
  <c r="G110" i="4"/>
  <c r="O110" i="4"/>
  <c r="P110" i="4"/>
  <c r="L111" i="4"/>
  <c r="M111" i="4"/>
  <c r="N111" i="4"/>
  <c r="G111" i="4"/>
  <c r="O111" i="4"/>
  <c r="P111" i="4"/>
  <c r="L112" i="4"/>
  <c r="M112" i="4"/>
  <c r="N112" i="4"/>
  <c r="G112" i="4"/>
  <c r="O112" i="4"/>
  <c r="P112" i="4"/>
  <c r="L113" i="4"/>
  <c r="M113" i="4"/>
  <c r="N113" i="4"/>
  <c r="G113" i="4"/>
  <c r="O113" i="4"/>
  <c r="P113" i="4"/>
  <c r="L114" i="4"/>
  <c r="M114" i="4"/>
  <c r="N114" i="4"/>
  <c r="G114" i="4"/>
  <c r="O114" i="4"/>
  <c r="P114" i="4"/>
  <c r="L115" i="4"/>
  <c r="M115" i="4"/>
  <c r="N115" i="4"/>
  <c r="G115" i="4"/>
  <c r="O115" i="4"/>
  <c r="P115" i="4"/>
  <c r="L116" i="4"/>
  <c r="M116" i="4"/>
  <c r="N116" i="4"/>
  <c r="G116" i="4"/>
  <c r="O116" i="4"/>
  <c r="P116" i="4"/>
  <c r="L117" i="4"/>
  <c r="M117" i="4"/>
  <c r="N117" i="4"/>
  <c r="G117" i="4"/>
  <c r="O117" i="4"/>
  <c r="P117" i="4"/>
  <c r="L118" i="4"/>
  <c r="M118" i="4"/>
  <c r="N118" i="4"/>
  <c r="G118" i="4"/>
  <c r="O118" i="4"/>
  <c r="P118" i="4"/>
  <c r="L119" i="4"/>
  <c r="M119" i="4"/>
  <c r="N119" i="4"/>
  <c r="G119" i="4"/>
  <c r="O119" i="4"/>
  <c r="P119" i="4"/>
  <c r="L120" i="4"/>
  <c r="M120" i="4"/>
  <c r="N120" i="4"/>
  <c r="G120" i="4"/>
  <c r="O120" i="4"/>
  <c r="P120" i="4"/>
  <c r="L121" i="4"/>
  <c r="M121" i="4"/>
  <c r="N121" i="4"/>
  <c r="O121" i="4"/>
  <c r="P121" i="4"/>
  <c r="L122" i="4"/>
  <c r="M122" i="4"/>
  <c r="N122" i="4"/>
  <c r="G122" i="4"/>
  <c r="O122" i="4"/>
  <c r="P122" i="4"/>
  <c r="L123" i="4"/>
  <c r="M123" i="4"/>
  <c r="N123" i="4"/>
  <c r="G123" i="4"/>
  <c r="O123" i="4"/>
  <c r="P123" i="4"/>
  <c r="L124" i="4"/>
  <c r="M124" i="4"/>
  <c r="N124" i="4"/>
  <c r="G124" i="4"/>
  <c r="O124" i="4"/>
  <c r="P124" i="4"/>
  <c r="L125" i="4"/>
  <c r="M125" i="4"/>
  <c r="N125" i="4"/>
  <c r="G125" i="4"/>
  <c r="O125" i="4"/>
  <c r="P125" i="4"/>
  <c r="L126" i="4"/>
  <c r="M126" i="4"/>
  <c r="N126" i="4"/>
  <c r="G126" i="4"/>
  <c r="O126" i="4"/>
  <c r="P126" i="4"/>
  <c r="L127" i="4"/>
  <c r="M127" i="4"/>
  <c r="N127" i="4"/>
  <c r="G127" i="4"/>
  <c r="O127" i="4"/>
  <c r="P127" i="4"/>
  <c r="L128" i="4"/>
  <c r="M128" i="4"/>
  <c r="N128" i="4"/>
  <c r="G128" i="4"/>
  <c r="O128" i="4"/>
  <c r="P128" i="4"/>
  <c r="L129" i="4"/>
  <c r="M129" i="4"/>
  <c r="N129" i="4"/>
  <c r="G129" i="4"/>
  <c r="O129" i="4"/>
  <c r="P129" i="4"/>
  <c r="P109" i="4"/>
  <c r="O109" i="4"/>
  <c r="N109" i="4"/>
  <c r="G109" i="4"/>
  <c r="M109" i="4"/>
  <c r="L109" i="4"/>
  <c r="L86" i="4"/>
  <c r="M86" i="4"/>
  <c r="N86" i="4"/>
  <c r="G86" i="4"/>
  <c r="O86" i="4"/>
  <c r="P86" i="4"/>
  <c r="L87" i="4"/>
  <c r="M87" i="4"/>
  <c r="N87" i="4"/>
  <c r="G87" i="4"/>
  <c r="O87" i="4"/>
  <c r="P87" i="4"/>
  <c r="L88" i="4"/>
  <c r="M88" i="4"/>
  <c r="N88" i="4"/>
  <c r="G88" i="4"/>
  <c r="O88" i="4"/>
  <c r="P88" i="4"/>
  <c r="L89" i="4"/>
  <c r="M89" i="4"/>
  <c r="N89" i="4"/>
  <c r="G89" i="4"/>
  <c r="O89" i="4"/>
  <c r="P89" i="4"/>
  <c r="L90" i="4"/>
  <c r="M90" i="4"/>
  <c r="N90" i="4"/>
  <c r="G90" i="4"/>
  <c r="O90" i="4"/>
  <c r="P90" i="4"/>
  <c r="L91" i="4"/>
  <c r="M91" i="4"/>
  <c r="N91" i="4"/>
  <c r="G91" i="4"/>
  <c r="O91" i="4"/>
  <c r="P91" i="4"/>
  <c r="L92" i="4"/>
  <c r="M92" i="4"/>
  <c r="N92" i="4"/>
  <c r="G92" i="4"/>
  <c r="O92" i="4"/>
  <c r="P92" i="4"/>
  <c r="L93" i="4"/>
  <c r="M93" i="4"/>
  <c r="N93" i="4"/>
  <c r="G93" i="4"/>
  <c r="O93" i="4"/>
  <c r="P93" i="4"/>
  <c r="L94" i="4"/>
  <c r="M94" i="4"/>
  <c r="N94" i="4"/>
  <c r="G94" i="4"/>
  <c r="O94" i="4"/>
  <c r="P94" i="4"/>
  <c r="L95" i="4"/>
  <c r="M95" i="4"/>
  <c r="N95" i="4"/>
  <c r="G95" i="4"/>
  <c r="O95" i="4"/>
  <c r="P95" i="4"/>
  <c r="L96" i="4"/>
  <c r="M96" i="4"/>
  <c r="N96" i="4"/>
  <c r="G96" i="4"/>
  <c r="O96" i="4"/>
  <c r="P96" i="4"/>
  <c r="L97" i="4"/>
  <c r="M97" i="4"/>
  <c r="N97" i="4"/>
  <c r="G97" i="4"/>
  <c r="O97" i="4"/>
  <c r="P97" i="4"/>
  <c r="L98" i="4"/>
  <c r="M98" i="4"/>
  <c r="N98" i="4"/>
  <c r="G98" i="4"/>
  <c r="O98" i="4"/>
  <c r="P98" i="4"/>
  <c r="L99" i="4"/>
  <c r="M99" i="4"/>
  <c r="N99" i="4"/>
  <c r="G99" i="4"/>
  <c r="O99" i="4"/>
  <c r="P99" i="4"/>
  <c r="L100" i="4"/>
  <c r="M100" i="4"/>
  <c r="N100" i="4"/>
  <c r="G100" i="4"/>
  <c r="O100" i="4"/>
  <c r="P100" i="4"/>
  <c r="L101" i="4"/>
  <c r="M101" i="4"/>
  <c r="N101" i="4"/>
  <c r="G101" i="4"/>
  <c r="O101" i="4"/>
  <c r="P101" i="4"/>
  <c r="L102" i="4"/>
  <c r="M102" i="4"/>
  <c r="N102" i="4"/>
  <c r="G102" i="4"/>
  <c r="O102" i="4"/>
  <c r="P102" i="4"/>
  <c r="L103" i="4"/>
  <c r="M103" i="4"/>
  <c r="N103" i="4"/>
  <c r="G103" i="4"/>
  <c r="O103" i="4"/>
  <c r="P103" i="4"/>
  <c r="L104" i="4"/>
  <c r="M104" i="4"/>
  <c r="N104" i="4"/>
  <c r="G104" i="4"/>
  <c r="O104" i="4"/>
  <c r="P104" i="4"/>
  <c r="L105" i="4"/>
  <c r="M105" i="4"/>
  <c r="N105" i="4"/>
  <c r="G105" i="4"/>
  <c r="O105" i="4"/>
  <c r="P105" i="4"/>
  <c r="P85" i="4"/>
  <c r="O85" i="4"/>
  <c r="N85" i="4"/>
  <c r="G85" i="4"/>
  <c r="M85" i="4"/>
  <c r="L85" i="4"/>
  <c r="L62" i="4"/>
  <c r="M62" i="4"/>
  <c r="N62" i="4"/>
  <c r="G62" i="4"/>
  <c r="O62" i="4"/>
  <c r="P62" i="4"/>
  <c r="L63" i="4"/>
  <c r="M63" i="4"/>
  <c r="N63" i="4"/>
  <c r="G63" i="4"/>
  <c r="O63" i="4"/>
  <c r="P63" i="4"/>
  <c r="L64" i="4"/>
  <c r="M64" i="4"/>
  <c r="N64" i="4"/>
  <c r="G64" i="4"/>
  <c r="O64" i="4"/>
  <c r="P64" i="4"/>
  <c r="L65" i="4"/>
  <c r="M65" i="4"/>
  <c r="N65" i="4"/>
  <c r="G65" i="4"/>
  <c r="O65" i="4"/>
  <c r="P65" i="4"/>
  <c r="L66" i="4"/>
  <c r="M66" i="4"/>
  <c r="N66" i="4"/>
  <c r="G66" i="4"/>
  <c r="O66" i="4"/>
  <c r="P66" i="4"/>
  <c r="L67" i="4"/>
  <c r="M67" i="4"/>
  <c r="N67" i="4"/>
  <c r="G67" i="4"/>
  <c r="O67" i="4"/>
  <c r="P67" i="4"/>
  <c r="L68" i="4"/>
  <c r="M68" i="4"/>
  <c r="N68" i="4"/>
  <c r="G68" i="4"/>
  <c r="O68" i="4"/>
  <c r="P68" i="4"/>
  <c r="L69" i="4"/>
  <c r="M69" i="4"/>
  <c r="N69" i="4"/>
  <c r="G69" i="4"/>
  <c r="O69" i="4"/>
  <c r="P69" i="4"/>
  <c r="L70" i="4"/>
  <c r="M70" i="4"/>
  <c r="N70" i="4"/>
  <c r="G70" i="4"/>
  <c r="O70" i="4"/>
  <c r="P70" i="4"/>
  <c r="L71" i="4"/>
  <c r="M71" i="4"/>
  <c r="N71" i="4"/>
  <c r="G71" i="4"/>
  <c r="O71" i="4"/>
  <c r="P71" i="4"/>
  <c r="L72" i="4"/>
  <c r="M72" i="4"/>
  <c r="N72" i="4"/>
  <c r="G72" i="4"/>
  <c r="O72" i="4"/>
  <c r="P72" i="4"/>
  <c r="L73" i="4"/>
  <c r="M73" i="4"/>
  <c r="N73" i="4"/>
  <c r="G73" i="4"/>
  <c r="O73" i="4"/>
  <c r="P73" i="4"/>
  <c r="L74" i="4"/>
  <c r="M74" i="4"/>
  <c r="N74" i="4"/>
  <c r="G74" i="4"/>
  <c r="O74" i="4"/>
  <c r="P74" i="4"/>
  <c r="L75" i="4"/>
  <c r="M75" i="4"/>
  <c r="N75" i="4"/>
  <c r="G75" i="4"/>
  <c r="O75" i="4"/>
  <c r="P75" i="4"/>
  <c r="L76" i="4"/>
  <c r="M76" i="4"/>
  <c r="N76" i="4"/>
  <c r="G76" i="4"/>
  <c r="O76" i="4"/>
  <c r="P76" i="4"/>
  <c r="L77" i="4"/>
  <c r="M77" i="4"/>
  <c r="N77" i="4"/>
  <c r="G77" i="4"/>
  <c r="O77" i="4"/>
  <c r="P77" i="4"/>
  <c r="L78" i="4"/>
  <c r="M78" i="4"/>
  <c r="N78" i="4"/>
  <c r="G78" i="4"/>
  <c r="O78" i="4"/>
  <c r="P78" i="4"/>
  <c r="L79" i="4"/>
  <c r="M79" i="4"/>
  <c r="N79" i="4"/>
  <c r="G79" i="4"/>
  <c r="O79" i="4"/>
  <c r="P79" i="4"/>
  <c r="L80" i="4"/>
  <c r="M80" i="4"/>
  <c r="N80" i="4"/>
  <c r="G80" i="4"/>
  <c r="O80" i="4"/>
  <c r="P80" i="4"/>
  <c r="L81" i="4"/>
  <c r="M81" i="4"/>
  <c r="N81" i="4"/>
  <c r="G81" i="4"/>
  <c r="O81" i="4"/>
  <c r="P81" i="4"/>
  <c r="P61" i="4"/>
  <c r="O61" i="4"/>
  <c r="N61" i="4"/>
  <c r="G61" i="4"/>
  <c r="M61" i="4"/>
  <c r="L61" i="4"/>
  <c r="L38" i="4"/>
  <c r="M38" i="4"/>
  <c r="N38" i="4"/>
  <c r="G38" i="4"/>
  <c r="O38" i="4"/>
  <c r="P38" i="4"/>
  <c r="L39" i="4"/>
  <c r="M39" i="4"/>
  <c r="N39" i="4"/>
  <c r="G39" i="4"/>
  <c r="O39" i="4"/>
  <c r="P39" i="4"/>
  <c r="L40" i="4"/>
  <c r="M40" i="4"/>
  <c r="N40" i="4"/>
  <c r="G40" i="4"/>
  <c r="O40" i="4"/>
  <c r="P40" i="4"/>
  <c r="L41" i="4"/>
  <c r="M41" i="4"/>
  <c r="N41" i="4"/>
  <c r="G41" i="4"/>
  <c r="O41" i="4"/>
  <c r="P41" i="4"/>
  <c r="L42" i="4"/>
  <c r="M42" i="4"/>
  <c r="N42" i="4"/>
  <c r="G42" i="4"/>
  <c r="O42" i="4"/>
  <c r="P42" i="4"/>
  <c r="L43" i="4"/>
  <c r="M43" i="4"/>
  <c r="N43" i="4"/>
  <c r="G43" i="4"/>
  <c r="O43" i="4"/>
  <c r="P43" i="4"/>
  <c r="L44" i="4"/>
  <c r="M44" i="4"/>
  <c r="N44" i="4"/>
  <c r="G44" i="4"/>
  <c r="O44" i="4"/>
  <c r="P44" i="4"/>
  <c r="L45" i="4"/>
  <c r="M45" i="4"/>
  <c r="N45" i="4"/>
  <c r="G45" i="4"/>
  <c r="O45" i="4"/>
  <c r="P45" i="4"/>
  <c r="L46" i="4"/>
  <c r="M46" i="4"/>
  <c r="N46" i="4"/>
  <c r="G46" i="4"/>
  <c r="O46" i="4"/>
  <c r="P46" i="4"/>
  <c r="L47" i="4"/>
  <c r="M47" i="4"/>
  <c r="N47" i="4"/>
  <c r="G47" i="4"/>
  <c r="O47" i="4"/>
  <c r="P47" i="4"/>
  <c r="L48" i="4"/>
  <c r="M48" i="4"/>
  <c r="N48" i="4"/>
  <c r="G48" i="4"/>
  <c r="O48" i="4"/>
  <c r="P48" i="4"/>
  <c r="L49" i="4"/>
  <c r="M49" i="4"/>
  <c r="N49" i="4"/>
  <c r="G49" i="4"/>
  <c r="O49" i="4"/>
  <c r="P49" i="4"/>
  <c r="L50" i="4"/>
  <c r="M50" i="4"/>
  <c r="N50" i="4"/>
  <c r="G50" i="4"/>
  <c r="O50" i="4"/>
  <c r="P50" i="4"/>
  <c r="L51" i="4"/>
  <c r="M51" i="4"/>
  <c r="N51" i="4"/>
  <c r="G51" i="4"/>
  <c r="O51" i="4"/>
  <c r="P51" i="4"/>
  <c r="L52" i="4"/>
  <c r="M52" i="4"/>
  <c r="N52" i="4"/>
  <c r="G52" i="4"/>
  <c r="O52" i="4"/>
  <c r="P52" i="4"/>
  <c r="L53" i="4"/>
  <c r="M53" i="4"/>
  <c r="N53" i="4"/>
  <c r="G53" i="4"/>
  <c r="O53" i="4"/>
  <c r="P53" i="4"/>
  <c r="L54" i="4"/>
  <c r="M54" i="4"/>
  <c r="N54" i="4"/>
  <c r="G54" i="4"/>
  <c r="O54" i="4"/>
  <c r="P54" i="4"/>
  <c r="L55" i="4"/>
  <c r="M55" i="4"/>
  <c r="N55" i="4"/>
  <c r="G55" i="4"/>
  <c r="O55" i="4"/>
  <c r="P55" i="4"/>
  <c r="L56" i="4"/>
  <c r="M56" i="4"/>
  <c r="N56" i="4"/>
  <c r="G56" i="4"/>
  <c r="O56" i="4"/>
  <c r="P56" i="4"/>
  <c r="L57" i="4"/>
  <c r="M57" i="4"/>
  <c r="N57" i="4"/>
  <c r="G57" i="4"/>
  <c r="O57" i="4"/>
  <c r="P57" i="4"/>
  <c r="P37" i="4"/>
  <c r="O37" i="4"/>
  <c r="N37" i="4"/>
  <c r="G37" i="4"/>
  <c r="M37" i="4"/>
  <c r="L37" i="4"/>
  <c r="L14" i="4"/>
  <c r="M14" i="4"/>
  <c r="N14" i="4"/>
  <c r="G14" i="4"/>
  <c r="O14" i="4"/>
  <c r="P14" i="4"/>
  <c r="L15" i="4"/>
  <c r="M15" i="4"/>
  <c r="N15" i="4"/>
  <c r="G15" i="4"/>
  <c r="O15" i="4"/>
  <c r="P15" i="4"/>
  <c r="L16" i="4"/>
  <c r="M16" i="4"/>
  <c r="N16" i="4"/>
  <c r="G16" i="4"/>
  <c r="O16" i="4"/>
  <c r="P16" i="4"/>
  <c r="L17" i="4"/>
  <c r="M17" i="4"/>
  <c r="N17" i="4"/>
  <c r="G17" i="4"/>
  <c r="O17" i="4"/>
  <c r="P17" i="4"/>
  <c r="L18" i="4"/>
  <c r="M18" i="4"/>
  <c r="N18" i="4"/>
  <c r="G18" i="4"/>
  <c r="O18" i="4"/>
  <c r="P18" i="4"/>
  <c r="L19" i="4"/>
  <c r="M19" i="4"/>
  <c r="N19" i="4"/>
  <c r="G19" i="4"/>
  <c r="O19" i="4"/>
  <c r="P19" i="4"/>
  <c r="L20" i="4"/>
  <c r="M20" i="4"/>
  <c r="N20" i="4"/>
  <c r="G20" i="4"/>
  <c r="O20" i="4"/>
  <c r="P20" i="4"/>
  <c r="L21" i="4"/>
  <c r="M21" i="4"/>
  <c r="N21" i="4"/>
  <c r="G21" i="4"/>
  <c r="O21" i="4"/>
  <c r="P21" i="4"/>
  <c r="L22" i="4"/>
  <c r="M22" i="4"/>
  <c r="N22" i="4"/>
  <c r="G22" i="4"/>
  <c r="O22" i="4"/>
  <c r="P22" i="4"/>
  <c r="L23" i="4"/>
  <c r="M23" i="4"/>
  <c r="N23" i="4"/>
  <c r="G23" i="4"/>
  <c r="O23" i="4"/>
  <c r="P23" i="4"/>
  <c r="L24" i="4"/>
  <c r="M24" i="4"/>
  <c r="N24" i="4"/>
  <c r="G24" i="4"/>
  <c r="O24" i="4"/>
  <c r="P24" i="4"/>
  <c r="L25" i="4"/>
  <c r="M25" i="4"/>
  <c r="N25" i="4"/>
  <c r="G25" i="4"/>
  <c r="O25" i="4"/>
  <c r="P25" i="4"/>
  <c r="L26" i="4"/>
  <c r="M26" i="4"/>
  <c r="N26" i="4"/>
  <c r="G26" i="4"/>
  <c r="O26" i="4"/>
  <c r="P26" i="4"/>
  <c r="L27" i="4"/>
  <c r="M27" i="4"/>
  <c r="N27" i="4"/>
  <c r="G27" i="4"/>
  <c r="O27" i="4"/>
  <c r="P27" i="4"/>
  <c r="L28" i="4"/>
  <c r="M28" i="4"/>
  <c r="N28" i="4"/>
  <c r="G28" i="4"/>
  <c r="O28" i="4"/>
  <c r="P28" i="4"/>
  <c r="L29" i="4"/>
  <c r="M29" i="4"/>
  <c r="N29" i="4"/>
  <c r="G29" i="4"/>
  <c r="O29" i="4"/>
  <c r="P29" i="4"/>
  <c r="L30" i="4"/>
  <c r="M30" i="4"/>
  <c r="N30" i="4"/>
  <c r="G30" i="4"/>
  <c r="O30" i="4"/>
  <c r="P30" i="4"/>
  <c r="L31" i="4"/>
  <c r="M31" i="4"/>
  <c r="N31" i="4"/>
  <c r="G31" i="4"/>
  <c r="O31" i="4"/>
  <c r="P31" i="4"/>
  <c r="L32" i="4"/>
  <c r="M32" i="4"/>
  <c r="N32" i="4"/>
  <c r="G32" i="4"/>
  <c r="O32" i="4"/>
  <c r="P32" i="4"/>
  <c r="L33" i="4"/>
  <c r="M33" i="4"/>
  <c r="N33" i="4"/>
  <c r="G33" i="4"/>
  <c r="O33" i="4"/>
  <c r="P33" i="4"/>
  <c r="P13" i="4"/>
  <c r="O13" i="4"/>
  <c r="N13" i="4"/>
  <c r="G13" i="4"/>
  <c r="M13" i="4"/>
  <c r="L13" i="4"/>
  <c r="G121" i="4"/>
  <c r="Q121" i="5"/>
  <c r="R121" i="5"/>
  <c r="S121" i="5"/>
  <c r="Q122" i="5"/>
  <c r="R122" i="5"/>
  <c r="S122" i="5"/>
  <c r="Q123" i="5"/>
  <c r="R123" i="5"/>
  <c r="S123" i="5"/>
  <c r="Q124" i="5"/>
  <c r="R124" i="5"/>
  <c r="S124" i="5"/>
  <c r="Q125" i="5"/>
  <c r="R125" i="5"/>
  <c r="S125" i="5"/>
  <c r="Q126" i="5"/>
  <c r="R126" i="5"/>
  <c r="S126" i="5"/>
  <c r="Q127" i="5"/>
  <c r="R127" i="5"/>
  <c r="S127" i="5"/>
  <c r="Q128" i="5"/>
  <c r="R128" i="5"/>
  <c r="S128" i="5"/>
  <c r="Q129" i="5"/>
  <c r="R129" i="5"/>
  <c r="S129" i="5"/>
  <c r="Q130" i="5"/>
  <c r="R130" i="5"/>
  <c r="S130" i="5"/>
  <c r="Q131" i="5"/>
  <c r="R131" i="5"/>
  <c r="S131" i="5"/>
  <c r="Q132" i="5"/>
  <c r="R132" i="5"/>
  <c r="S132" i="5"/>
  <c r="Q133" i="5"/>
  <c r="R133" i="5"/>
  <c r="S133" i="5"/>
  <c r="Q134" i="5"/>
  <c r="R134" i="5"/>
  <c r="S134" i="5"/>
  <c r="Q135" i="5"/>
  <c r="R135" i="5"/>
  <c r="S135" i="5"/>
  <c r="Q136" i="5"/>
  <c r="R136" i="5"/>
  <c r="S136" i="5"/>
  <c r="Q137" i="5"/>
  <c r="R137" i="5"/>
  <c r="S137" i="5"/>
  <c r="Q138" i="5"/>
  <c r="R138" i="5"/>
  <c r="S138" i="5"/>
  <c r="Q139" i="5"/>
  <c r="R139" i="5"/>
  <c r="S139" i="5"/>
  <c r="Q140" i="5"/>
  <c r="R140" i="5"/>
  <c r="S140" i="5"/>
  <c r="Q141" i="5"/>
  <c r="R141" i="5"/>
  <c r="S141" i="5"/>
  <c r="Q142" i="5"/>
  <c r="R142" i="5"/>
  <c r="S142" i="5"/>
  <c r="S120" i="5"/>
  <c r="R120" i="5"/>
  <c r="Q120" i="5"/>
  <c r="S119" i="5"/>
  <c r="R119" i="5"/>
  <c r="Q119" i="5"/>
  <c r="Q94" i="5"/>
  <c r="R94" i="5"/>
  <c r="S94" i="5"/>
  <c r="Q95" i="5"/>
  <c r="R95" i="5"/>
  <c r="S95" i="5"/>
  <c r="Q96" i="5"/>
  <c r="R96" i="5"/>
  <c r="S96" i="5"/>
  <c r="Q97" i="5"/>
  <c r="R97" i="5"/>
  <c r="S97" i="5"/>
  <c r="Q98" i="5"/>
  <c r="R98" i="5"/>
  <c r="S98" i="5"/>
  <c r="Q99" i="5"/>
  <c r="R99" i="5"/>
  <c r="S99" i="5"/>
  <c r="Q100" i="5"/>
  <c r="R100" i="5"/>
  <c r="S100" i="5"/>
  <c r="Q101" i="5"/>
  <c r="R101" i="5"/>
  <c r="S101" i="5"/>
  <c r="Q102" i="5"/>
  <c r="R102" i="5"/>
  <c r="S102" i="5"/>
  <c r="Q103" i="5"/>
  <c r="R103" i="5"/>
  <c r="S103" i="5"/>
  <c r="Q104" i="5"/>
  <c r="R104" i="5"/>
  <c r="S104" i="5"/>
  <c r="Q105" i="5"/>
  <c r="R105" i="5"/>
  <c r="S105" i="5"/>
  <c r="Q106" i="5"/>
  <c r="R106" i="5"/>
  <c r="S106" i="5"/>
  <c r="Q107" i="5"/>
  <c r="R107" i="5"/>
  <c r="S107" i="5"/>
  <c r="Q108" i="5"/>
  <c r="R108" i="5"/>
  <c r="S108" i="5"/>
  <c r="Q109" i="5"/>
  <c r="R109" i="5"/>
  <c r="S109" i="5"/>
  <c r="Q110" i="5"/>
  <c r="R110" i="5"/>
  <c r="S110" i="5"/>
  <c r="Q111" i="5"/>
  <c r="R111" i="5"/>
  <c r="S111" i="5"/>
  <c r="Q112" i="5"/>
  <c r="R112" i="5"/>
  <c r="S112" i="5"/>
  <c r="Q113" i="5"/>
  <c r="R113" i="5"/>
  <c r="S113" i="5"/>
  <c r="Q114" i="5"/>
  <c r="R114" i="5"/>
  <c r="S114" i="5"/>
  <c r="Q115" i="5"/>
  <c r="R115" i="5"/>
  <c r="S115" i="5"/>
  <c r="S93" i="5"/>
  <c r="R93" i="5"/>
  <c r="Q93" i="5"/>
  <c r="S92" i="5"/>
  <c r="R92" i="5"/>
  <c r="Q92" i="5"/>
  <c r="Q67" i="5"/>
  <c r="R67" i="5"/>
  <c r="S67" i="5"/>
  <c r="Q68" i="5"/>
  <c r="R68" i="5"/>
  <c r="S68" i="5"/>
  <c r="Q69" i="5"/>
  <c r="R69" i="5"/>
  <c r="S69" i="5"/>
  <c r="Q70" i="5"/>
  <c r="R70" i="5"/>
  <c r="S70" i="5"/>
  <c r="Q71" i="5"/>
  <c r="R71" i="5"/>
  <c r="S71" i="5"/>
  <c r="Q72" i="5"/>
  <c r="R72" i="5"/>
  <c r="S72" i="5"/>
  <c r="Q73" i="5"/>
  <c r="R73" i="5"/>
  <c r="S73" i="5"/>
  <c r="Q74" i="5"/>
  <c r="R74" i="5"/>
  <c r="S74" i="5"/>
  <c r="Q75" i="5"/>
  <c r="R75" i="5"/>
  <c r="S75" i="5"/>
  <c r="Q76" i="5"/>
  <c r="R76" i="5"/>
  <c r="S76" i="5"/>
  <c r="Q77" i="5"/>
  <c r="R77" i="5"/>
  <c r="S77" i="5"/>
  <c r="Q78" i="5"/>
  <c r="R78" i="5"/>
  <c r="S78" i="5"/>
  <c r="Q79" i="5"/>
  <c r="R79" i="5"/>
  <c r="S79" i="5"/>
  <c r="Q80" i="5"/>
  <c r="R80" i="5"/>
  <c r="S80" i="5"/>
  <c r="Q81" i="5"/>
  <c r="R81" i="5"/>
  <c r="S81" i="5"/>
  <c r="Q82" i="5"/>
  <c r="R82" i="5"/>
  <c r="S82" i="5"/>
  <c r="Q83" i="5"/>
  <c r="R83" i="5"/>
  <c r="S83" i="5"/>
  <c r="Q84" i="5"/>
  <c r="R84" i="5"/>
  <c r="S84" i="5"/>
  <c r="Q85" i="5"/>
  <c r="R85" i="5"/>
  <c r="S85" i="5"/>
  <c r="Q86" i="5"/>
  <c r="R86" i="5"/>
  <c r="S86" i="5"/>
  <c r="Q87" i="5"/>
  <c r="R87" i="5"/>
  <c r="S87" i="5"/>
  <c r="Q88" i="5"/>
  <c r="R88" i="5"/>
  <c r="S88" i="5"/>
  <c r="S66" i="5"/>
  <c r="R66" i="5"/>
  <c r="Q66" i="5"/>
  <c r="S65" i="5"/>
  <c r="R65" i="5"/>
  <c r="Q65" i="5"/>
  <c r="Q40" i="5"/>
  <c r="R40" i="5"/>
  <c r="S40" i="5"/>
  <c r="Q41" i="5"/>
  <c r="R41" i="5"/>
  <c r="S41" i="5"/>
  <c r="Q42" i="5"/>
  <c r="R42" i="5"/>
  <c r="S42" i="5"/>
  <c r="Q43" i="5"/>
  <c r="R43" i="5"/>
  <c r="S43" i="5"/>
  <c r="Q44" i="5"/>
  <c r="R44" i="5"/>
  <c r="S44" i="5"/>
  <c r="Q45" i="5"/>
  <c r="R45" i="5"/>
  <c r="S45" i="5"/>
  <c r="Q46" i="5"/>
  <c r="R46" i="5"/>
  <c r="S46" i="5"/>
  <c r="Q47" i="5"/>
  <c r="R47" i="5"/>
  <c r="S47" i="5"/>
  <c r="Q48" i="5"/>
  <c r="R48" i="5"/>
  <c r="S48" i="5"/>
  <c r="Q49" i="5"/>
  <c r="R49" i="5"/>
  <c r="S49" i="5"/>
  <c r="Q50" i="5"/>
  <c r="R50" i="5"/>
  <c r="S50" i="5"/>
  <c r="Q51" i="5"/>
  <c r="R51" i="5"/>
  <c r="S51" i="5"/>
  <c r="Q52" i="5"/>
  <c r="R52" i="5"/>
  <c r="S52" i="5"/>
  <c r="Q53" i="5"/>
  <c r="R53" i="5"/>
  <c r="S53" i="5"/>
  <c r="Q54" i="5"/>
  <c r="R54" i="5"/>
  <c r="S54" i="5"/>
  <c r="Q55" i="5"/>
  <c r="R55" i="5"/>
  <c r="S55" i="5"/>
  <c r="Q56" i="5"/>
  <c r="R56" i="5"/>
  <c r="S56" i="5"/>
  <c r="Q57" i="5"/>
  <c r="R57" i="5"/>
  <c r="S57" i="5"/>
  <c r="Q58" i="5"/>
  <c r="R58" i="5"/>
  <c r="S58" i="5"/>
  <c r="Q59" i="5"/>
  <c r="R59" i="5"/>
  <c r="S59" i="5"/>
  <c r="Q60" i="5"/>
  <c r="R60" i="5"/>
  <c r="S60" i="5"/>
  <c r="Q61" i="5"/>
  <c r="R61" i="5"/>
  <c r="S61" i="5"/>
  <c r="S39" i="5"/>
  <c r="R39" i="5"/>
  <c r="Q39" i="5"/>
  <c r="S38" i="5"/>
  <c r="R38" i="5"/>
  <c r="Q38" i="5"/>
  <c r="Q13" i="5"/>
  <c r="R13" i="5"/>
  <c r="S13" i="5"/>
  <c r="Q14" i="5"/>
  <c r="R14" i="5"/>
  <c r="S14" i="5"/>
  <c r="Q15" i="5"/>
  <c r="R15" i="5"/>
  <c r="S15" i="5"/>
  <c r="Q16" i="5"/>
  <c r="R16" i="5"/>
  <c r="S16" i="5"/>
  <c r="Q17" i="5"/>
  <c r="R17" i="5"/>
  <c r="S17" i="5"/>
  <c r="Q18" i="5"/>
  <c r="R18" i="5"/>
  <c r="S18" i="5"/>
  <c r="Q19" i="5"/>
  <c r="R19" i="5"/>
  <c r="S19" i="5"/>
  <c r="Q20" i="5"/>
  <c r="R20" i="5"/>
  <c r="S20" i="5"/>
  <c r="Q21" i="5"/>
  <c r="R21" i="5"/>
  <c r="S21" i="5"/>
  <c r="Q22" i="5"/>
  <c r="R22" i="5"/>
  <c r="S22" i="5"/>
  <c r="Q23" i="5"/>
  <c r="R23" i="5"/>
  <c r="S23" i="5"/>
  <c r="Q24" i="5"/>
  <c r="R24" i="5"/>
  <c r="S24" i="5"/>
  <c r="Q25" i="5"/>
  <c r="R25" i="5"/>
  <c r="S25" i="5"/>
  <c r="Q26" i="5"/>
  <c r="R26" i="5"/>
  <c r="S26" i="5"/>
  <c r="Q27" i="5"/>
  <c r="R27" i="5"/>
  <c r="S27" i="5"/>
  <c r="Q28" i="5"/>
  <c r="R28" i="5"/>
  <c r="S28" i="5"/>
  <c r="Q29" i="5"/>
  <c r="R29" i="5"/>
  <c r="S29" i="5"/>
  <c r="Q30" i="5"/>
  <c r="R30" i="5"/>
  <c r="S30" i="5"/>
  <c r="Q31" i="5"/>
  <c r="R31" i="5"/>
  <c r="S31" i="5"/>
  <c r="Q32" i="5"/>
  <c r="R32" i="5"/>
  <c r="S32" i="5"/>
  <c r="Q33" i="5"/>
  <c r="R33" i="5"/>
  <c r="S33" i="5"/>
  <c r="Q34" i="5"/>
  <c r="R34" i="5"/>
  <c r="S34" i="5"/>
  <c r="S12" i="5"/>
  <c r="R12" i="5"/>
  <c r="Q12" i="5"/>
  <c r="S11" i="5"/>
  <c r="R11" i="5"/>
  <c r="Q11" i="5"/>
  <c r="F144" i="5"/>
  <c r="G144" i="5"/>
  <c r="H144" i="5"/>
  <c r="I144" i="5"/>
  <c r="J144" i="5"/>
  <c r="F145" i="5"/>
  <c r="G145" i="5"/>
  <c r="H145" i="5"/>
  <c r="I145" i="5"/>
  <c r="J145" i="5"/>
  <c r="F146" i="5"/>
  <c r="G146" i="5"/>
  <c r="H146" i="5"/>
  <c r="I146" i="5"/>
  <c r="J146" i="5"/>
  <c r="F147" i="5"/>
  <c r="G147" i="5"/>
  <c r="H147" i="5"/>
  <c r="I147" i="5"/>
  <c r="J147" i="5"/>
  <c r="F148" i="5"/>
  <c r="G148" i="5"/>
  <c r="H148" i="5"/>
  <c r="I148" i="5"/>
  <c r="J148" i="5"/>
  <c r="F149" i="5"/>
  <c r="G149" i="5"/>
  <c r="H149" i="5"/>
  <c r="I149" i="5"/>
  <c r="J149" i="5"/>
  <c r="F150" i="5"/>
  <c r="G150" i="5"/>
  <c r="H150" i="5"/>
  <c r="I150" i="5"/>
  <c r="J150" i="5"/>
  <c r="F151" i="5"/>
  <c r="G151" i="5"/>
  <c r="H151" i="5"/>
  <c r="I151" i="5"/>
  <c r="J151" i="5"/>
  <c r="F152" i="5"/>
  <c r="G152" i="5"/>
  <c r="H152" i="5"/>
  <c r="I152" i="5"/>
  <c r="J152" i="5"/>
  <c r="F153" i="5"/>
  <c r="G153" i="5"/>
  <c r="H153" i="5"/>
  <c r="I153" i="5"/>
  <c r="J153" i="5"/>
  <c r="F154" i="5"/>
  <c r="G154" i="5"/>
  <c r="H154" i="5"/>
  <c r="I154" i="5"/>
  <c r="J154" i="5"/>
  <c r="F155" i="5"/>
  <c r="G155" i="5"/>
  <c r="H155" i="5"/>
  <c r="I155" i="5"/>
  <c r="J155" i="5"/>
  <c r="F156" i="5"/>
  <c r="G156" i="5"/>
  <c r="H156" i="5"/>
  <c r="I156" i="5"/>
  <c r="J156" i="5"/>
  <c r="F157" i="5"/>
  <c r="G157" i="5"/>
  <c r="H157" i="5"/>
  <c r="I157" i="5"/>
  <c r="J157" i="5"/>
  <c r="F158" i="5"/>
  <c r="G158" i="5"/>
  <c r="H158" i="5"/>
  <c r="I158" i="5"/>
  <c r="J158" i="5"/>
  <c r="F159" i="5"/>
  <c r="G159" i="5"/>
  <c r="H159" i="5"/>
  <c r="I159" i="5"/>
  <c r="J159" i="5"/>
  <c r="F160" i="5"/>
  <c r="G160" i="5"/>
  <c r="H160" i="5"/>
  <c r="I160" i="5"/>
  <c r="J160" i="5"/>
  <c r="F161" i="5"/>
  <c r="G161" i="5"/>
  <c r="H161" i="5"/>
  <c r="I161" i="5"/>
  <c r="J161" i="5"/>
  <c r="F162" i="5"/>
  <c r="G162" i="5"/>
  <c r="H162" i="5"/>
  <c r="I162" i="5"/>
  <c r="J162" i="5"/>
  <c r="F163" i="5"/>
  <c r="G163" i="5"/>
  <c r="H163" i="5"/>
  <c r="I163" i="5"/>
  <c r="J163" i="5"/>
  <c r="F164" i="5"/>
  <c r="G164" i="5"/>
  <c r="H164" i="5"/>
  <c r="I164" i="5"/>
  <c r="J164" i="5"/>
  <c r="F165" i="5"/>
  <c r="G165" i="5"/>
  <c r="H165" i="5"/>
  <c r="I165" i="5"/>
  <c r="J165" i="5"/>
  <c r="F166" i="5"/>
  <c r="G166" i="5"/>
  <c r="H166" i="5"/>
  <c r="I166" i="5"/>
  <c r="J166" i="5"/>
  <c r="F167" i="5"/>
  <c r="G167" i="5"/>
  <c r="H167" i="5"/>
  <c r="I167" i="5"/>
  <c r="J167" i="5"/>
  <c r="F168" i="5"/>
  <c r="G168" i="5"/>
  <c r="H168" i="5"/>
  <c r="I168" i="5"/>
  <c r="J168" i="5"/>
  <c r="F169" i="5"/>
  <c r="G169" i="5"/>
  <c r="H169" i="5"/>
  <c r="I169" i="5"/>
  <c r="J169" i="5"/>
  <c r="F170" i="5"/>
  <c r="G170" i="5"/>
  <c r="H170" i="5"/>
  <c r="I170" i="5"/>
  <c r="J170" i="5"/>
  <c r="F171" i="5"/>
  <c r="G171" i="5"/>
  <c r="H171" i="5"/>
  <c r="I171" i="5"/>
  <c r="J171" i="5"/>
  <c r="F172" i="5"/>
  <c r="G172" i="5"/>
  <c r="H172" i="5"/>
  <c r="I172" i="5"/>
  <c r="J172" i="5"/>
  <c r="J143" i="5"/>
  <c r="I143" i="5"/>
  <c r="H143" i="5"/>
  <c r="G143" i="5"/>
  <c r="F111" i="5"/>
  <c r="G111" i="5"/>
  <c r="H111" i="5"/>
  <c r="I111" i="5"/>
  <c r="J111" i="5"/>
  <c r="F112" i="5"/>
  <c r="G112" i="5"/>
  <c r="H112" i="5"/>
  <c r="I112" i="5"/>
  <c r="J112" i="5"/>
  <c r="F113" i="5"/>
  <c r="G113" i="5"/>
  <c r="H113" i="5"/>
  <c r="I113" i="5"/>
  <c r="J113" i="5"/>
  <c r="F114" i="5"/>
  <c r="G114" i="5"/>
  <c r="H114" i="5"/>
  <c r="I114" i="5"/>
  <c r="J114" i="5"/>
  <c r="F115" i="5"/>
  <c r="G115" i="5"/>
  <c r="H115" i="5"/>
  <c r="I115" i="5"/>
  <c r="J115" i="5"/>
  <c r="F116" i="5"/>
  <c r="G116" i="5"/>
  <c r="H116" i="5"/>
  <c r="I116" i="5"/>
  <c r="J116" i="5"/>
  <c r="F117" i="5"/>
  <c r="G117" i="5"/>
  <c r="H117" i="5"/>
  <c r="I117" i="5"/>
  <c r="J117" i="5"/>
  <c r="F118" i="5"/>
  <c r="G118" i="5"/>
  <c r="H118" i="5"/>
  <c r="I118" i="5"/>
  <c r="J118" i="5"/>
  <c r="F119" i="5"/>
  <c r="G119" i="5"/>
  <c r="H119" i="5"/>
  <c r="I119" i="5"/>
  <c r="J119" i="5"/>
  <c r="F120" i="5"/>
  <c r="G120" i="5"/>
  <c r="H120" i="5"/>
  <c r="I120" i="5"/>
  <c r="J120" i="5"/>
  <c r="F121" i="5"/>
  <c r="G121" i="5"/>
  <c r="H121" i="5"/>
  <c r="I121" i="5"/>
  <c r="J121" i="5"/>
  <c r="F122" i="5"/>
  <c r="G122" i="5"/>
  <c r="H122" i="5"/>
  <c r="I122" i="5"/>
  <c r="J122" i="5"/>
  <c r="F123" i="5"/>
  <c r="G123" i="5"/>
  <c r="H123" i="5"/>
  <c r="I123" i="5"/>
  <c r="J123" i="5"/>
  <c r="F124" i="5"/>
  <c r="G124" i="5"/>
  <c r="H124" i="5"/>
  <c r="I124" i="5"/>
  <c r="J124" i="5"/>
  <c r="F125" i="5"/>
  <c r="G125" i="5"/>
  <c r="H125" i="5"/>
  <c r="I125" i="5"/>
  <c r="J125" i="5"/>
  <c r="F126" i="5"/>
  <c r="G126" i="5"/>
  <c r="H126" i="5"/>
  <c r="I126" i="5"/>
  <c r="J126" i="5"/>
  <c r="F127" i="5"/>
  <c r="G127" i="5"/>
  <c r="H127" i="5"/>
  <c r="I127" i="5"/>
  <c r="J127" i="5"/>
  <c r="F128" i="5"/>
  <c r="G128" i="5"/>
  <c r="H128" i="5"/>
  <c r="I128" i="5"/>
  <c r="J128" i="5"/>
  <c r="F129" i="5"/>
  <c r="G129" i="5"/>
  <c r="H129" i="5"/>
  <c r="I129" i="5"/>
  <c r="J129" i="5"/>
  <c r="F130" i="5"/>
  <c r="G130" i="5"/>
  <c r="H130" i="5"/>
  <c r="I130" i="5"/>
  <c r="J130" i="5"/>
  <c r="F131" i="5"/>
  <c r="G131" i="5"/>
  <c r="H131" i="5"/>
  <c r="I131" i="5"/>
  <c r="J131" i="5"/>
  <c r="F132" i="5"/>
  <c r="G132" i="5"/>
  <c r="H132" i="5"/>
  <c r="I132" i="5"/>
  <c r="J132" i="5"/>
  <c r="F133" i="5"/>
  <c r="G133" i="5"/>
  <c r="H133" i="5"/>
  <c r="I133" i="5"/>
  <c r="J133" i="5"/>
  <c r="F134" i="5"/>
  <c r="G134" i="5"/>
  <c r="H134" i="5"/>
  <c r="I134" i="5"/>
  <c r="J134" i="5"/>
  <c r="F135" i="5"/>
  <c r="G135" i="5"/>
  <c r="H135" i="5"/>
  <c r="I135" i="5"/>
  <c r="J135" i="5"/>
  <c r="F136" i="5"/>
  <c r="G136" i="5"/>
  <c r="H136" i="5"/>
  <c r="I136" i="5"/>
  <c r="J136" i="5"/>
  <c r="F137" i="5"/>
  <c r="G137" i="5"/>
  <c r="H137" i="5"/>
  <c r="I137" i="5"/>
  <c r="J137" i="5"/>
  <c r="F138" i="5"/>
  <c r="G138" i="5"/>
  <c r="H138" i="5"/>
  <c r="I138" i="5"/>
  <c r="J138" i="5"/>
  <c r="F139" i="5"/>
  <c r="G139" i="5"/>
  <c r="H139" i="5"/>
  <c r="I139" i="5"/>
  <c r="J139" i="5"/>
  <c r="J110" i="5"/>
  <c r="I110" i="5"/>
  <c r="H110" i="5"/>
  <c r="G110" i="5"/>
  <c r="F78" i="5"/>
  <c r="G78" i="5"/>
  <c r="H78" i="5"/>
  <c r="I78" i="5"/>
  <c r="J78" i="5"/>
  <c r="F79" i="5"/>
  <c r="G79" i="5"/>
  <c r="H79" i="5"/>
  <c r="I79" i="5"/>
  <c r="J79" i="5"/>
  <c r="F80" i="5"/>
  <c r="G80" i="5"/>
  <c r="H80" i="5"/>
  <c r="I80" i="5"/>
  <c r="J80" i="5"/>
  <c r="F81" i="5"/>
  <c r="G81" i="5"/>
  <c r="H81" i="5"/>
  <c r="I81" i="5"/>
  <c r="J81" i="5"/>
  <c r="F82" i="5"/>
  <c r="G82" i="5"/>
  <c r="H82" i="5"/>
  <c r="I82" i="5"/>
  <c r="J82" i="5"/>
  <c r="F83" i="5"/>
  <c r="G83" i="5"/>
  <c r="H83" i="5"/>
  <c r="I83" i="5"/>
  <c r="J83" i="5"/>
  <c r="F84" i="5"/>
  <c r="G84" i="5"/>
  <c r="H84" i="5"/>
  <c r="I84" i="5"/>
  <c r="J84" i="5"/>
  <c r="F85" i="5"/>
  <c r="G85" i="5"/>
  <c r="H85" i="5"/>
  <c r="I85" i="5"/>
  <c r="J85" i="5"/>
  <c r="F86" i="5"/>
  <c r="G86" i="5"/>
  <c r="H86" i="5"/>
  <c r="I86" i="5"/>
  <c r="J86" i="5"/>
  <c r="F87" i="5"/>
  <c r="G87" i="5"/>
  <c r="H87" i="5"/>
  <c r="I87" i="5"/>
  <c r="J87" i="5"/>
  <c r="F88" i="5"/>
  <c r="G88" i="5"/>
  <c r="H88" i="5"/>
  <c r="I88" i="5"/>
  <c r="J88" i="5"/>
  <c r="F89" i="5"/>
  <c r="G89" i="5"/>
  <c r="H89" i="5"/>
  <c r="I89" i="5"/>
  <c r="J89" i="5"/>
  <c r="F90" i="5"/>
  <c r="G90" i="5"/>
  <c r="H90" i="5"/>
  <c r="I90" i="5"/>
  <c r="J90" i="5"/>
  <c r="F91" i="5"/>
  <c r="G91" i="5"/>
  <c r="H91" i="5"/>
  <c r="I91" i="5"/>
  <c r="J91" i="5"/>
  <c r="F92" i="5"/>
  <c r="G92" i="5"/>
  <c r="H92" i="5"/>
  <c r="I92" i="5"/>
  <c r="J92" i="5"/>
  <c r="F93" i="5"/>
  <c r="G93" i="5"/>
  <c r="H93" i="5"/>
  <c r="I93" i="5"/>
  <c r="J93" i="5"/>
  <c r="F94" i="5"/>
  <c r="G94" i="5"/>
  <c r="H94" i="5"/>
  <c r="I94" i="5"/>
  <c r="J94" i="5"/>
  <c r="F95" i="5"/>
  <c r="G95" i="5"/>
  <c r="H95" i="5"/>
  <c r="I95" i="5"/>
  <c r="J95" i="5"/>
  <c r="F96" i="5"/>
  <c r="G96" i="5"/>
  <c r="H96" i="5"/>
  <c r="I96" i="5"/>
  <c r="J96" i="5"/>
  <c r="F97" i="5"/>
  <c r="G97" i="5"/>
  <c r="H97" i="5"/>
  <c r="I97" i="5"/>
  <c r="J97" i="5"/>
  <c r="F98" i="5"/>
  <c r="G98" i="5"/>
  <c r="H98" i="5"/>
  <c r="I98" i="5"/>
  <c r="J98" i="5"/>
  <c r="F99" i="5"/>
  <c r="G99" i="5"/>
  <c r="H99" i="5"/>
  <c r="I99" i="5"/>
  <c r="J99" i="5"/>
  <c r="F100" i="5"/>
  <c r="G100" i="5"/>
  <c r="H100" i="5"/>
  <c r="I100" i="5"/>
  <c r="J100" i="5"/>
  <c r="F101" i="5"/>
  <c r="G101" i="5"/>
  <c r="H101" i="5"/>
  <c r="I101" i="5"/>
  <c r="J101" i="5"/>
  <c r="F102" i="5"/>
  <c r="G102" i="5"/>
  <c r="H102" i="5"/>
  <c r="I102" i="5"/>
  <c r="J102" i="5"/>
  <c r="F103" i="5"/>
  <c r="G103" i="5"/>
  <c r="H103" i="5"/>
  <c r="I103" i="5"/>
  <c r="J103" i="5"/>
  <c r="F104" i="5"/>
  <c r="G104" i="5"/>
  <c r="H104" i="5"/>
  <c r="I104" i="5"/>
  <c r="J104" i="5"/>
  <c r="F105" i="5"/>
  <c r="G105" i="5"/>
  <c r="H105" i="5"/>
  <c r="I105" i="5"/>
  <c r="J105" i="5"/>
  <c r="F106" i="5"/>
  <c r="G106" i="5"/>
  <c r="H106" i="5"/>
  <c r="I106" i="5"/>
  <c r="J106" i="5"/>
  <c r="J77" i="5"/>
  <c r="I77" i="5"/>
  <c r="H77" i="5"/>
  <c r="G77" i="5"/>
  <c r="F45" i="5"/>
  <c r="G45" i="5"/>
  <c r="H45" i="5"/>
  <c r="I45" i="5"/>
  <c r="J45" i="5"/>
  <c r="F46" i="5"/>
  <c r="G46" i="5"/>
  <c r="H46" i="5"/>
  <c r="I46" i="5"/>
  <c r="J46" i="5"/>
  <c r="F47" i="5"/>
  <c r="G47" i="5"/>
  <c r="H47" i="5"/>
  <c r="I47" i="5"/>
  <c r="J47" i="5"/>
  <c r="F48" i="5"/>
  <c r="G48" i="5"/>
  <c r="H48" i="5"/>
  <c r="I48" i="5"/>
  <c r="J48" i="5"/>
  <c r="F49" i="5"/>
  <c r="G49" i="5"/>
  <c r="H49" i="5"/>
  <c r="I49" i="5"/>
  <c r="J49" i="5"/>
  <c r="F50" i="5"/>
  <c r="G50" i="5"/>
  <c r="H50" i="5"/>
  <c r="I50" i="5"/>
  <c r="J50" i="5"/>
  <c r="F51" i="5"/>
  <c r="G51" i="5"/>
  <c r="H51" i="5"/>
  <c r="I51" i="5"/>
  <c r="J51" i="5"/>
  <c r="F52" i="5"/>
  <c r="G52" i="5"/>
  <c r="H52" i="5"/>
  <c r="I52" i="5"/>
  <c r="J52" i="5"/>
  <c r="F53" i="5"/>
  <c r="G53" i="5"/>
  <c r="H53" i="5"/>
  <c r="I53" i="5"/>
  <c r="J53" i="5"/>
  <c r="F54" i="5"/>
  <c r="G54" i="5"/>
  <c r="H54" i="5"/>
  <c r="I54" i="5"/>
  <c r="J54" i="5"/>
  <c r="F55" i="5"/>
  <c r="G55" i="5"/>
  <c r="H55" i="5"/>
  <c r="I55" i="5"/>
  <c r="J55" i="5"/>
  <c r="F56" i="5"/>
  <c r="G56" i="5"/>
  <c r="H56" i="5"/>
  <c r="I56" i="5"/>
  <c r="J56" i="5"/>
  <c r="F57" i="5"/>
  <c r="G57" i="5"/>
  <c r="H57" i="5"/>
  <c r="I57" i="5"/>
  <c r="J57" i="5"/>
  <c r="F58" i="5"/>
  <c r="G58" i="5"/>
  <c r="H58" i="5"/>
  <c r="I58" i="5"/>
  <c r="J58" i="5"/>
  <c r="F59" i="5"/>
  <c r="G59" i="5"/>
  <c r="H59" i="5"/>
  <c r="I59" i="5"/>
  <c r="J59" i="5"/>
  <c r="F60" i="5"/>
  <c r="G60" i="5"/>
  <c r="H60" i="5"/>
  <c r="I60" i="5"/>
  <c r="J60" i="5"/>
  <c r="F61" i="5"/>
  <c r="G61" i="5"/>
  <c r="H61" i="5"/>
  <c r="I61" i="5"/>
  <c r="J61" i="5"/>
  <c r="F62" i="5"/>
  <c r="G62" i="5"/>
  <c r="H62" i="5"/>
  <c r="I62" i="5"/>
  <c r="J62" i="5"/>
  <c r="F63" i="5"/>
  <c r="G63" i="5"/>
  <c r="H63" i="5"/>
  <c r="I63" i="5"/>
  <c r="J63" i="5"/>
  <c r="F64" i="5"/>
  <c r="G64" i="5"/>
  <c r="H64" i="5"/>
  <c r="I64" i="5"/>
  <c r="J64" i="5"/>
  <c r="F65" i="5"/>
  <c r="G65" i="5"/>
  <c r="H65" i="5"/>
  <c r="I65" i="5"/>
  <c r="J65" i="5"/>
  <c r="F66" i="5"/>
  <c r="G66" i="5"/>
  <c r="H66" i="5"/>
  <c r="I66" i="5"/>
  <c r="J66" i="5"/>
  <c r="F67" i="5"/>
  <c r="G67" i="5"/>
  <c r="H67" i="5"/>
  <c r="I67" i="5"/>
  <c r="J67" i="5"/>
  <c r="F68" i="5"/>
  <c r="G68" i="5"/>
  <c r="H68" i="5"/>
  <c r="I68" i="5"/>
  <c r="J68" i="5"/>
  <c r="F69" i="5"/>
  <c r="G69" i="5"/>
  <c r="H69" i="5"/>
  <c r="I69" i="5"/>
  <c r="J69" i="5"/>
  <c r="F70" i="5"/>
  <c r="G70" i="5"/>
  <c r="H70" i="5"/>
  <c r="I70" i="5"/>
  <c r="J70" i="5"/>
  <c r="F71" i="5"/>
  <c r="G71" i="5"/>
  <c r="H71" i="5"/>
  <c r="I71" i="5"/>
  <c r="J71" i="5"/>
  <c r="F72" i="5"/>
  <c r="G72" i="5"/>
  <c r="H72" i="5"/>
  <c r="I72" i="5"/>
  <c r="J72" i="5"/>
  <c r="F73" i="5"/>
  <c r="G73" i="5"/>
  <c r="H73" i="5"/>
  <c r="I73" i="5"/>
  <c r="J73" i="5"/>
  <c r="J44" i="5"/>
  <c r="I44" i="5"/>
  <c r="H44" i="5"/>
  <c r="G44" i="5"/>
  <c r="F12" i="5"/>
  <c r="G12" i="5"/>
  <c r="H12" i="5"/>
  <c r="I12" i="5"/>
  <c r="J12" i="5"/>
  <c r="F13" i="5"/>
  <c r="G13" i="5"/>
  <c r="H13" i="5"/>
  <c r="I13" i="5"/>
  <c r="J13" i="5"/>
  <c r="G14" i="5"/>
  <c r="H14" i="5"/>
  <c r="I14" i="5"/>
  <c r="J14" i="5"/>
  <c r="F15" i="5"/>
  <c r="G15" i="5"/>
  <c r="H15" i="5"/>
  <c r="I15" i="5"/>
  <c r="J15" i="5"/>
  <c r="F16" i="5"/>
  <c r="G16" i="5"/>
  <c r="H16" i="5"/>
  <c r="I16" i="5"/>
  <c r="J16" i="5"/>
  <c r="F17" i="5"/>
  <c r="G17" i="5"/>
  <c r="H17" i="5"/>
  <c r="I17" i="5"/>
  <c r="J17" i="5"/>
  <c r="F18" i="5"/>
  <c r="G18" i="5"/>
  <c r="H18" i="5"/>
  <c r="I18" i="5"/>
  <c r="J18" i="5"/>
  <c r="F19" i="5"/>
  <c r="G19" i="5"/>
  <c r="H19" i="5"/>
  <c r="I19" i="5"/>
  <c r="J19" i="5"/>
  <c r="F20" i="5"/>
  <c r="G20" i="5"/>
  <c r="H20" i="5"/>
  <c r="I20" i="5"/>
  <c r="J20" i="5"/>
  <c r="F21" i="5"/>
  <c r="G21" i="5"/>
  <c r="H21" i="5"/>
  <c r="I21" i="5"/>
  <c r="J21" i="5"/>
  <c r="F22" i="5"/>
  <c r="G22" i="5"/>
  <c r="H22" i="5"/>
  <c r="I22" i="5"/>
  <c r="J22" i="5"/>
  <c r="F23" i="5"/>
  <c r="G23" i="5"/>
  <c r="H23" i="5"/>
  <c r="I23" i="5"/>
  <c r="J23" i="5"/>
  <c r="F24" i="5"/>
  <c r="G24" i="5"/>
  <c r="H24" i="5"/>
  <c r="I24" i="5"/>
  <c r="J24" i="5"/>
  <c r="F25" i="5"/>
  <c r="G25" i="5"/>
  <c r="H25" i="5"/>
  <c r="I25" i="5"/>
  <c r="J25" i="5"/>
  <c r="F26" i="5"/>
  <c r="G26" i="5"/>
  <c r="H26" i="5"/>
  <c r="I26" i="5"/>
  <c r="J26" i="5"/>
  <c r="F27" i="5"/>
  <c r="G27" i="5"/>
  <c r="H27" i="5"/>
  <c r="I27" i="5"/>
  <c r="J27" i="5"/>
  <c r="F28" i="5"/>
  <c r="G28" i="5"/>
  <c r="H28" i="5"/>
  <c r="I28" i="5"/>
  <c r="J28" i="5"/>
  <c r="F29" i="5"/>
  <c r="G29" i="5"/>
  <c r="H29" i="5"/>
  <c r="I29" i="5"/>
  <c r="J29" i="5"/>
  <c r="F30" i="5"/>
  <c r="G30" i="5"/>
  <c r="H30" i="5"/>
  <c r="I30" i="5"/>
  <c r="J30" i="5"/>
  <c r="F31" i="5"/>
  <c r="G31" i="5"/>
  <c r="H31" i="5"/>
  <c r="I31" i="5"/>
  <c r="J31" i="5"/>
  <c r="F32" i="5"/>
  <c r="G32" i="5"/>
  <c r="H32" i="5"/>
  <c r="I32" i="5"/>
  <c r="J32" i="5"/>
  <c r="F33" i="5"/>
  <c r="G33" i="5"/>
  <c r="H33" i="5"/>
  <c r="I33" i="5"/>
  <c r="J33" i="5"/>
  <c r="F34" i="5"/>
  <c r="G34" i="5"/>
  <c r="H34" i="5"/>
  <c r="I34" i="5"/>
  <c r="J34" i="5"/>
  <c r="F35" i="5"/>
  <c r="G35" i="5"/>
  <c r="H35" i="5"/>
  <c r="I35" i="5"/>
  <c r="J35" i="5"/>
  <c r="F36" i="5"/>
  <c r="G36" i="5"/>
  <c r="H36" i="5"/>
  <c r="I36" i="5"/>
  <c r="J36" i="5"/>
  <c r="F37" i="5"/>
  <c r="G37" i="5"/>
  <c r="H37" i="5"/>
  <c r="I37" i="5"/>
  <c r="J37" i="5"/>
  <c r="F38" i="5"/>
  <c r="G38" i="5"/>
  <c r="H38" i="5"/>
  <c r="I38" i="5"/>
  <c r="J38" i="5"/>
  <c r="F39" i="5"/>
  <c r="G39" i="5"/>
  <c r="H39" i="5"/>
  <c r="I39" i="5"/>
  <c r="J39" i="5"/>
  <c r="F40" i="5"/>
  <c r="G40" i="5"/>
  <c r="H40" i="5"/>
  <c r="I40" i="5"/>
  <c r="J40" i="5"/>
  <c r="J11" i="5"/>
  <c r="I11" i="5"/>
  <c r="H11" i="5"/>
  <c r="I69" i="9"/>
  <c r="C69" i="9"/>
  <c r="I68" i="9"/>
  <c r="C68" i="9"/>
  <c r="I67" i="9"/>
  <c r="C67" i="9"/>
  <c r="I66" i="9"/>
  <c r="C66" i="9"/>
  <c r="I65" i="9"/>
  <c r="C65" i="9"/>
  <c r="I64" i="9"/>
  <c r="C64" i="9"/>
  <c r="I63" i="9"/>
  <c r="C63" i="9"/>
  <c r="I62" i="9"/>
  <c r="C62" i="9"/>
  <c r="I61" i="9"/>
  <c r="C61" i="9"/>
  <c r="I57" i="9"/>
  <c r="C57" i="9"/>
  <c r="I56" i="9"/>
  <c r="C56" i="9"/>
  <c r="I55" i="9"/>
  <c r="C55" i="9"/>
  <c r="I54" i="9"/>
  <c r="C54" i="9"/>
  <c r="I53" i="9"/>
  <c r="C53" i="9"/>
  <c r="I52" i="9"/>
  <c r="C52" i="9"/>
  <c r="I51" i="9"/>
  <c r="C51" i="9"/>
  <c r="I50" i="9"/>
  <c r="C50" i="9"/>
  <c r="I49" i="9"/>
  <c r="C49" i="9"/>
  <c r="I45" i="9"/>
  <c r="C45" i="9"/>
  <c r="I44" i="9"/>
  <c r="C44" i="9"/>
  <c r="I43" i="9"/>
  <c r="C43" i="9"/>
  <c r="I42" i="9"/>
  <c r="C42" i="9"/>
  <c r="I41" i="9"/>
  <c r="C41" i="9"/>
  <c r="I40" i="9"/>
  <c r="C40" i="9"/>
  <c r="I39" i="9"/>
  <c r="C39" i="9"/>
  <c r="I38" i="9"/>
  <c r="C38" i="9"/>
  <c r="I37" i="9"/>
  <c r="C37" i="9"/>
  <c r="I33" i="9"/>
  <c r="C33" i="9"/>
  <c r="I32" i="9"/>
  <c r="C32" i="9"/>
  <c r="I31" i="9"/>
  <c r="C31" i="9"/>
  <c r="I30" i="9"/>
  <c r="C30" i="9"/>
  <c r="I29" i="9"/>
  <c r="C29" i="9"/>
  <c r="I28" i="9"/>
  <c r="C28" i="9"/>
  <c r="I27" i="9"/>
  <c r="C27" i="9"/>
  <c r="I26" i="9"/>
  <c r="C26" i="9"/>
  <c r="I25" i="9"/>
  <c r="C25" i="9"/>
  <c r="I21" i="9"/>
  <c r="C21" i="9"/>
  <c r="I20" i="9"/>
  <c r="C20" i="9"/>
  <c r="I19" i="9"/>
  <c r="I18" i="9"/>
  <c r="C18" i="9"/>
  <c r="I17" i="9"/>
  <c r="C17" i="9"/>
  <c r="I16" i="9"/>
  <c r="I15" i="9"/>
  <c r="C15" i="9"/>
  <c r="I14" i="9"/>
  <c r="C14" i="9"/>
  <c r="I13" i="9"/>
  <c r="C21" i="8"/>
  <c r="K21" i="8"/>
  <c r="K69" i="8"/>
  <c r="C69" i="8"/>
  <c r="K68" i="8"/>
  <c r="C68" i="8"/>
  <c r="K67" i="8"/>
  <c r="C67" i="8"/>
  <c r="K66" i="8"/>
  <c r="C66" i="8"/>
  <c r="K65" i="8"/>
  <c r="C65" i="8"/>
  <c r="K64" i="8"/>
  <c r="C64" i="8"/>
  <c r="K63" i="8"/>
  <c r="C63" i="8"/>
  <c r="K62" i="8"/>
  <c r="C62" i="8"/>
  <c r="K61" i="8"/>
  <c r="C61" i="8"/>
  <c r="K57" i="8"/>
  <c r="C57" i="8"/>
  <c r="K56" i="8"/>
  <c r="C56" i="8"/>
  <c r="K55" i="8"/>
  <c r="C55" i="8"/>
  <c r="K54" i="8"/>
  <c r="C54" i="8"/>
  <c r="K53" i="8"/>
  <c r="C53" i="8"/>
  <c r="K52" i="8"/>
  <c r="C52" i="8"/>
  <c r="K51" i="8"/>
  <c r="C51" i="8"/>
  <c r="K50" i="8"/>
  <c r="C50" i="8"/>
  <c r="K49" i="8"/>
  <c r="C49" i="8"/>
  <c r="K45" i="8"/>
  <c r="C45" i="8"/>
  <c r="K44" i="8"/>
  <c r="C44" i="8"/>
  <c r="K43" i="8"/>
  <c r="C43" i="8"/>
  <c r="K42" i="8"/>
  <c r="C42" i="8"/>
  <c r="K41" i="8"/>
  <c r="C41" i="8"/>
  <c r="K40" i="8"/>
  <c r="C40" i="8"/>
  <c r="K39" i="8"/>
  <c r="C39" i="8"/>
  <c r="K38" i="8"/>
  <c r="C38" i="8"/>
  <c r="K37" i="8"/>
  <c r="C37" i="8"/>
  <c r="K33" i="8"/>
  <c r="C33" i="8"/>
  <c r="K32" i="8"/>
  <c r="C32" i="8"/>
  <c r="K31" i="8"/>
  <c r="C31" i="8"/>
  <c r="K30" i="8"/>
  <c r="C30" i="8"/>
  <c r="K29" i="8"/>
  <c r="C29" i="8"/>
  <c r="K28" i="8"/>
  <c r="C28" i="8"/>
  <c r="K27" i="8"/>
  <c r="C27" i="8"/>
  <c r="K26" i="8"/>
  <c r="C26" i="8"/>
  <c r="K25" i="8"/>
  <c r="C25" i="8"/>
  <c r="K20" i="8"/>
  <c r="C20" i="8"/>
  <c r="K19" i="8"/>
  <c r="K18" i="8"/>
  <c r="C18" i="8"/>
  <c r="K17" i="8"/>
  <c r="C17" i="8"/>
  <c r="K16" i="8"/>
  <c r="K15" i="8"/>
  <c r="C15" i="8"/>
  <c r="K14" i="8"/>
  <c r="C14" i="8"/>
  <c r="K13" i="8"/>
  <c r="D54" i="5"/>
  <c r="D64" i="5"/>
  <c r="D87" i="5"/>
  <c r="D97" i="5"/>
  <c r="D120" i="5"/>
  <c r="D130" i="5"/>
  <c r="D153" i="5"/>
  <c r="D163" i="5"/>
  <c r="O37" i="7"/>
  <c r="O36" i="7"/>
  <c r="O35" i="7"/>
  <c r="O31" i="7"/>
  <c r="O30" i="7"/>
  <c r="O29" i="7"/>
  <c r="O25" i="7"/>
  <c r="O24" i="7"/>
  <c r="O23" i="7"/>
  <c r="O19" i="7"/>
  <c r="O18" i="7"/>
  <c r="O17" i="7"/>
  <c r="O13" i="7"/>
  <c r="O12" i="7"/>
  <c r="D82" i="7"/>
  <c r="D81" i="7"/>
  <c r="D80" i="7"/>
  <c r="D79" i="7"/>
  <c r="D78" i="7"/>
  <c r="D77" i="7"/>
  <c r="D76" i="7"/>
  <c r="D75" i="7"/>
  <c r="D74" i="7"/>
  <c r="D73" i="7"/>
  <c r="D72" i="7"/>
  <c r="D71" i="7"/>
  <c r="D67" i="7"/>
  <c r="D66" i="7"/>
  <c r="D65" i="7"/>
  <c r="D64" i="7"/>
  <c r="D63" i="7"/>
  <c r="D62" i="7"/>
  <c r="D61" i="7"/>
  <c r="D60" i="7"/>
  <c r="D59" i="7"/>
  <c r="D58" i="7"/>
  <c r="D57" i="7"/>
  <c r="D56" i="7"/>
  <c r="D52" i="7"/>
  <c r="D51" i="7"/>
  <c r="D50" i="7"/>
  <c r="D49" i="7"/>
  <c r="D48" i="7"/>
  <c r="D47" i="7"/>
  <c r="D46" i="7"/>
  <c r="D45" i="7"/>
  <c r="D44" i="7"/>
  <c r="D43" i="7"/>
  <c r="D42" i="7"/>
  <c r="D41" i="7"/>
  <c r="D34" i="7"/>
  <c r="D30" i="7"/>
  <c r="D26" i="7"/>
  <c r="D37" i="7"/>
  <c r="D36" i="7"/>
  <c r="D35" i="7"/>
  <c r="D33" i="7"/>
  <c r="D32" i="7"/>
  <c r="D31" i="7"/>
  <c r="D29" i="7"/>
  <c r="D28" i="7"/>
  <c r="D27" i="7"/>
  <c r="D21" i="7"/>
  <c r="D22" i="7"/>
  <c r="D20" i="7"/>
  <c r="D17" i="7"/>
  <c r="D18" i="7"/>
  <c r="D16" i="7"/>
  <c r="C84" i="6"/>
  <c r="C83" i="6"/>
  <c r="C82" i="6"/>
  <c r="C81" i="6"/>
  <c r="C80" i="6"/>
  <c r="C79" i="6"/>
  <c r="C78" i="6"/>
  <c r="C77" i="6"/>
  <c r="C76" i="6"/>
  <c r="C75" i="6"/>
  <c r="C74" i="6"/>
  <c r="C73" i="6"/>
  <c r="C69" i="6"/>
  <c r="C68" i="6"/>
  <c r="C67" i="6"/>
  <c r="C66" i="6"/>
  <c r="C65" i="6"/>
  <c r="C64" i="6"/>
  <c r="C63" i="6"/>
  <c r="C62" i="6"/>
  <c r="C61" i="6"/>
  <c r="C60" i="6"/>
  <c r="C59" i="6"/>
  <c r="C58" i="6"/>
  <c r="C54" i="6"/>
  <c r="C53" i="6"/>
  <c r="C52" i="6"/>
  <c r="C51" i="6"/>
  <c r="C50" i="6"/>
  <c r="C49" i="6"/>
  <c r="C48" i="6"/>
  <c r="C47" i="6"/>
  <c r="C46" i="6"/>
  <c r="C45" i="6"/>
  <c r="C44" i="6"/>
  <c r="C43" i="6"/>
  <c r="C36" i="6"/>
  <c r="C32" i="6"/>
  <c r="C28" i="6"/>
  <c r="C39" i="6"/>
  <c r="C38" i="6"/>
  <c r="C37" i="6"/>
  <c r="C35" i="6"/>
  <c r="C34" i="6"/>
  <c r="C33" i="6"/>
  <c r="C31" i="6"/>
  <c r="C30" i="6"/>
  <c r="C29" i="6"/>
  <c r="C23" i="6"/>
  <c r="C24" i="6"/>
  <c r="C22" i="6"/>
  <c r="C19" i="6"/>
  <c r="C20" i="6"/>
  <c r="C18" i="6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14" i="4"/>
  <c r="K13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51" i="4"/>
  <c r="C44" i="4"/>
  <c r="C57" i="4"/>
  <c r="C56" i="4"/>
  <c r="C55" i="4"/>
  <c r="C54" i="4"/>
  <c r="C53" i="4"/>
  <c r="C52" i="4"/>
  <c r="C50" i="4"/>
  <c r="C49" i="4"/>
  <c r="C48" i="4"/>
  <c r="C47" i="4"/>
  <c r="C46" i="4"/>
  <c r="C45" i="4"/>
  <c r="C29" i="4"/>
  <c r="C30" i="4"/>
  <c r="C31" i="4"/>
  <c r="C32" i="4"/>
  <c r="C33" i="4"/>
  <c r="C28" i="4"/>
  <c r="C22" i="4"/>
  <c r="C23" i="4"/>
  <c r="C24" i="4"/>
  <c r="C25" i="4"/>
  <c r="C26" i="4"/>
  <c r="C21" i="4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28" i="5"/>
  <c r="O29" i="5"/>
  <c r="O30" i="5"/>
  <c r="O31" i="5"/>
  <c r="O32" i="5"/>
  <c r="O33" i="5"/>
  <c r="O34" i="5"/>
  <c r="O27" i="5"/>
  <c r="O20" i="5"/>
  <c r="O21" i="5"/>
  <c r="O22" i="5"/>
  <c r="O23" i="5"/>
  <c r="O24" i="5"/>
  <c r="O25" i="5"/>
  <c r="O26" i="5"/>
  <c r="O19" i="5"/>
  <c r="D172" i="5"/>
  <c r="D171" i="5"/>
  <c r="D170" i="5"/>
  <c r="D169" i="5"/>
  <c r="D168" i="5"/>
  <c r="D167" i="5"/>
  <c r="D166" i="5"/>
  <c r="D165" i="5"/>
  <c r="D164" i="5"/>
  <c r="D162" i="5"/>
  <c r="D161" i="5"/>
  <c r="D160" i="5"/>
  <c r="D159" i="5"/>
  <c r="D158" i="5"/>
  <c r="D157" i="5"/>
  <c r="D156" i="5"/>
  <c r="D155" i="5"/>
  <c r="D154" i="5"/>
  <c r="D139" i="5"/>
  <c r="D138" i="5"/>
  <c r="D137" i="5"/>
  <c r="D136" i="5"/>
  <c r="D135" i="5"/>
  <c r="D134" i="5"/>
  <c r="D133" i="5"/>
  <c r="D132" i="5"/>
  <c r="D131" i="5"/>
  <c r="D129" i="5"/>
  <c r="D128" i="5"/>
  <c r="D127" i="5"/>
  <c r="D126" i="5"/>
  <c r="D125" i="5"/>
  <c r="D124" i="5"/>
  <c r="D123" i="5"/>
  <c r="D122" i="5"/>
  <c r="D121" i="5"/>
  <c r="D106" i="5"/>
  <c r="D105" i="5"/>
  <c r="D104" i="5"/>
  <c r="D103" i="5"/>
  <c r="D102" i="5"/>
  <c r="D101" i="5"/>
  <c r="D100" i="5"/>
  <c r="D99" i="5"/>
  <c r="D98" i="5"/>
  <c r="D96" i="5"/>
  <c r="D95" i="5"/>
  <c r="D94" i="5"/>
  <c r="D93" i="5"/>
  <c r="D92" i="5"/>
  <c r="D91" i="5"/>
  <c r="D90" i="5"/>
  <c r="D89" i="5"/>
  <c r="D88" i="5"/>
  <c r="D73" i="5"/>
  <c r="D72" i="5"/>
  <c r="D71" i="5"/>
  <c r="D70" i="5"/>
  <c r="D69" i="5"/>
  <c r="D68" i="5"/>
  <c r="D67" i="5"/>
  <c r="D66" i="5"/>
  <c r="D65" i="5"/>
  <c r="D63" i="5"/>
  <c r="D62" i="5"/>
  <c r="D61" i="5"/>
  <c r="D60" i="5"/>
  <c r="D59" i="5"/>
  <c r="D58" i="5"/>
  <c r="D57" i="5"/>
  <c r="D56" i="5"/>
  <c r="D55" i="5"/>
  <c r="D44" i="5"/>
  <c r="D33" i="5"/>
  <c r="D34" i="5"/>
  <c r="D35" i="5"/>
  <c r="D36" i="5"/>
  <c r="D37" i="5"/>
  <c r="D38" i="5"/>
  <c r="D39" i="5"/>
  <c r="D40" i="5"/>
  <c r="D32" i="5"/>
  <c r="D23" i="5"/>
  <c r="D24" i="5"/>
  <c r="D25" i="5"/>
  <c r="D26" i="5"/>
  <c r="D27" i="5"/>
  <c r="D28" i="5"/>
  <c r="D29" i="5"/>
  <c r="D30" i="5"/>
  <c r="D22" i="5"/>
  <c r="D12" i="5"/>
  <c r="D13" i="5"/>
  <c r="D14" i="5"/>
  <c r="D15" i="5"/>
  <c r="D16" i="5"/>
  <c r="D17" i="5"/>
  <c r="D18" i="5"/>
  <c r="D19" i="5"/>
  <c r="D20" i="5"/>
  <c r="C15" i="6"/>
  <c r="C16" i="6"/>
  <c r="D119" i="5"/>
  <c r="D118" i="5"/>
  <c r="D117" i="5"/>
  <c r="D116" i="5"/>
  <c r="D115" i="5"/>
  <c r="D114" i="5"/>
  <c r="D113" i="5"/>
  <c r="D112" i="5"/>
  <c r="D111" i="5"/>
  <c r="D110" i="5"/>
  <c r="D53" i="5"/>
  <c r="D52" i="5"/>
  <c r="D51" i="5"/>
  <c r="D50" i="5"/>
  <c r="D49" i="5"/>
  <c r="D48" i="5"/>
  <c r="D47" i="5"/>
  <c r="D46" i="5"/>
  <c r="D45" i="5"/>
  <c r="D14" i="7"/>
  <c r="O11" i="7"/>
  <c r="D13" i="7"/>
  <c r="D12" i="7"/>
  <c r="C14" i="6"/>
  <c r="C43" i="4"/>
  <c r="C42" i="4"/>
  <c r="C41" i="4"/>
  <c r="C40" i="4"/>
  <c r="C39" i="4"/>
  <c r="C38" i="4"/>
  <c r="C37" i="4"/>
  <c r="C19" i="4"/>
  <c r="C18" i="4"/>
  <c r="C17" i="4"/>
  <c r="C16" i="4"/>
  <c r="C15" i="4"/>
  <c r="C14" i="4"/>
  <c r="O18" i="5"/>
  <c r="O17" i="5"/>
  <c r="O16" i="5"/>
  <c r="O15" i="5"/>
  <c r="O14" i="5"/>
  <c r="O13" i="5"/>
  <c r="O12" i="5"/>
  <c r="O11" i="5"/>
  <c r="D152" i="5"/>
  <c r="D151" i="5"/>
  <c r="D150" i="5"/>
  <c r="D149" i="5"/>
  <c r="D148" i="5"/>
  <c r="D147" i="5"/>
  <c r="D146" i="5"/>
  <c r="D145" i="5"/>
  <c r="D144" i="5"/>
  <c r="D143" i="5"/>
  <c r="D86" i="5"/>
  <c r="D85" i="5"/>
  <c r="D84" i="5"/>
  <c r="D83" i="5"/>
  <c r="D82" i="5"/>
  <c r="D81" i="5"/>
  <c r="D80" i="5"/>
  <c r="D79" i="5"/>
  <c r="D78" i="5"/>
  <c r="D77" i="5"/>
  <c r="C44" i="7"/>
  <c r="C43" i="7"/>
  <c r="C42" i="7"/>
  <c r="C41" i="7"/>
  <c r="N40" i="7"/>
  <c r="C40" i="7"/>
  <c r="N39" i="7"/>
  <c r="C39" i="7"/>
  <c r="N38" i="7"/>
  <c r="C38" i="7"/>
  <c r="N37" i="7"/>
  <c r="C37" i="7"/>
  <c r="N36" i="7"/>
  <c r="C36" i="7"/>
  <c r="N35" i="7"/>
  <c r="C35" i="7"/>
  <c r="C32" i="7"/>
  <c r="C31" i="7"/>
  <c r="C30" i="7"/>
  <c r="C29" i="7"/>
  <c r="N28" i="7"/>
  <c r="C28" i="7"/>
  <c r="N27" i="7"/>
  <c r="C27" i="7"/>
  <c r="N26" i="7"/>
  <c r="C26" i="7"/>
  <c r="N25" i="7"/>
  <c r="C25" i="7"/>
  <c r="N24" i="7"/>
  <c r="C24" i="7"/>
  <c r="N23" i="7"/>
  <c r="C23" i="7"/>
  <c r="C20" i="7"/>
  <c r="C19" i="7"/>
  <c r="C18" i="7"/>
  <c r="C17" i="7"/>
  <c r="N16" i="7"/>
  <c r="C16" i="7"/>
  <c r="N15" i="7"/>
  <c r="C15" i="7"/>
  <c r="N14" i="7"/>
  <c r="C14" i="7"/>
  <c r="N13" i="7"/>
  <c r="C13" i="7"/>
  <c r="N12" i="7"/>
  <c r="C12" i="7"/>
  <c r="N11" i="7"/>
  <c r="C11" i="7"/>
  <c r="N23" i="5"/>
  <c r="N35" i="5"/>
  <c r="N12" i="5"/>
  <c r="N24" i="5"/>
  <c r="N36" i="5"/>
  <c r="N13" i="5"/>
  <c r="N25" i="5"/>
  <c r="N37" i="5"/>
  <c r="N14" i="5"/>
  <c r="N26" i="5"/>
  <c r="N38" i="5"/>
  <c r="N15" i="5"/>
  <c r="N27" i="5"/>
  <c r="N39" i="5"/>
  <c r="N16" i="5"/>
  <c r="N28" i="5"/>
  <c r="N40" i="5"/>
  <c r="C23" i="5"/>
  <c r="C35" i="5"/>
  <c r="C12" i="5"/>
  <c r="C24" i="5"/>
  <c r="C36" i="5"/>
  <c r="C13" i="5"/>
  <c r="C25" i="5"/>
  <c r="C37" i="5"/>
  <c r="C14" i="5"/>
  <c r="C26" i="5"/>
  <c r="C38" i="5"/>
  <c r="C15" i="5"/>
  <c r="C27" i="5"/>
  <c r="C39" i="5"/>
  <c r="C16" i="5"/>
  <c r="C28" i="5"/>
  <c r="C40" i="5"/>
  <c r="C17" i="5"/>
  <c r="C29" i="5"/>
  <c r="C41" i="5"/>
  <c r="C18" i="5"/>
  <c r="C30" i="5"/>
  <c r="C42" i="5"/>
  <c r="C19" i="5"/>
  <c r="C31" i="5"/>
  <c r="C43" i="5"/>
  <c r="C20" i="5"/>
  <c r="C32" i="5"/>
  <c r="C44" i="5"/>
  <c r="N11" i="5"/>
  <c r="C11" i="5"/>
  <c r="H43" i="4"/>
  <c r="F50" i="4"/>
  <c r="E50" i="4"/>
  <c r="I67" i="4"/>
  <c r="F43" i="4"/>
  <c r="I50" i="4"/>
  <c r="E67" i="4"/>
  <c r="I43" i="4"/>
  <c r="H50" i="4"/>
  <c r="F67" i="4"/>
  <c r="H67" i="4"/>
  <c r="E43" i="4"/>
  <c r="E39" i="4"/>
  <c r="I73" i="4"/>
  <c r="I16" i="4"/>
  <c r="E91" i="4"/>
  <c r="I69" i="4"/>
  <c r="H42" i="4"/>
  <c r="E68" i="4"/>
  <c r="E49" i="4"/>
  <c r="F14" i="4"/>
  <c r="I38" i="4"/>
  <c r="H88" i="4"/>
  <c r="E111" i="4"/>
  <c r="I70" i="4"/>
  <c r="H111" i="4"/>
  <c r="I85" i="4"/>
  <c r="F13" i="4"/>
  <c r="H73" i="4"/>
  <c r="F52" i="4"/>
  <c r="I52" i="4"/>
  <c r="H16" i="4"/>
  <c r="I91" i="4"/>
  <c r="I63" i="4"/>
  <c r="F72" i="4"/>
  <c r="E45" i="4"/>
  <c r="I45" i="4"/>
  <c r="F42" i="4"/>
  <c r="I42" i="4"/>
  <c r="H71" i="4"/>
  <c r="I47" i="4"/>
  <c r="I68" i="4"/>
  <c r="F63" i="4"/>
  <c r="F49" i="4"/>
  <c r="H113" i="4"/>
  <c r="E14" i="4"/>
  <c r="F38" i="4"/>
  <c r="F86" i="4"/>
  <c r="I14" i="4"/>
  <c r="F62" i="4"/>
  <c r="I112" i="4"/>
  <c r="F112" i="4"/>
  <c r="E88" i="4"/>
  <c r="I40" i="4"/>
  <c r="I44" i="4"/>
  <c r="H39" i="4"/>
  <c r="H41" i="4"/>
  <c r="E65" i="4"/>
  <c r="H65" i="4"/>
  <c r="H70" i="4"/>
  <c r="E46" i="4"/>
  <c r="F15" i="4"/>
  <c r="I111" i="4"/>
  <c r="I109" i="4"/>
  <c r="E85" i="4"/>
  <c r="F109" i="4"/>
  <c r="H13" i="4"/>
  <c r="H37" i="4"/>
  <c r="F90" i="4"/>
  <c r="H48" i="4"/>
  <c r="F87" i="4"/>
  <c r="H52" i="4"/>
  <c r="H114" i="4"/>
  <c r="I39" i="4"/>
  <c r="H45" i="4"/>
  <c r="F47" i="4"/>
  <c r="F111" i="4"/>
  <c r="E110" i="4"/>
  <c r="E62" i="4"/>
  <c r="H40" i="4"/>
  <c r="E40" i="4"/>
  <c r="E41" i="4"/>
  <c r="F65" i="4"/>
  <c r="I113" i="4"/>
  <c r="H61" i="4"/>
  <c r="I87" i="4"/>
  <c r="F48" i="4"/>
  <c r="E52" i="4"/>
  <c r="I114" i="4"/>
  <c r="F114" i="4"/>
  <c r="H91" i="4"/>
  <c r="H87" i="4"/>
  <c r="F69" i="4"/>
  <c r="H69" i="4"/>
  <c r="H66" i="4"/>
  <c r="I66" i="4"/>
  <c r="F68" i="4"/>
  <c r="E71" i="4"/>
  <c r="I71" i="4"/>
  <c r="E48" i="4"/>
  <c r="E87" i="4"/>
  <c r="I49" i="4"/>
  <c r="F110" i="4"/>
  <c r="H62" i="4"/>
  <c r="H38" i="4"/>
  <c r="E38" i="4"/>
  <c r="I62" i="4"/>
  <c r="H112" i="4"/>
  <c r="H64" i="4"/>
  <c r="I88" i="4"/>
  <c r="F64" i="4"/>
  <c r="H68" i="4"/>
  <c r="H63" i="4"/>
  <c r="E89" i="4"/>
  <c r="F89" i="4"/>
  <c r="F41" i="4"/>
  <c r="F70" i="4"/>
  <c r="I46" i="4"/>
  <c r="E51" i="4"/>
  <c r="H72" i="4"/>
  <c r="F37" i="4"/>
  <c r="I61" i="4"/>
  <c r="E37" i="4"/>
  <c r="F61" i="4"/>
  <c r="H85" i="4"/>
  <c r="H15" i="4"/>
  <c r="E15" i="4"/>
  <c r="F44" i="4"/>
  <c r="F73" i="4"/>
  <c r="E16" i="4"/>
  <c r="E90" i="4"/>
  <c r="F66" i="4"/>
  <c r="H47" i="4"/>
  <c r="I72" i="4"/>
  <c r="I86" i="4"/>
  <c r="E112" i="4"/>
  <c r="I48" i="4"/>
  <c r="I41" i="4"/>
  <c r="F46" i="4"/>
  <c r="F85" i="4"/>
  <c r="E109" i="4"/>
  <c r="E113" i="4"/>
  <c r="E73" i="4"/>
  <c r="F16" i="4"/>
  <c r="E114" i="4"/>
  <c r="F91" i="4"/>
  <c r="H44" i="4"/>
  <c r="F113" i="4"/>
  <c r="E69" i="4"/>
  <c r="F45" i="4"/>
  <c r="E66" i="4"/>
  <c r="E42" i="4"/>
  <c r="I51" i="4"/>
  <c r="F71" i="4"/>
  <c r="E47" i="4"/>
  <c r="F39" i="4"/>
  <c r="H49" i="4"/>
  <c r="H51" i="4"/>
  <c r="H14" i="4"/>
  <c r="H110" i="4"/>
  <c r="I110" i="4"/>
  <c r="E86" i="4"/>
  <c r="H86" i="4"/>
  <c r="E64" i="4"/>
  <c r="F40" i="4"/>
  <c r="I64" i="4"/>
  <c r="F88" i="4"/>
  <c r="E44" i="4"/>
  <c r="E63" i="4"/>
  <c r="H89" i="4"/>
  <c r="I89" i="4"/>
  <c r="I65" i="4"/>
  <c r="E70" i="4"/>
  <c r="H46" i="4"/>
  <c r="F51" i="4"/>
  <c r="I90" i="4"/>
  <c r="E13" i="4"/>
  <c r="H109" i="4"/>
  <c r="I13" i="4"/>
  <c r="I37" i="4"/>
  <c r="E61" i="4"/>
  <c r="I15" i="4"/>
  <c r="E72" i="4"/>
  <c r="H90" i="4"/>
  <c r="F74" i="4"/>
  <c r="F92" i="4"/>
  <c r="I115" i="4"/>
  <c r="I74" i="4"/>
  <c r="F53" i="4"/>
  <c r="I53" i="4"/>
  <c r="E17" i="4"/>
  <c r="H53" i="4"/>
  <c r="F115" i="4"/>
  <c r="E53" i="4"/>
  <c r="H115" i="4"/>
  <c r="E74" i="4"/>
  <c r="I17" i="4"/>
  <c r="H74" i="4"/>
  <c r="E92" i="4"/>
  <c r="H17" i="4"/>
  <c r="E115" i="4"/>
  <c r="H92" i="4"/>
  <c r="I92" i="4"/>
  <c r="F17" i="4"/>
  <c r="H18" i="4"/>
  <c r="F116" i="4"/>
  <c r="I18" i="4"/>
  <c r="I75" i="4"/>
  <c r="F54" i="4"/>
  <c r="I54" i="4"/>
  <c r="H116" i="4"/>
  <c r="I93" i="4"/>
  <c r="H54" i="4"/>
  <c r="F18" i="4"/>
  <c r="I116" i="4"/>
  <c r="E18" i="4"/>
  <c r="E93" i="4"/>
  <c r="F75" i="4"/>
  <c r="H93" i="4"/>
  <c r="E54" i="4"/>
  <c r="E116" i="4"/>
  <c r="F93" i="4"/>
  <c r="H75" i="4"/>
  <c r="E75" i="4"/>
  <c r="F94" i="4"/>
  <c r="E19" i="4"/>
  <c r="H117" i="4"/>
  <c r="H94" i="4"/>
  <c r="I19" i="4"/>
  <c r="E76" i="4"/>
  <c r="H19" i="4"/>
  <c r="F55" i="4"/>
  <c r="E94" i="4"/>
  <c r="F117" i="4"/>
  <c r="F76" i="4"/>
  <c r="I55" i="4"/>
  <c r="E117" i="4"/>
  <c r="H55" i="4"/>
  <c r="I76" i="4"/>
  <c r="I94" i="4"/>
  <c r="F19" i="4"/>
  <c r="I117" i="4"/>
  <c r="E55" i="4"/>
  <c r="H76" i="4"/>
  <c r="I118" i="4"/>
  <c r="H95" i="4"/>
  <c r="E95" i="4"/>
  <c r="E77" i="4"/>
  <c r="E20" i="4"/>
  <c r="H20" i="4"/>
  <c r="E118" i="4"/>
  <c r="H56" i="4"/>
  <c r="I95" i="4"/>
  <c r="F95" i="4"/>
  <c r="I77" i="4"/>
  <c r="F56" i="4"/>
  <c r="E56" i="4"/>
  <c r="F77" i="4"/>
  <c r="I20" i="4"/>
  <c r="H118" i="4"/>
  <c r="I56" i="4"/>
  <c r="H77" i="4"/>
  <c r="F20" i="4"/>
  <c r="F118" i="4"/>
  <c r="E78" i="4"/>
  <c r="H21" i="4"/>
  <c r="H119" i="4"/>
  <c r="H78" i="4"/>
  <c r="H57" i="4"/>
  <c r="F119" i="4"/>
  <c r="I119" i="4"/>
  <c r="H96" i="4"/>
  <c r="F57" i="4"/>
  <c r="F21" i="4"/>
  <c r="I57" i="4"/>
  <c r="E21" i="4"/>
  <c r="E96" i="4"/>
  <c r="F78" i="4"/>
  <c r="I78" i="4"/>
  <c r="E57" i="4"/>
  <c r="I21" i="4"/>
  <c r="F96" i="4"/>
  <c r="I96" i="4"/>
  <c r="E119" i="4"/>
  <c r="F120" i="4"/>
  <c r="F97" i="4"/>
  <c r="H97" i="4"/>
  <c r="I22" i="4"/>
  <c r="H79" i="4"/>
  <c r="F22" i="4"/>
  <c r="E79" i="4"/>
  <c r="H120" i="4"/>
  <c r="I120" i="4"/>
  <c r="I97" i="4"/>
  <c r="H22" i="4"/>
  <c r="E120" i="4"/>
  <c r="E97" i="4"/>
  <c r="E22" i="4"/>
  <c r="F79" i="4"/>
  <c r="I79" i="4"/>
  <c r="F121" i="4"/>
  <c r="I98" i="4"/>
  <c r="F80" i="4"/>
  <c r="I80" i="4"/>
  <c r="H23" i="4"/>
  <c r="H98" i="4"/>
  <c r="E23" i="4"/>
  <c r="I121" i="4"/>
  <c r="F98" i="4"/>
  <c r="E121" i="4"/>
  <c r="E98" i="4"/>
  <c r="H80" i="4"/>
  <c r="H121" i="4"/>
  <c r="E80" i="4"/>
  <c r="F23" i="4"/>
  <c r="I23" i="4"/>
  <c r="F24" i="4"/>
  <c r="E81" i="4"/>
  <c r="E122" i="4"/>
  <c r="H99" i="4"/>
  <c r="H81" i="4"/>
  <c r="H24" i="4"/>
  <c r="I81" i="4"/>
  <c r="I24" i="4"/>
  <c r="I122" i="4"/>
  <c r="H122" i="4"/>
  <c r="F99" i="4"/>
  <c r="E24" i="4"/>
  <c r="F81" i="4"/>
  <c r="F122" i="4"/>
  <c r="I99" i="4"/>
  <c r="E99" i="4"/>
  <c r="E100" i="4"/>
  <c r="F25" i="4"/>
  <c r="H123" i="4"/>
  <c r="I25" i="4"/>
  <c r="E123" i="4"/>
  <c r="I100" i="4"/>
  <c r="E25" i="4"/>
  <c r="F123" i="4"/>
  <c r="F100" i="4"/>
  <c r="I123" i="4"/>
  <c r="H100" i="4"/>
  <c r="H25" i="4"/>
  <c r="I26" i="4"/>
  <c r="E26" i="4"/>
  <c r="H124" i="4"/>
  <c r="E101" i="4"/>
  <c r="E124" i="4"/>
  <c r="I101" i="4"/>
  <c r="H26" i="4"/>
  <c r="F101" i="4"/>
  <c r="F26" i="4"/>
  <c r="F124" i="4"/>
  <c r="I124" i="4"/>
  <c r="H101" i="4"/>
  <c r="F102" i="4"/>
  <c r="E125" i="4"/>
  <c r="H125" i="4"/>
  <c r="H27" i="4"/>
  <c r="I102" i="4"/>
  <c r="F27" i="4"/>
  <c r="E27" i="4"/>
  <c r="H102" i="4"/>
  <c r="E102" i="4"/>
  <c r="F125" i="4"/>
  <c r="I125" i="4"/>
  <c r="I27" i="4"/>
  <c r="I28" i="4"/>
  <c r="F126" i="4"/>
  <c r="I126" i="4"/>
  <c r="H126" i="4"/>
  <c r="I103" i="4"/>
  <c r="F28" i="4"/>
  <c r="H103" i="4"/>
  <c r="F103" i="4"/>
  <c r="E28" i="4"/>
  <c r="E126" i="4"/>
  <c r="H28" i="4"/>
  <c r="E103" i="4"/>
  <c r="H127" i="4"/>
  <c r="E29" i="4"/>
  <c r="E127" i="4"/>
  <c r="H104" i="4"/>
  <c r="I29" i="4"/>
  <c r="E104" i="4"/>
  <c r="F29" i="4"/>
  <c r="F127" i="4"/>
  <c r="I127" i="4"/>
  <c r="H29" i="4"/>
  <c r="F104" i="4"/>
  <c r="I104" i="4"/>
  <c r="I30" i="4"/>
  <c r="F128" i="4"/>
  <c r="I128" i="4"/>
  <c r="F105" i="4"/>
  <c r="F30" i="4"/>
  <c r="I105" i="4"/>
  <c r="E105" i="4"/>
  <c r="H128" i="4"/>
  <c r="H30" i="4"/>
  <c r="E128" i="4"/>
  <c r="E30" i="4"/>
  <c r="H105" i="4"/>
  <c r="F31" i="4"/>
  <c r="I31" i="4"/>
  <c r="F129" i="4"/>
  <c r="H31" i="4"/>
  <c r="E31" i="4"/>
  <c r="I129" i="4"/>
  <c r="E129" i="4"/>
  <c r="H129" i="4"/>
  <c r="E32" i="4"/>
  <c r="H32" i="4"/>
  <c r="F32" i="4"/>
  <c r="I32" i="4"/>
  <c r="I33" i="4"/>
  <c r="E33" i="4"/>
  <c r="F33" i="4"/>
  <c r="H33" i="4"/>
  <c r="F11" i="5"/>
  <c r="F77" i="5"/>
  <c r="F143" i="5"/>
  <c r="F110" i="5"/>
  <c r="F44" i="5"/>
  <c r="G11" i="5"/>
  <c r="F69" i="8"/>
  <c r="H45" i="8"/>
  <c r="F43" i="8"/>
  <c r="E43" i="8"/>
  <c r="I63" i="8"/>
  <c r="E66" i="8"/>
  <c r="F18" i="8"/>
  <c r="I25" i="8"/>
  <c r="I37" i="8"/>
  <c r="F56" i="8"/>
  <c r="I56" i="8"/>
  <c r="I38" i="8"/>
  <c r="F17" i="8"/>
  <c r="I17" i="8"/>
  <c r="I52" i="8"/>
  <c r="F21" i="8"/>
  <c r="E69" i="8"/>
  <c r="E45" i="8"/>
  <c r="I45" i="8"/>
  <c r="H33" i="8"/>
  <c r="F67" i="8"/>
  <c r="F55" i="8"/>
  <c r="H19" i="8"/>
  <c r="H67" i="8"/>
  <c r="I43" i="8"/>
  <c r="E39" i="8"/>
  <c r="F27" i="8"/>
  <c r="I15" i="8"/>
  <c r="F15" i="8"/>
  <c r="E15" i="8"/>
  <c r="I66" i="8"/>
  <c r="H42" i="8"/>
  <c r="H54" i="8"/>
  <c r="H30" i="8"/>
  <c r="E30" i="8"/>
  <c r="F37" i="8"/>
  <c r="E37" i="8"/>
  <c r="F49" i="8"/>
  <c r="H61" i="8"/>
  <c r="F13" i="8"/>
  <c r="E44" i="8"/>
  <c r="E56" i="8"/>
  <c r="H32" i="8"/>
  <c r="F32" i="8"/>
  <c r="I20" i="8"/>
  <c r="H38" i="8"/>
  <c r="I14" i="8"/>
  <c r="I50" i="8"/>
  <c r="E62" i="8"/>
  <c r="F26" i="8"/>
  <c r="I65" i="8"/>
  <c r="E53" i="8"/>
  <c r="F29" i="8"/>
  <c r="I29" i="8"/>
  <c r="H41" i="8"/>
  <c r="F64" i="8"/>
  <c r="H16" i="8"/>
  <c r="E52" i="8"/>
  <c r="H52" i="8"/>
  <c r="E16" i="8"/>
  <c r="H21" i="8"/>
  <c r="F45" i="8"/>
  <c r="F19" i="8"/>
  <c r="H43" i="8"/>
  <c r="H27" i="8"/>
  <c r="E63" i="8"/>
  <c r="I54" i="8"/>
  <c r="I49" i="8"/>
  <c r="E49" i="8"/>
  <c r="H68" i="8"/>
  <c r="H14" i="8"/>
  <c r="E50" i="8"/>
  <c r="I53" i="8"/>
  <c r="H40" i="8"/>
  <c r="F52" i="8"/>
  <c r="H69" i="8"/>
  <c r="I21" i="8"/>
  <c r="E33" i="8"/>
  <c r="F57" i="8"/>
  <c r="I33" i="8"/>
  <c r="H31" i="8"/>
  <c r="E31" i="8"/>
  <c r="F31" i="8"/>
  <c r="I31" i="8"/>
  <c r="E19" i="8"/>
  <c r="F39" i="8"/>
  <c r="H51" i="8"/>
  <c r="F51" i="8"/>
  <c r="E51" i="8"/>
  <c r="I51" i="8"/>
  <c r="H66" i="8"/>
  <c r="H18" i="8"/>
  <c r="E42" i="8"/>
  <c r="F54" i="8"/>
  <c r="E54" i="8"/>
  <c r="F61" i="8"/>
  <c r="E61" i="8"/>
  <c r="I13" i="8"/>
  <c r="F25" i="8"/>
  <c r="H37" i="8"/>
  <c r="F68" i="8"/>
  <c r="E68" i="8"/>
  <c r="F44" i="8"/>
  <c r="H44" i="8"/>
  <c r="I44" i="8"/>
  <c r="F50" i="8"/>
  <c r="H62" i="8"/>
  <c r="I62" i="8"/>
  <c r="I26" i="8"/>
  <c r="H26" i="8"/>
  <c r="E65" i="8"/>
  <c r="E29" i="8"/>
  <c r="H53" i="8"/>
  <c r="H17" i="8"/>
  <c r="I41" i="8"/>
  <c r="H64" i="8"/>
  <c r="F28" i="8"/>
  <c r="F40" i="8"/>
  <c r="I16" i="8"/>
  <c r="E28" i="8"/>
  <c r="H57" i="8"/>
  <c r="I55" i="8"/>
  <c r="I39" i="8"/>
  <c r="H63" i="8"/>
  <c r="F30" i="8"/>
  <c r="I18" i="8"/>
  <c r="H25" i="8"/>
  <c r="E20" i="8"/>
  <c r="H56" i="8"/>
  <c r="F38" i="8"/>
  <c r="E26" i="8"/>
  <c r="F65" i="8"/>
  <c r="E41" i="8"/>
  <c r="E64" i="8"/>
  <c r="I40" i="8"/>
  <c r="I69" i="8"/>
  <c r="E21" i="8"/>
  <c r="E57" i="8"/>
  <c r="F33" i="8"/>
  <c r="I57" i="8"/>
  <c r="E55" i="8"/>
  <c r="H55" i="8"/>
  <c r="I67" i="8"/>
  <c r="I19" i="8"/>
  <c r="E67" i="8"/>
  <c r="H39" i="8"/>
  <c r="E27" i="8"/>
  <c r="F63" i="8"/>
  <c r="H15" i="8"/>
  <c r="I27" i="8"/>
  <c r="F66" i="8"/>
  <c r="E18" i="8"/>
  <c r="I30" i="8"/>
  <c r="I42" i="8"/>
  <c r="F42" i="8"/>
  <c r="E13" i="8"/>
  <c r="H49" i="8"/>
  <c r="I61" i="8"/>
  <c r="H13" i="8"/>
  <c r="E25" i="8"/>
  <c r="H20" i="8"/>
  <c r="F20" i="8"/>
  <c r="I68" i="8"/>
  <c r="I32" i="8"/>
  <c r="E32" i="8"/>
  <c r="H50" i="8"/>
  <c r="E38" i="8"/>
  <c r="F62" i="8"/>
  <c r="F14" i="8"/>
  <c r="E14" i="8"/>
  <c r="H65" i="8"/>
  <c r="F53" i="8"/>
  <c r="H29" i="8"/>
  <c r="F41" i="8"/>
  <c r="E17" i="8"/>
  <c r="F16" i="8"/>
  <c r="E40" i="8"/>
  <c r="H28" i="8"/>
  <c r="I64" i="8"/>
  <c r="I28" i="8"/>
  <c r="F64" i="9"/>
  <c r="E28" i="9"/>
  <c r="E67" i="9"/>
  <c r="F55" i="9"/>
  <c r="F49" i="9"/>
  <c r="F61" i="9"/>
  <c r="F28" i="9"/>
  <c r="G19" i="9"/>
  <c r="G31" i="9"/>
  <c r="E37" i="9"/>
  <c r="G37" i="9"/>
  <c r="G16" i="9"/>
  <c r="G64" i="9"/>
  <c r="E52" i="9"/>
  <c r="F40" i="9"/>
  <c r="F19" i="9"/>
  <c r="E31" i="9"/>
  <c r="F43" i="9"/>
  <c r="F31" i="9"/>
  <c r="G25" i="9"/>
  <c r="G61" i="9"/>
  <c r="F13" i="9"/>
  <c r="F16" i="9"/>
  <c r="G28" i="9"/>
  <c r="E55" i="9"/>
  <c r="G49" i="9"/>
  <c r="E49" i="9"/>
  <c r="E64" i="9"/>
  <c r="G52" i="9"/>
  <c r="G67" i="9"/>
  <c r="G43" i="9"/>
  <c r="F25" i="9"/>
  <c r="F37" i="9"/>
  <c r="E16" i="9"/>
  <c r="E40" i="9"/>
  <c r="G40" i="9"/>
  <c r="F52" i="9"/>
  <c r="E19" i="9"/>
  <c r="F67" i="9"/>
  <c r="G55" i="9"/>
  <c r="E43" i="9"/>
  <c r="E61" i="9"/>
  <c r="G13" i="9"/>
  <c r="E25" i="9"/>
  <c r="E13" i="9"/>
  <c r="G38" i="9"/>
  <c r="G21" i="9"/>
  <c r="E33" i="9"/>
  <c r="E66" i="9"/>
  <c r="E30" i="9"/>
  <c r="E20" i="9"/>
  <c r="G32" i="9"/>
  <c r="G65" i="9"/>
  <c r="E41" i="9"/>
  <c r="E15" i="9"/>
  <c r="F27" i="9"/>
  <c r="E62" i="9"/>
  <c r="G26" i="9"/>
  <c r="F45" i="9"/>
  <c r="G18" i="9"/>
  <c r="E42" i="9"/>
  <c r="G68" i="9"/>
  <c r="E56" i="9"/>
  <c r="G17" i="9"/>
  <c r="F41" i="9"/>
  <c r="F63" i="9"/>
  <c r="G39" i="9"/>
  <c r="F14" i="9"/>
  <c r="G14" i="9"/>
  <c r="F50" i="9"/>
  <c r="E26" i="9"/>
  <c r="E21" i="9"/>
  <c r="E69" i="9"/>
  <c r="E57" i="9"/>
  <c r="G45" i="9"/>
  <c r="F18" i="9"/>
  <c r="G42" i="9"/>
  <c r="F42" i="9"/>
  <c r="G30" i="9"/>
  <c r="F20" i="9"/>
  <c r="E68" i="9"/>
  <c r="G44" i="9"/>
  <c r="F32" i="9"/>
  <c r="F17" i="9"/>
  <c r="F53" i="9"/>
  <c r="G29" i="9"/>
  <c r="F29" i="9"/>
  <c r="G15" i="9"/>
  <c r="F51" i="9"/>
  <c r="E63" i="9"/>
  <c r="E39" i="9"/>
  <c r="F26" i="9"/>
  <c r="F38" i="9"/>
  <c r="F57" i="9"/>
  <c r="G33" i="9"/>
  <c r="F30" i="9"/>
  <c r="F56" i="9"/>
  <c r="E32" i="9"/>
  <c r="E53" i="9"/>
  <c r="G27" i="9"/>
  <c r="E27" i="9"/>
  <c r="E14" i="9"/>
  <c r="E50" i="9"/>
  <c r="F69" i="9"/>
  <c r="E45" i="9"/>
  <c r="G66" i="9"/>
  <c r="F54" i="9"/>
  <c r="G56" i="9"/>
  <c r="F65" i="9"/>
  <c r="E29" i="9"/>
  <c r="G63" i="9"/>
  <c r="F62" i="9"/>
  <c r="G62" i="9"/>
  <c r="G50" i="9"/>
  <c r="E38" i="9"/>
  <c r="F21" i="9"/>
  <c r="G69" i="9"/>
  <c r="G57" i="9"/>
  <c r="F33" i="9"/>
  <c r="E18" i="9"/>
  <c r="F66" i="9"/>
  <c r="G54" i="9"/>
  <c r="E54" i="9"/>
  <c r="G20" i="9"/>
  <c r="F68" i="9"/>
  <c r="E44" i="9"/>
  <c r="F44" i="9"/>
  <c r="E17" i="9"/>
  <c r="E65" i="9"/>
  <c r="G53" i="9"/>
  <c r="G41" i="9"/>
  <c r="F15" i="9"/>
  <c r="E51" i="9"/>
  <c r="G51" i="9"/>
  <c r="F39" i="9"/>
</calcChain>
</file>

<file path=xl/sharedStrings.xml><?xml version="1.0" encoding="utf-8"?>
<sst xmlns="http://schemas.openxmlformats.org/spreadsheetml/2006/main" count="2327" uniqueCount="150">
  <si>
    <t>Start Date</t>
  </si>
  <si>
    <t>Zone</t>
  </si>
  <si>
    <t>Price Level</t>
  </si>
  <si>
    <t>6 mth</t>
  </si>
  <si>
    <t>1 Year</t>
  </si>
  <si>
    <t>2 Year</t>
  </si>
  <si>
    <t>3 year</t>
  </si>
  <si>
    <t>PPL</t>
  </si>
  <si>
    <t>PECO</t>
  </si>
  <si>
    <t>Duquesne</t>
  </si>
  <si>
    <t>PENELEC</t>
  </si>
  <si>
    <t>METED</t>
  </si>
  <si>
    <t>West Penn PWR</t>
  </si>
  <si>
    <t>Penn PWR</t>
  </si>
  <si>
    <t>Broker Fee</t>
  </si>
  <si>
    <t>PENNSYLVANIA ELECTRICITY</t>
  </si>
  <si>
    <t>PENNSYLVANIA NATURAL GAS</t>
  </si>
  <si>
    <t>LDC</t>
  </si>
  <si>
    <t>125-500K</t>
  </si>
  <si>
    <t>500K+</t>
  </si>
  <si>
    <t>Nat Fuel</t>
  </si>
  <si>
    <t>NYSEG</t>
  </si>
  <si>
    <t>RGE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</si>
  <si>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</si>
  <si>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</si>
  <si>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</si>
  <si>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</si>
  <si>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</si>
  <si>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</si>
  <si>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</si>
  <si>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</si>
  <si>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</si>
  <si>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</si>
  <si>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N-Grid NY/ Li </t>
  </si>
  <si>
    <t>N-Grid NiMo</t>
  </si>
  <si>
    <t>*Rates in pricing grid include the entered Broker Fee</t>
  </si>
  <si>
    <t xml:space="preserve"> Value should be entered in $/therm</t>
  </si>
  <si>
    <r>
      <t xml:space="preserve">A </t>
    </r>
    <r>
      <rPr>
        <sz val="9"/>
        <rFont val="Calibri"/>
        <family val="2"/>
        <scheme val="minor"/>
      </rPr>
      <t>(NiMo, NYSEG)</t>
    </r>
  </si>
  <si>
    <r>
      <t xml:space="preserve">C </t>
    </r>
    <r>
      <rPr>
        <sz val="9"/>
        <rFont val="Calibri"/>
        <family val="2"/>
        <scheme val="minor"/>
      </rPr>
      <t>(NiMo, NYSEG)</t>
    </r>
  </si>
  <si>
    <r>
      <t xml:space="preserve">D </t>
    </r>
    <r>
      <rPr>
        <sz val="9"/>
        <rFont val="Calibri"/>
        <family val="2"/>
        <scheme val="minor"/>
      </rPr>
      <t>(NiMo, NYSEG)</t>
    </r>
  </si>
  <si>
    <r>
      <t xml:space="preserve">F </t>
    </r>
    <r>
      <rPr>
        <sz val="9"/>
        <rFont val="Calibri"/>
        <family val="2"/>
        <scheme val="minor"/>
      </rPr>
      <t>(NiMo, NYSEG)</t>
    </r>
  </si>
  <si>
    <r>
      <t xml:space="preserve">B </t>
    </r>
    <r>
      <rPr>
        <sz val="9"/>
        <rFont val="Calibri"/>
        <family val="2"/>
        <scheme val="minor"/>
      </rPr>
      <t>(NiMo, RGE)</t>
    </r>
  </si>
  <si>
    <r>
      <t xml:space="preserve">E </t>
    </r>
    <r>
      <rPr>
        <sz val="9"/>
        <rFont val="Calibri"/>
        <family val="2"/>
        <scheme val="minor"/>
      </rPr>
      <t>(CenHud, NiMo, NYSEG)</t>
    </r>
  </si>
  <si>
    <r>
      <t xml:space="preserve">G </t>
    </r>
    <r>
      <rPr>
        <sz val="9"/>
        <rFont val="Calibri"/>
        <family val="2"/>
        <scheme val="minor"/>
      </rPr>
      <t>(CenHud, NYSEG, O&amp;R)</t>
    </r>
  </si>
  <si>
    <r>
      <t xml:space="preserve">H </t>
    </r>
    <r>
      <rPr>
        <sz val="9"/>
        <rFont val="Calibri"/>
        <family val="2"/>
        <scheme val="minor"/>
      </rPr>
      <t>(ConEd, NYSEG)</t>
    </r>
  </si>
  <si>
    <r>
      <t xml:space="preserve">I </t>
    </r>
    <r>
      <rPr>
        <sz val="9"/>
        <rFont val="Calibri"/>
        <family val="2"/>
        <scheme val="minor"/>
      </rPr>
      <t>(Con Ed)</t>
    </r>
  </si>
  <si>
    <r>
      <t xml:space="preserve">J </t>
    </r>
    <r>
      <rPr>
        <sz val="9"/>
        <rFont val="Calibri"/>
        <family val="2"/>
        <scheme val="minor"/>
      </rPr>
      <t>(Con Ed)</t>
    </r>
  </si>
  <si>
    <r>
      <rPr>
        <b/>
        <sz val="12"/>
        <color theme="1"/>
        <rFont val="Calibri"/>
        <family val="2"/>
        <scheme val="minor"/>
      </rPr>
      <t>Rate Without GRT</t>
    </r>
    <r>
      <rPr>
        <b/>
        <sz val="13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(informational purposes only)</t>
    </r>
  </si>
  <si>
    <t>AGREEMENT RATE (includes GRT)</t>
  </si>
  <si>
    <t xml:space="preserve"> Value should be enter in $/therm</t>
  </si>
  <si>
    <t>*Rates in pricing grid include the entered Broker Fee and are displayed in appropriate units for each Utility.</t>
  </si>
  <si>
    <t>UGI ($/ccf)</t>
  </si>
  <si>
    <t>PECO ($/ccf)</t>
  </si>
  <si>
    <r>
      <t xml:space="preserve">N-Grid NY/ Li  </t>
    </r>
    <r>
      <rPr>
        <i/>
        <sz val="10"/>
        <rFont val="Calibri"/>
        <family val="2"/>
        <scheme val="minor"/>
      </rPr>
      <t>($/th)</t>
    </r>
  </si>
  <si>
    <r>
      <t>RGE</t>
    </r>
    <r>
      <rPr>
        <i/>
        <sz val="10"/>
        <rFont val="Calibri"/>
        <family val="2"/>
        <scheme val="minor"/>
      </rPr>
      <t xml:space="preserve">  ($/th)</t>
    </r>
  </si>
  <si>
    <r>
      <t>Nat Fuel</t>
    </r>
    <r>
      <rPr>
        <i/>
        <sz val="10"/>
        <rFont val="Calibri"/>
        <family val="2"/>
        <scheme val="minor"/>
      </rPr>
      <t xml:space="preserve">  ($/th)</t>
    </r>
  </si>
  <si>
    <r>
      <t>NYSEG</t>
    </r>
    <r>
      <rPr>
        <i/>
        <sz val="10"/>
        <rFont val="Calibri"/>
        <family val="2"/>
        <scheme val="minor"/>
      </rPr>
      <t xml:space="preserve">  ($/th)</t>
    </r>
  </si>
  <si>
    <r>
      <t>N-Grid NiMo</t>
    </r>
    <r>
      <rPr>
        <i/>
        <sz val="10"/>
        <rFont val="Calibri"/>
        <family val="2"/>
        <scheme val="minor"/>
      </rPr>
      <t xml:space="preserve">  ($/th)</t>
    </r>
  </si>
  <si>
    <t>O&amp;R</t>
  </si>
  <si>
    <t>Central Hud</t>
  </si>
  <si>
    <r>
      <t>Con Ed</t>
    </r>
    <r>
      <rPr>
        <i/>
        <sz val="10"/>
        <rFont val="Calibri"/>
        <family val="2"/>
        <scheme val="minor"/>
      </rPr>
      <t xml:space="preserve">  ($/th)</t>
    </r>
  </si>
  <si>
    <r>
      <rPr>
        <sz val="11"/>
        <rFont val="Calibri"/>
        <family val="2"/>
        <scheme val="minor"/>
      </rPr>
      <t>O&amp;R</t>
    </r>
    <r>
      <rPr>
        <i/>
        <sz val="10"/>
        <rFont val="Calibri"/>
        <family val="2"/>
        <scheme val="minor"/>
      </rPr>
      <t xml:space="preserve">  ($/th)</t>
    </r>
  </si>
  <si>
    <r>
      <t>Central Hud</t>
    </r>
    <r>
      <rPr>
        <i/>
        <sz val="10"/>
        <rFont val="Calibri"/>
        <family val="2"/>
        <scheme val="minor"/>
      </rPr>
      <t xml:space="preserve">  ($/th)</t>
    </r>
  </si>
  <si>
    <t>MARYLAND ELECTRICITY</t>
  </si>
  <si>
    <t>MARYLAND NATURAL GAS</t>
  </si>
  <si>
    <t>BGE</t>
  </si>
  <si>
    <t>PEPCO</t>
  </si>
  <si>
    <t>DPL</t>
  </si>
  <si>
    <t>BGE (Gas)</t>
  </si>
  <si>
    <r>
      <t xml:space="preserve">BGE  </t>
    </r>
    <r>
      <rPr>
        <i/>
        <sz val="10"/>
        <rFont val="Calibri"/>
        <family val="2"/>
        <scheme val="minor"/>
      </rPr>
      <t>($/th)</t>
    </r>
  </si>
  <si>
    <t>Con Edison</t>
  </si>
  <si>
    <t>Potomac</t>
  </si>
  <si>
    <r>
      <rPr>
        <b/>
        <sz val="13"/>
        <color theme="1"/>
        <rFont val="Calibri"/>
        <family val="2"/>
        <scheme val="minor"/>
      </rPr>
      <t xml:space="preserve"> 0-150k</t>
    </r>
    <r>
      <rPr>
        <b/>
        <sz val="11"/>
        <color theme="1"/>
        <rFont val="Calibri"/>
        <family val="2"/>
        <scheme val="minor"/>
      </rPr>
      <t xml:space="preserve">  kWh/yr  (PL6)</t>
    </r>
  </si>
  <si>
    <r>
      <rPr>
        <b/>
        <sz val="13"/>
        <color theme="1"/>
        <rFont val="Calibri"/>
        <family val="2"/>
        <scheme val="minor"/>
      </rPr>
      <t xml:space="preserve"> 150-500K</t>
    </r>
    <r>
      <rPr>
        <b/>
        <sz val="11"/>
        <color theme="1"/>
        <rFont val="Calibri"/>
        <family val="2"/>
        <scheme val="minor"/>
      </rPr>
      <t xml:space="preserve">  kWh/yr  (PL7)</t>
    </r>
  </si>
  <si>
    <r>
      <rPr>
        <b/>
        <sz val="13"/>
        <color theme="1"/>
        <rFont val="Calibri"/>
        <family val="2"/>
        <scheme val="minor"/>
      </rPr>
      <t xml:space="preserve"> 500k-1M</t>
    </r>
    <r>
      <rPr>
        <b/>
        <sz val="11"/>
        <color theme="1"/>
        <rFont val="Calibri"/>
        <family val="2"/>
        <scheme val="minor"/>
      </rPr>
      <t xml:space="preserve">  kWh/yr  (PL8)</t>
    </r>
  </si>
  <si>
    <t>PA Gas - Zero Commission</t>
  </si>
  <si>
    <t>0-150K</t>
  </si>
  <si>
    <t>0-25K</t>
  </si>
  <si>
    <t>150-500K</t>
  </si>
  <si>
    <t>25-75K</t>
  </si>
  <si>
    <t>500-1M</t>
  </si>
  <si>
    <t>75-125K</t>
  </si>
  <si>
    <t>1-5M</t>
  </si>
  <si>
    <t>5M+</t>
  </si>
  <si>
    <r>
      <rPr>
        <b/>
        <sz val="13"/>
        <color theme="1"/>
        <rFont val="Calibri"/>
        <family val="2"/>
        <scheme val="minor"/>
      </rPr>
      <t xml:space="preserve"> 0-25K</t>
    </r>
    <r>
      <rPr>
        <b/>
        <sz val="11"/>
        <color theme="1"/>
        <rFont val="Calibri"/>
        <family val="2"/>
        <scheme val="minor"/>
      </rPr>
      <t xml:space="preserve">  therms/yr  (PL5)</t>
    </r>
  </si>
  <si>
    <r>
      <rPr>
        <b/>
        <sz val="13"/>
        <color theme="1"/>
        <rFont val="Calibri"/>
        <family val="2"/>
        <scheme val="minor"/>
      </rPr>
      <t xml:space="preserve"> 25-75K</t>
    </r>
    <r>
      <rPr>
        <b/>
        <sz val="11"/>
        <color theme="1"/>
        <rFont val="Calibri"/>
        <family val="2"/>
        <scheme val="minor"/>
      </rPr>
      <t xml:space="preserve">  therms/yr  (PL6)</t>
    </r>
  </si>
  <si>
    <r>
      <rPr>
        <b/>
        <sz val="13"/>
        <color theme="1"/>
        <rFont val="Calibri"/>
        <family val="2"/>
        <scheme val="minor"/>
      </rPr>
      <t xml:space="preserve"> 75-125K</t>
    </r>
    <r>
      <rPr>
        <b/>
        <sz val="11"/>
        <color theme="1"/>
        <rFont val="Calibri"/>
        <family val="2"/>
        <scheme val="minor"/>
      </rPr>
      <t xml:space="preserve">  therms/yr  (PL7)</t>
    </r>
  </si>
  <si>
    <r>
      <rPr>
        <b/>
        <sz val="13"/>
        <color theme="1"/>
        <rFont val="Calibri"/>
        <family val="2"/>
        <scheme val="minor"/>
      </rPr>
      <t xml:space="preserve"> 125-500K</t>
    </r>
    <r>
      <rPr>
        <b/>
        <sz val="11"/>
        <color theme="1"/>
        <rFont val="Calibri"/>
        <family val="2"/>
        <scheme val="minor"/>
      </rPr>
      <t xml:space="preserve">  therms/yr  (PL8)</t>
    </r>
  </si>
  <si>
    <r>
      <rPr>
        <b/>
        <sz val="13"/>
        <color theme="1"/>
        <rFont val="Calibri"/>
        <family val="2"/>
        <scheme val="minor"/>
      </rPr>
      <t xml:space="preserve"> 500K+</t>
    </r>
    <r>
      <rPr>
        <b/>
        <sz val="11"/>
        <color theme="1"/>
        <rFont val="Calibri"/>
        <family val="2"/>
        <scheme val="minor"/>
      </rPr>
      <t xml:space="preserve">  therms/yr  (PL10)</t>
    </r>
  </si>
  <si>
    <r>
      <rPr>
        <b/>
        <sz val="14"/>
        <color theme="1"/>
        <rFont val="Calibri"/>
        <family val="2"/>
        <scheme val="minor"/>
      </rPr>
      <t xml:space="preserve"> 0-150K</t>
    </r>
    <r>
      <rPr>
        <b/>
        <sz val="11"/>
        <color theme="1"/>
        <rFont val="Calibri"/>
        <family val="2"/>
        <scheme val="minor"/>
      </rPr>
      <t xml:space="preserve">  kWh/yr  (PL6)</t>
    </r>
  </si>
  <si>
    <r>
      <rPr>
        <b/>
        <sz val="14"/>
        <color theme="1"/>
        <rFont val="Calibri"/>
        <family val="2"/>
        <scheme val="minor"/>
      </rPr>
      <t xml:space="preserve"> 150-500K</t>
    </r>
    <r>
      <rPr>
        <b/>
        <sz val="11"/>
        <color theme="1"/>
        <rFont val="Calibri"/>
        <family val="2"/>
        <scheme val="minor"/>
      </rPr>
      <t xml:space="preserve">  kWh/yr  (PL7)</t>
    </r>
  </si>
  <si>
    <r>
      <rPr>
        <b/>
        <sz val="14"/>
        <color theme="1"/>
        <rFont val="Calibri"/>
        <family val="2"/>
        <scheme val="minor"/>
      </rPr>
      <t xml:space="preserve"> 500K-1M</t>
    </r>
    <r>
      <rPr>
        <b/>
        <sz val="11"/>
        <color theme="1"/>
        <rFont val="Calibri"/>
        <family val="2"/>
        <scheme val="minor"/>
      </rPr>
      <t xml:space="preserve">  kWh/yr  (PL8)</t>
    </r>
  </si>
  <si>
    <r>
      <rPr>
        <b/>
        <sz val="14"/>
        <color theme="1"/>
        <rFont val="Calibri"/>
        <family val="2"/>
        <scheme val="minor"/>
      </rPr>
      <t xml:space="preserve"> 0-25K</t>
    </r>
    <r>
      <rPr>
        <b/>
        <sz val="11"/>
        <color theme="1"/>
        <rFont val="Calibri"/>
        <family val="2"/>
        <scheme val="minor"/>
      </rPr>
      <t xml:space="preserve">  ccf/yr  (PL5)</t>
    </r>
  </si>
  <si>
    <r>
      <rPr>
        <b/>
        <sz val="14"/>
        <color theme="1"/>
        <rFont val="Calibri"/>
        <family val="2"/>
        <scheme val="minor"/>
      </rPr>
      <t xml:space="preserve"> 75-125K</t>
    </r>
    <r>
      <rPr>
        <b/>
        <sz val="11"/>
        <color theme="1"/>
        <rFont val="Calibri"/>
        <family val="2"/>
        <scheme val="minor"/>
      </rPr>
      <t xml:space="preserve">  ccf/yr  (PL7)</t>
    </r>
  </si>
  <si>
    <r>
      <rPr>
        <b/>
        <sz val="14"/>
        <color theme="1"/>
        <rFont val="Calibri"/>
        <family val="2"/>
        <scheme val="minor"/>
      </rPr>
      <t xml:space="preserve"> 25-75K</t>
    </r>
    <r>
      <rPr>
        <b/>
        <sz val="11"/>
        <color theme="1"/>
        <rFont val="Calibri"/>
        <family val="2"/>
        <scheme val="minor"/>
      </rPr>
      <t xml:space="preserve">  ccf/yr  (PL6)</t>
    </r>
  </si>
  <si>
    <r>
      <rPr>
        <b/>
        <sz val="14"/>
        <color theme="1"/>
        <rFont val="Calibri"/>
        <family val="2"/>
        <scheme val="minor"/>
      </rPr>
      <t xml:space="preserve"> 125-500K</t>
    </r>
    <r>
      <rPr>
        <b/>
        <sz val="11"/>
        <color theme="1"/>
        <rFont val="Calibri"/>
        <family val="2"/>
        <scheme val="minor"/>
      </rPr>
      <t xml:space="preserve">  ccf/yr  (PL8)</t>
    </r>
  </si>
  <si>
    <r>
      <rPr>
        <b/>
        <sz val="14"/>
        <color theme="1"/>
        <rFont val="Calibri"/>
        <family val="2"/>
        <scheme val="minor"/>
      </rPr>
      <t xml:space="preserve"> 500K</t>
    </r>
    <r>
      <rPr>
        <b/>
        <sz val="13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 xml:space="preserve">  ccf/yr  (PL10)</t>
    </r>
  </si>
  <si>
    <r>
      <rPr>
        <b/>
        <sz val="13"/>
        <color theme="1"/>
        <rFont val="Calibri"/>
        <family val="2"/>
        <scheme val="minor"/>
      </rPr>
      <t xml:space="preserve"> 0-150K </t>
    </r>
    <r>
      <rPr>
        <b/>
        <sz val="11"/>
        <color theme="1"/>
        <rFont val="Calibri"/>
        <family val="2"/>
        <scheme val="minor"/>
      </rPr>
      <t xml:space="preserve"> kWh/yr  (PL6)</t>
    </r>
  </si>
  <si>
    <r>
      <rPr>
        <b/>
        <sz val="13"/>
        <color theme="1"/>
        <rFont val="Calibri"/>
        <family val="2"/>
        <scheme val="minor"/>
      </rPr>
      <t xml:space="preserve"> 500K-1M</t>
    </r>
    <r>
      <rPr>
        <b/>
        <sz val="11"/>
        <color theme="1"/>
        <rFont val="Calibri"/>
        <family val="2"/>
        <scheme val="minor"/>
      </rPr>
      <t xml:space="preserve">  kWh/yr  (PL8)</t>
    </r>
  </si>
  <si>
    <r>
      <rPr>
        <b/>
        <sz val="13"/>
        <color theme="1"/>
        <rFont val="Calibri"/>
        <family val="2"/>
        <scheme val="minor"/>
      </rPr>
      <t xml:space="preserve"> 75-125K+</t>
    </r>
    <r>
      <rPr>
        <b/>
        <sz val="11"/>
        <color theme="1"/>
        <rFont val="Calibri"/>
        <family val="2"/>
        <scheme val="minor"/>
      </rPr>
      <t xml:space="preserve">  therms/yr  (PL7)</t>
    </r>
  </si>
  <si>
    <r>
      <rPr>
        <b/>
        <sz val="13"/>
        <color theme="1"/>
        <rFont val="Calibri"/>
        <family val="2"/>
        <scheme val="minor"/>
      </rPr>
      <t xml:space="preserve"> 125-500K+</t>
    </r>
    <r>
      <rPr>
        <b/>
        <sz val="11"/>
        <color theme="1"/>
        <rFont val="Calibri"/>
        <family val="2"/>
        <scheme val="minor"/>
      </rPr>
      <t xml:space="preserve">  therms/yr  (PL8)</t>
    </r>
  </si>
  <si>
    <t>New York Power (c/kWh) - Zero Commission</t>
  </si>
  <si>
    <t>New York Gas ($/therm) - Zero Commission</t>
  </si>
  <si>
    <t>PA Power (c/kWh) - Zero Commission</t>
  </si>
  <si>
    <t>MD Power (c/kWh) - Zero Commission</t>
  </si>
  <si>
    <t>MD Gas ($/therm) - Zero Commission</t>
  </si>
  <si>
    <t>Columbia ($/therm)</t>
  </si>
  <si>
    <t>Peoples ($/Mcf)</t>
  </si>
  <si>
    <t>A (NiMo, NYSEG)</t>
  </si>
  <si>
    <t>B (NiMo, RGE)</t>
  </si>
  <si>
    <t>C (NiMo, NYSEG)</t>
  </si>
  <si>
    <t>D (NiMo, NYSEG)</t>
  </si>
  <si>
    <t>E (CenHud, NiMo, NYSEG)</t>
  </si>
  <si>
    <t>F (NiMo, NYSEG)</t>
  </si>
  <si>
    <t>G (CenHud, NYSEG, O&amp;R)</t>
  </si>
  <si>
    <t>H (ConEd, NYSEG)</t>
  </si>
  <si>
    <t>I (Con Ed)</t>
  </si>
  <si>
    <t>J (Con Ed)</t>
  </si>
  <si>
    <t>Delmarva</t>
  </si>
  <si>
    <t>Daily Pricing - RATES DO NOT INCLUDE GRT/TAX</t>
  </si>
  <si>
    <t>NJ Power (c/kWh) - Zero Commission</t>
  </si>
  <si>
    <t>NJ Gas ($/therm) - Zero Commission</t>
  </si>
  <si>
    <t>JCPL</t>
  </si>
  <si>
    <t>PSEG</t>
  </si>
  <si>
    <t>NJNG</t>
  </si>
  <si>
    <t>ACE</t>
  </si>
  <si>
    <t>SJG</t>
  </si>
  <si>
    <r>
      <rPr>
        <b/>
        <sz val="13"/>
        <color theme="1"/>
        <rFont val="Calibri"/>
        <family val="2"/>
        <scheme val="minor"/>
      </rPr>
      <t xml:space="preserve"> 1-2M</t>
    </r>
    <r>
      <rPr>
        <b/>
        <sz val="11"/>
        <color theme="1"/>
        <rFont val="Calibri"/>
        <family val="2"/>
        <scheme val="minor"/>
      </rPr>
      <t xml:space="preserve">  kWh/yr  (PL9)</t>
    </r>
  </si>
  <si>
    <r>
      <rPr>
        <b/>
        <sz val="13"/>
        <color theme="1"/>
        <rFont val="Calibri"/>
        <family val="2"/>
        <scheme val="minor"/>
      </rPr>
      <t xml:space="preserve"> 2M+</t>
    </r>
    <r>
      <rPr>
        <b/>
        <sz val="11"/>
        <color theme="1"/>
        <rFont val="Calibri"/>
        <family val="2"/>
        <scheme val="minor"/>
      </rPr>
      <t xml:space="preserve">  kWh/yr  (PL10)</t>
    </r>
  </si>
  <si>
    <r>
      <rPr>
        <b/>
        <sz val="14"/>
        <color theme="1"/>
        <rFont val="Calibri"/>
        <family val="2"/>
        <scheme val="minor"/>
      </rPr>
      <t xml:space="preserve"> 1-2M</t>
    </r>
    <r>
      <rPr>
        <b/>
        <sz val="11"/>
        <color theme="1"/>
        <rFont val="Calibri"/>
        <family val="2"/>
        <scheme val="minor"/>
      </rPr>
      <t xml:space="preserve">  kWh/yr  (PL9)</t>
    </r>
  </si>
  <si>
    <r>
      <rPr>
        <b/>
        <sz val="14"/>
        <color theme="1"/>
        <rFont val="Calibri"/>
        <family val="2"/>
        <scheme val="minor"/>
      </rPr>
      <t xml:space="preserve"> 2M+</t>
    </r>
    <r>
      <rPr>
        <b/>
        <sz val="11"/>
        <color theme="1"/>
        <rFont val="Calibri"/>
        <family val="2"/>
        <scheme val="minor"/>
      </rPr>
      <t xml:space="preserve">  kWh/yr  (PL10)</t>
    </r>
  </si>
  <si>
    <t>NEW JERSEY ELECTRICITY</t>
  </si>
  <si>
    <t>AGREEMENT RATE (includes SUT)</t>
  </si>
  <si>
    <r>
      <rPr>
        <b/>
        <sz val="12"/>
        <color theme="1"/>
        <rFont val="Calibri"/>
        <family val="2"/>
        <scheme val="minor"/>
      </rPr>
      <t>Rate Without SUT</t>
    </r>
    <r>
      <rPr>
        <b/>
        <sz val="13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(informational purposes only)</t>
    </r>
  </si>
  <si>
    <t>*Rates in pricing grid include the entered Broker Fee.</t>
  </si>
  <si>
    <t>NEW JERSEY GAS</t>
  </si>
  <si>
    <r>
      <t xml:space="preserve">NEW YORK NATURAL GAS  </t>
    </r>
    <r>
      <rPr>
        <b/>
        <sz val="14"/>
        <color theme="1"/>
        <rFont val="Calibri"/>
        <family val="2"/>
        <scheme val="minor"/>
      </rPr>
      <t>(Pricing Includes GRT &amp; POR)</t>
    </r>
  </si>
  <si>
    <r>
      <t xml:space="preserve">NEW YORK ELECTRICITY   </t>
    </r>
    <r>
      <rPr>
        <b/>
        <sz val="14"/>
        <color theme="1"/>
        <rFont val="Calibri"/>
        <family val="2"/>
        <scheme val="minor"/>
      </rPr>
      <t>(Pricing Includes GRT &amp; POR)</t>
    </r>
  </si>
  <si>
    <r>
      <t xml:space="preserve">Enter an integer value of Mils.  Eg. $0.003/kWh fee, enter </t>
    </r>
    <r>
      <rPr>
        <b/>
        <sz val="10"/>
        <color theme="1"/>
        <rFont val="Calibri"/>
        <family val="2"/>
        <scheme val="minor"/>
      </rPr>
      <t>"3"</t>
    </r>
  </si>
  <si>
    <t>If we add GRT to the retail rates in the State Pricing sheets we need to adjust these calculations to back it out</t>
  </si>
  <si>
    <t>Mass. Power (c/kWh) - Zero Commission</t>
  </si>
  <si>
    <t>12 mth</t>
  </si>
  <si>
    <t>18 mth</t>
  </si>
  <si>
    <t>24 mth</t>
  </si>
  <si>
    <t>SE Mass</t>
  </si>
  <si>
    <t>36 mth</t>
  </si>
  <si>
    <t>AGREEMENT RATE</t>
  </si>
  <si>
    <t>WCMA</t>
  </si>
  <si>
    <t>NEMA</t>
  </si>
  <si>
    <t>NEMA-Bos.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</si>
</sst>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[$-409]mmm\-yy;@"/>
    <numFmt numFmtId="167" formatCode="0.0000"/>
    <numFmt numFmtId="168" formatCode="&quot;$&quot;#,##0.0000_);[Red]\(&quot;$&quot;#,##0.0000\)"/>
    <numFmt numFmtId="169" formatCode="&quot;$&quot;#,##0.0000"/>
    <numFmt numFmtId="170" formatCode="0.00_);[Red]\(0.00\)"/>
    <numFmt numFmtId="171" formatCode="&quot;$&quot;#,##0.000_);[Red]\(&quot;$&quot;#,##0.000\)"/>
    <numFmt numFmtId="172" formatCode="&quot;$&quot;#,##0.000_);\(&quot;$&quot;#,##0.000\)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name val="Calibri"/>
      <family val="2"/>
      <scheme val="minor"/>
    </font>
    <font>
      <b/>
      <sz val="10.5"/>
      <name val="Calibri"/>
      <family val="2"/>
      <scheme val="minor"/>
    </font>
    <font>
      <sz val="10.5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Arial"/>
      <family val="2"/>
    </font>
    <font>
      <i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165" fontId="24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15" fillId="3" borderId="3" xfId="0" applyFont="1" applyFill="1" applyBorder="1" applyAlignment="1" applyProtection="1">
      <alignment horizontal="center"/>
      <protection locked="0"/>
    </xf>
    <xf numFmtId="169" fontId="15" fillId="3" borderId="3" xfId="0" applyNumberFormat="1" applyFont="1" applyFill="1" applyBorder="1" applyAlignment="1" applyProtection="1">
      <alignment horizontal="center"/>
      <protection locked="0"/>
    </xf>
    <xf numFmtId="166" fontId="18" fillId="0" borderId="2" xfId="0" applyNumberFormat="1" applyFont="1" applyFill="1" applyBorder="1" applyAlignment="1">
      <alignment horizontal="left" vertical="center"/>
    </xf>
    <xf numFmtId="164" fontId="18" fillId="0" borderId="2" xfId="0" applyNumberFormat="1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 vertical="center"/>
    </xf>
    <xf numFmtId="164" fontId="18" fillId="0" borderId="20" xfId="0" applyNumberFormat="1" applyFont="1" applyFill="1" applyBorder="1" applyAlignment="1">
      <alignment horizontal="center"/>
    </xf>
    <xf numFmtId="168" fontId="18" fillId="0" borderId="2" xfId="0" applyNumberFormat="1" applyFont="1" applyFill="1" applyBorder="1" applyAlignment="1"/>
    <xf numFmtId="0" fontId="19" fillId="0" borderId="0" xfId="0" applyFont="1" applyFill="1" applyAlignment="1"/>
    <xf numFmtId="0" fontId="20" fillId="0" borderId="0" xfId="0" applyFont="1" applyFill="1" applyAlignment="1"/>
    <xf numFmtId="164" fontId="23" fillId="0" borderId="0" xfId="0" applyNumberFormat="1" applyFont="1" applyFill="1" applyBorder="1" applyAlignment="1"/>
    <xf numFmtId="164" fontId="23" fillId="0" borderId="2" xfId="0" applyNumberFormat="1" applyFont="1" applyFill="1" applyBorder="1" applyAlignment="1">
      <alignment horizontal="center"/>
    </xf>
    <xf numFmtId="170" fontId="23" fillId="0" borderId="2" xfId="0" applyNumberFormat="1" applyFont="1" applyFill="1" applyBorder="1" applyAlignment="1"/>
    <xf numFmtId="168" fontId="23" fillId="0" borderId="2" xfId="0" applyNumberFormat="1" applyFont="1" applyFill="1" applyBorder="1" applyAlignment="1"/>
    <xf numFmtId="170" fontId="18" fillId="0" borderId="2" xfId="0" applyNumberFormat="1" applyFont="1" applyFill="1" applyBorder="1" applyAlignment="1"/>
    <xf numFmtId="166" fontId="18" fillId="0" borderId="2" xfId="0" applyNumberFormat="1" applyFont="1" applyFill="1" applyBorder="1" applyAlignment="1">
      <alignment horizontal="center"/>
    </xf>
    <xf numFmtId="164" fontId="23" fillId="5" borderId="2" xfId="0" applyNumberFormat="1" applyFont="1" applyFill="1" applyBorder="1" applyAlignment="1">
      <alignment horizontal="center"/>
    </xf>
    <xf numFmtId="168" fontId="23" fillId="5" borderId="2" xfId="0" applyNumberFormat="1" applyFont="1" applyFill="1" applyBorder="1" applyAlignment="1"/>
    <xf numFmtId="0" fontId="23" fillId="0" borderId="2" xfId="0" applyFont="1" applyFill="1" applyBorder="1" applyAlignment="1">
      <alignment horizontal="center"/>
    </xf>
    <xf numFmtId="166" fontId="18" fillId="5" borderId="2" xfId="0" applyNumberFormat="1" applyFont="1" applyFill="1" applyBorder="1" applyAlignment="1">
      <alignment horizontal="left" vertical="center"/>
    </xf>
    <xf numFmtId="170" fontId="23" fillId="5" borderId="2" xfId="0" applyNumberFormat="1" applyFont="1" applyFill="1" applyBorder="1" applyAlignment="1"/>
    <xf numFmtId="0" fontId="23" fillId="5" borderId="2" xfId="0" applyFont="1" applyFill="1" applyBorder="1" applyAlignment="1">
      <alignment horizontal="center"/>
    </xf>
    <xf numFmtId="0" fontId="23" fillId="0" borderId="0" xfId="0" applyFont="1" applyFill="1" applyAlignment="1"/>
    <xf numFmtId="0" fontId="18" fillId="0" borderId="0" xfId="0" applyFont="1" applyAlignment="1"/>
    <xf numFmtId="166" fontId="18" fillId="5" borderId="2" xfId="0" applyNumberFormat="1" applyFont="1" applyFill="1" applyBorder="1" applyAlignment="1">
      <alignment horizontal="center"/>
    </xf>
    <xf numFmtId="164" fontId="18" fillId="5" borderId="2" xfId="0" applyNumberFormat="1" applyFont="1" applyFill="1" applyBorder="1" applyAlignment="1">
      <alignment horizontal="center"/>
    </xf>
    <xf numFmtId="168" fontId="18" fillId="5" borderId="2" xfId="0" applyNumberFormat="1" applyFont="1" applyFill="1" applyBorder="1" applyAlignment="1"/>
    <xf numFmtId="0" fontId="18" fillId="5" borderId="2" xfId="0" applyFont="1" applyFill="1" applyBorder="1" applyAlignment="1">
      <alignment horizontal="center" vertical="center"/>
    </xf>
    <xf numFmtId="170" fontId="18" fillId="5" borderId="2" xfId="0" applyNumberFormat="1" applyFont="1" applyFill="1" applyBorder="1" applyAlignment="1"/>
    <xf numFmtId="166" fontId="18" fillId="0" borderId="2" xfId="0" applyNumberFormat="1" applyFont="1" applyFill="1" applyBorder="1" applyAlignment="1">
      <alignment horizontal="center" vertical="center"/>
    </xf>
    <xf numFmtId="166" fontId="18" fillId="5" borderId="2" xfId="0" applyNumberFormat="1" applyFont="1" applyFill="1" applyBorder="1" applyAlignment="1">
      <alignment horizontal="center" vertical="center"/>
    </xf>
    <xf numFmtId="166" fontId="18" fillId="0" borderId="4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164" fontId="23" fillId="0" borderId="4" xfId="0" applyNumberFormat="1" applyFont="1" applyFill="1" applyBorder="1" applyAlignment="1">
      <alignment horizontal="center"/>
    </xf>
    <xf numFmtId="170" fontId="18" fillId="0" borderId="4" xfId="0" applyNumberFormat="1" applyFont="1" applyFill="1" applyBorder="1" applyAlignment="1"/>
    <xf numFmtId="166" fontId="18" fillId="0" borderId="4" xfId="0" applyNumberFormat="1" applyFont="1" applyFill="1" applyBorder="1" applyAlignment="1">
      <alignment horizontal="center"/>
    </xf>
    <xf numFmtId="164" fontId="18" fillId="0" borderId="4" xfId="0" applyNumberFormat="1" applyFont="1" applyFill="1" applyBorder="1" applyAlignment="1">
      <alignment horizontal="center"/>
    </xf>
    <xf numFmtId="168" fontId="18" fillId="0" borderId="4" xfId="0" applyNumberFormat="1" applyFont="1" applyFill="1" applyBorder="1" applyAlignment="1"/>
    <xf numFmtId="0" fontId="0" fillId="0" borderId="0" xfId="0" applyAlignment="1">
      <alignment horizontal="center"/>
    </xf>
    <xf numFmtId="0" fontId="20" fillId="0" borderId="0" xfId="0" applyFont="1" applyFill="1" applyAlignment="1">
      <alignment horizontal="left"/>
    </xf>
    <xf numFmtId="0" fontId="21" fillId="0" borderId="0" xfId="0" applyFont="1" applyAlignment="1"/>
    <xf numFmtId="0" fontId="27" fillId="0" borderId="0" xfId="0" applyFont="1" applyFill="1" applyAlignment="1"/>
    <xf numFmtId="0" fontId="28" fillId="0" borderId="0" xfId="0" applyFont="1" applyAlignment="1"/>
    <xf numFmtId="0" fontId="0" fillId="0" borderId="0" xfId="0" applyFill="1" applyBorder="1" applyAlignment="1"/>
    <xf numFmtId="168" fontId="0" fillId="0" borderId="0" xfId="0" applyNumberFormat="1" applyAlignment="1"/>
    <xf numFmtId="0" fontId="29" fillId="0" borderId="0" xfId="0" applyFont="1" applyAlignment="1"/>
    <xf numFmtId="166" fontId="18" fillId="6" borderId="2" xfId="0" applyNumberFormat="1" applyFont="1" applyFill="1" applyBorder="1" applyAlignment="1">
      <alignment horizontal="center" vertical="center"/>
    </xf>
    <xf numFmtId="164" fontId="18" fillId="6" borderId="2" xfId="0" applyNumberFormat="1" applyFont="1" applyFill="1" applyBorder="1" applyAlignment="1">
      <alignment horizontal="center"/>
    </xf>
    <xf numFmtId="168" fontId="23" fillId="6" borderId="2" xfId="0" applyNumberFormat="1" applyFont="1" applyFill="1" applyBorder="1" applyAlignment="1"/>
    <xf numFmtId="166" fontId="18" fillId="0" borderId="0" xfId="0" applyNumberFormat="1" applyFont="1" applyFill="1" applyBorder="1" applyAlignment="1">
      <alignment horizontal="center" vertical="center"/>
    </xf>
    <xf numFmtId="166" fontId="18" fillId="0" borderId="0" xfId="0" applyNumberFormat="1" applyFont="1" applyFill="1" applyBorder="1" applyAlignment="1">
      <alignment horizontal="left" vertical="center"/>
    </xf>
    <xf numFmtId="0" fontId="0" fillId="0" borderId="13" xfId="0" applyBorder="1" applyAlignment="1"/>
    <xf numFmtId="166" fontId="18" fillId="0" borderId="4" xfId="0" applyNumberFormat="1" applyFont="1" applyFill="1" applyBorder="1" applyAlignment="1">
      <alignment horizontal="left" vertical="center"/>
    </xf>
    <xf numFmtId="0" fontId="23" fillId="0" borderId="4" xfId="0" applyFont="1" applyFill="1" applyBorder="1" applyAlignment="1">
      <alignment horizontal="center"/>
    </xf>
    <xf numFmtId="170" fontId="23" fillId="0" borderId="4" xfId="0" applyNumberFormat="1" applyFont="1" applyFill="1" applyBorder="1" applyAlignment="1"/>
    <xf numFmtId="0" fontId="18" fillId="0" borderId="0" xfId="0" applyFont="1" applyFill="1" applyBorder="1" applyAlignment="1"/>
    <xf numFmtId="0" fontId="17" fillId="2" borderId="1" xfId="0" applyNumberFormat="1" applyFont="1" applyFill="1" applyBorder="1" applyAlignment="1">
      <alignment horizontal="center" vertical="center"/>
    </xf>
    <xf numFmtId="0" fontId="22" fillId="2" borderId="1" xfId="0" applyNumberFormat="1" applyFont="1" applyFill="1" applyBorder="1" applyAlignment="1">
      <alignment horizontal="center"/>
    </xf>
    <xf numFmtId="0" fontId="23" fillId="0" borderId="0" xfId="0" applyNumberFormat="1" applyFont="1" applyFill="1" applyBorder="1" applyAlignment="1"/>
    <xf numFmtId="0" fontId="0" fillId="0" borderId="0" xfId="0" applyNumberFormat="1" applyAlignment="1"/>
    <xf numFmtId="0" fontId="17" fillId="2" borderId="1" xfId="0" applyNumberFormat="1" applyFont="1" applyFill="1" applyBorder="1" applyAlignment="1">
      <alignment horizontal="center"/>
    </xf>
    <xf numFmtId="0" fontId="0" fillId="0" borderId="5" xfId="0" applyBorder="1" applyAlignment="1" applyProtection="1">
      <protection hidden="1"/>
    </xf>
    <xf numFmtId="0" fontId="0" fillId="0" borderId="6" xfId="0" applyBorder="1" applyAlignment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0" xfId="0" applyAlignment="1" applyProtection="1">
      <protection hidden="1"/>
    </xf>
    <xf numFmtId="0" fontId="0" fillId="0" borderId="8" xfId="0" applyBorder="1" applyAlignment="1" applyProtection="1">
      <protection hidden="1"/>
    </xf>
    <xf numFmtId="0" fontId="0" fillId="0" borderId="0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1" fillId="0" borderId="0" xfId="0" applyFont="1" applyBorder="1" applyAlignment="1" applyProtection="1">
      <protection hidden="1"/>
    </xf>
    <xf numFmtId="0" fontId="25" fillId="0" borderId="0" xfId="0" applyFont="1" applyBorder="1" applyAlignment="1" applyProtection="1">
      <protection hidden="1"/>
    </xf>
    <xf numFmtId="0" fontId="9" fillId="0" borderId="0" xfId="0" applyFont="1" applyBorder="1" applyAlignment="1" applyProtection="1">
      <protection hidden="1"/>
    </xf>
    <xf numFmtId="0" fontId="7" fillId="0" borderId="0" xfId="0" applyFont="1" applyBorder="1" applyAlignment="1" applyProtection="1"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164" fontId="2" fillId="2" borderId="1" xfId="0" applyNumberFormat="1" applyFont="1" applyFill="1" applyBorder="1" applyAlignment="1" applyProtection="1">
      <alignment horizontal="left" indent="2"/>
      <protection hidden="1"/>
    </xf>
    <xf numFmtId="164" fontId="2" fillId="2" borderId="1" xfId="0" applyNumberFormat="1" applyFont="1" applyFill="1" applyBorder="1" applyAlignment="1" applyProtection="1">
      <alignment horizontal="center"/>
      <protection hidden="1"/>
    </xf>
    <xf numFmtId="166" fontId="3" fillId="0" borderId="2" xfId="0" applyNumberFormat="1" applyFont="1" applyFill="1" applyBorder="1" applyAlignment="1" applyProtection="1">
      <alignment horizontal="left" vertical="center" indent="1"/>
      <protection hidden="1"/>
    </xf>
    <xf numFmtId="164" fontId="3" fillId="0" borderId="2" xfId="0" applyNumberFormat="1" applyFont="1" applyFill="1" applyBorder="1" applyAlignment="1" applyProtection="1">
      <alignment horizontal="left" indent="2"/>
      <protection hidden="1"/>
    </xf>
    <xf numFmtId="170" fontId="14" fillId="0" borderId="2" xfId="0" applyNumberFormat="1" applyFont="1" applyFill="1" applyBorder="1" applyAlignment="1" applyProtection="1">
      <protection hidden="1"/>
    </xf>
    <xf numFmtId="166" fontId="3" fillId="0" borderId="2" xfId="0" applyNumberFormat="1" applyFont="1" applyFill="1" applyBorder="1" applyAlignment="1" applyProtection="1">
      <alignment horizontal="center"/>
      <protection hidden="1"/>
    </xf>
    <xf numFmtId="164" fontId="3" fillId="0" borderId="2" xfId="0" applyNumberFormat="1" applyFont="1" applyFill="1" applyBorder="1" applyAlignment="1" applyProtection="1">
      <alignment horizontal="center"/>
      <protection hidden="1"/>
    </xf>
    <xf numFmtId="171" fontId="14" fillId="0" borderId="20" xfId="0" applyNumberFormat="1" applyFont="1" applyFill="1" applyBorder="1" applyAlignment="1" applyProtection="1">
      <protection hidden="1"/>
    </xf>
    <xf numFmtId="171" fontId="14" fillId="0" borderId="2" xfId="0" applyNumberFormat="1" applyFont="1" applyFill="1" applyBorder="1" applyAlignment="1" applyProtection="1">
      <protection hidden="1"/>
    </xf>
    <xf numFmtId="164" fontId="16" fillId="0" borderId="2" xfId="0" applyNumberFormat="1" applyFont="1" applyFill="1" applyBorder="1" applyAlignment="1" applyProtection="1">
      <alignment horizontal="center"/>
      <protection hidden="1"/>
    </xf>
    <xf numFmtId="166" fontId="3" fillId="0" borderId="4" xfId="0" applyNumberFormat="1" applyFont="1" applyFill="1" applyBorder="1" applyAlignment="1" applyProtection="1">
      <alignment horizontal="center"/>
      <protection hidden="1"/>
    </xf>
    <xf numFmtId="164" fontId="3" fillId="0" borderId="4" xfId="0" applyNumberFormat="1" applyFont="1" applyFill="1" applyBorder="1" applyAlignment="1" applyProtection="1">
      <alignment horizontal="center"/>
      <protection hidden="1"/>
    </xf>
    <xf numFmtId="171" fontId="14" fillId="0" borderId="4" xfId="0" applyNumberFormat="1" applyFont="1" applyFill="1" applyBorder="1" applyAlignment="1" applyProtection="1">
      <protection hidden="1"/>
    </xf>
    <xf numFmtId="166" fontId="3" fillId="0" borderId="14" xfId="0" applyNumberFormat="1" applyFont="1" applyFill="1" applyBorder="1" applyAlignment="1" applyProtection="1">
      <alignment horizontal="left" vertical="center" indent="1"/>
      <protection hidden="1"/>
    </xf>
    <xf numFmtId="164" fontId="3" fillId="0" borderId="14" xfId="0" applyNumberFormat="1" applyFont="1" applyFill="1" applyBorder="1" applyAlignment="1" applyProtection="1">
      <alignment horizontal="left" indent="2"/>
      <protection hidden="1"/>
    </xf>
    <xf numFmtId="170" fontId="3" fillId="0" borderId="14" xfId="0" applyNumberFormat="1" applyFont="1" applyFill="1" applyBorder="1" applyAlignment="1" applyProtection="1">
      <protection hidden="1"/>
    </xf>
    <xf numFmtId="0" fontId="0" fillId="0" borderId="11" xfId="0" applyBorder="1" applyAlignment="1" applyProtection="1">
      <protection hidden="1"/>
    </xf>
    <xf numFmtId="0" fontId="0" fillId="0" borderId="16" xfId="0" applyBorder="1" applyAlignment="1" applyProtection="1">
      <protection hidden="1"/>
    </xf>
    <xf numFmtId="166" fontId="3" fillId="0" borderId="4" xfId="0" applyNumberFormat="1" applyFont="1" applyFill="1" applyBorder="1" applyAlignment="1" applyProtection="1">
      <alignment horizontal="left" vertical="center" indent="1"/>
      <protection hidden="1"/>
    </xf>
    <xf numFmtId="164" fontId="3" fillId="0" borderId="4" xfId="0" applyNumberFormat="1" applyFont="1" applyFill="1" applyBorder="1" applyAlignment="1" applyProtection="1">
      <alignment horizontal="left" indent="2"/>
      <protection hidden="1"/>
    </xf>
    <xf numFmtId="170" fontId="14" fillId="0" borderId="4" xfId="0" applyNumberFormat="1" applyFont="1" applyFill="1" applyBorder="1" applyAlignment="1" applyProtection="1">
      <protection hidden="1"/>
    </xf>
    <xf numFmtId="166" fontId="3" fillId="0" borderId="0" xfId="0" applyNumberFormat="1" applyFont="1" applyFill="1" applyBorder="1" applyAlignment="1" applyProtection="1">
      <alignment horizontal="left" vertical="center" indent="1"/>
      <protection hidden="1"/>
    </xf>
    <xf numFmtId="164" fontId="3" fillId="0" borderId="0" xfId="0" applyNumberFormat="1" applyFont="1" applyFill="1" applyBorder="1" applyAlignment="1" applyProtection="1">
      <alignment horizontal="left" indent="2"/>
      <protection hidden="1"/>
    </xf>
    <xf numFmtId="170" fontId="3" fillId="0" borderId="0" xfId="0" applyNumberFormat="1" applyFont="1" applyFill="1" applyBorder="1" applyAlignment="1" applyProtection="1">
      <protection hidden="1"/>
    </xf>
    <xf numFmtId="0" fontId="1" fillId="0" borderId="15" xfId="0" applyFont="1" applyBorder="1" applyAlignment="1" applyProtection="1">
      <protection hidden="1"/>
    </xf>
    <xf numFmtId="0" fontId="3" fillId="0" borderId="15" xfId="0" applyFont="1" applyFill="1" applyBorder="1" applyAlignment="1" applyProtection="1">
      <alignment horizontal="center" vertical="center"/>
      <protection hidden="1"/>
    </xf>
    <xf numFmtId="170" fontId="3" fillId="0" borderId="15" xfId="0" applyNumberFormat="1" applyFont="1" applyFill="1" applyBorder="1" applyAlignment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12" xfId="0" applyBorder="1" applyAlignment="1" applyProtection="1">
      <protection hidden="1"/>
    </xf>
    <xf numFmtId="0" fontId="0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alignment horizontal="center"/>
      <protection hidden="1"/>
    </xf>
    <xf numFmtId="167" fontId="4" fillId="0" borderId="0" xfId="0" applyNumberFormat="1" applyFont="1" applyBorder="1" applyAlignment="1" applyProtection="1">
      <protection hidden="1"/>
    </xf>
    <xf numFmtId="0" fontId="4" fillId="0" borderId="0" xfId="0" applyFont="1" applyBorder="1" applyAlignment="1" applyProtection="1">
      <protection hidden="1"/>
    </xf>
    <xf numFmtId="0" fontId="8" fillId="0" borderId="16" xfId="0" applyFont="1" applyBorder="1" applyAlignment="1" applyProtection="1">
      <protection hidden="1"/>
    </xf>
    <xf numFmtId="0" fontId="1" fillId="0" borderId="0" xfId="0" applyFont="1" applyBorder="1" applyAlignment="1" applyProtection="1">
      <alignment horizontal="left"/>
      <protection hidden="1"/>
    </xf>
    <xf numFmtId="164" fontId="12" fillId="2" borderId="1" xfId="0" applyNumberFormat="1" applyFont="1" applyFill="1" applyBorder="1" applyAlignment="1" applyProtection="1">
      <alignment horizontal="center"/>
      <protection hidden="1"/>
    </xf>
    <xf numFmtId="166" fontId="3" fillId="0" borderId="2" xfId="0" applyNumberFormat="1" applyFont="1" applyFill="1" applyBorder="1" applyAlignment="1" applyProtection="1">
      <alignment horizontal="left" vertical="center"/>
      <protection hidden="1"/>
    </xf>
    <xf numFmtId="172" fontId="14" fillId="0" borderId="2" xfId="1" applyNumberFormat="1" applyFont="1" applyFill="1" applyBorder="1" applyAlignment="1" applyProtection="1">
      <protection hidden="1"/>
    </xf>
    <xf numFmtId="164" fontId="13" fillId="0" borderId="2" xfId="0" applyNumberFormat="1" applyFont="1" applyFill="1" applyBorder="1" applyAlignment="1" applyProtection="1">
      <alignment horizontal="center"/>
      <protection hidden="1"/>
    </xf>
    <xf numFmtId="172" fontId="14" fillId="0" borderId="20" xfId="1" applyNumberFormat="1" applyFont="1" applyFill="1" applyBorder="1" applyAlignment="1" applyProtection="1"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166" fontId="3" fillId="0" borderId="4" xfId="0" applyNumberFormat="1" applyFont="1" applyFill="1" applyBorder="1" applyAlignment="1" applyProtection="1">
      <alignment horizontal="left" vertical="center"/>
      <protection hidden="1"/>
    </xf>
    <xf numFmtId="0" fontId="3" fillId="0" borderId="4" xfId="0" applyFont="1" applyFill="1" applyBorder="1" applyAlignment="1" applyProtection="1">
      <alignment horizontal="center" vertical="center"/>
      <protection hidden="1"/>
    </xf>
    <xf numFmtId="172" fontId="14" fillId="0" borderId="4" xfId="1" applyNumberFormat="1" applyFont="1" applyFill="1" applyBorder="1" applyAlignment="1" applyProtection="1">
      <protection hidden="1"/>
    </xf>
    <xf numFmtId="164" fontId="13" fillId="0" borderId="4" xfId="0" applyNumberFormat="1" applyFont="1" applyFill="1" applyBorder="1" applyAlignment="1" applyProtection="1">
      <alignment horizontal="center"/>
      <protection hidden="1"/>
    </xf>
    <xf numFmtId="166" fontId="3" fillId="0" borderId="0" xfId="0" applyNumberFormat="1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1" fillId="0" borderId="15" xfId="0" applyFont="1" applyBorder="1" applyAlignment="1" applyProtection="1">
      <alignment horizontal="left"/>
      <protection hidden="1"/>
    </xf>
    <xf numFmtId="0" fontId="3" fillId="0" borderId="14" xfId="0" applyFont="1" applyFill="1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protection hidden="1"/>
    </xf>
    <xf numFmtId="0" fontId="5" fillId="0" borderId="0" xfId="0" applyFont="1" applyBorder="1" applyAlignment="1" applyProtection="1">
      <protection hidden="1"/>
    </xf>
    <xf numFmtId="170" fontId="14" fillId="0" borderId="20" xfId="0" applyNumberFormat="1" applyFont="1" applyFill="1" applyBorder="1" applyAlignment="1" applyProtection="1">
      <protection hidden="1"/>
    </xf>
    <xf numFmtId="166" fontId="3" fillId="0" borderId="20" xfId="0" applyNumberFormat="1" applyFont="1" applyFill="1" applyBorder="1" applyAlignment="1" applyProtection="1">
      <alignment horizontal="left" vertical="center" indent="1"/>
      <protection hidden="1"/>
    </xf>
    <xf numFmtId="164" fontId="3" fillId="0" borderId="20" xfId="0" applyNumberFormat="1" applyFont="1" applyFill="1" applyBorder="1" applyAlignment="1" applyProtection="1">
      <alignment horizontal="left" indent="2"/>
      <protection hidden="1"/>
    </xf>
    <xf numFmtId="164" fontId="3" fillId="0" borderId="20" xfId="0" applyNumberFormat="1" applyFont="1" applyFill="1" applyBorder="1" applyAlignment="1" applyProtection="1">
      <alignment horizontal="center"/>
      <protection hidden="1"/>
    </xf>
    <xf numFmtId="166" fontId="3" fillId="0" borderId="20" xfId="0" applyNumberFormat="1" applyFont="1" applyFill="1" applyBorder="1" applyAlignment="1" applyProtection="1">
      <alignment horizontal="center"/>
      <protection hidden="1"/>
    </xf>
    <xf numFmtId="164" fontId="3" fillId="0" borderId="21" xfId="0" applyNumberFormat="1" applyFont="1" applyFill="1" applyBorder="1" applyAlignment="1" applyProtection="1">
      <alignment horizontal="center"/>
      <protection hidden="1"/>
    </xf>
    <xf numFmtId="164" fontId="3" fillId="0" borderId="0" xfId="0" applyNumberFormat="1" applyFont="1" applyFill="1" applyBorder="1" applyAlignment="1" applyProtection="1">
      <alignment horizontal="center"/>
      <protection hidden="1"/>
    </xf>
    <xf numFmtId="166" fontId="3" fillId="0" borderId="14" xfId="0" applyNumberFormat="1" applyFont="1" applyFill="1" applyBorder="1" applyAlignment="1" applyProtection="1">
      <alignment horizontal="center"/>
      <protection hidden="1"/>
    </xf>
    <xf numFmtId="164" fontId="3" fillId="0" borderId="14" xfId="0" applyNumberFormat="1" applyFont="1" applyFill="1" applyBorder="1" applyAlignment="1" applyProtection="1">
      <alignment horizontal="center"/>
      <protection hidden="1"/>
    </xf>
    <xf numFmtId="164" fontId="3" fillId="0" borderId="15" xfId="0" applyNumberFormat="1" applyFont="1" applyFill="1" applyBorder="1" applyAlignment="1" applyProtection="1">
      <alignment horizontal="center"/>
      <protection hidden="1"/>
    </xf>
    <xf numFmtId="0" fontId="1" fillId="0" borderId="11" xfId="0" applyFont="1" applyBorder="1" applyAlignment="1" applyProtection="1">
      <protection hidden="1"/>
    </xf>
    <xf numFmtId="164" fontId="3" fillId="0" borderId="11" xfId="0" applyNumberFormat="1" applyFont="1" applyFill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8" fillId="4" borderId="17" xfId="0" applyFont="1" applyFill="1" applyBorder="1" applyAlignment="1" applyProtection="1">
      <alignment horizontal="center"/>
      <protection hidden="1"/>
    </xf>
    <xf numFmtId="0" fontId="8" fillId="4" borderId="18" xfId="0" applyFont="1" applyFill="1" applyBorder="1" applyAlignment="1" applyProtection="1">
      <alignment horizontal="center"/>
      <protection hidden="1"/>
    </xf>
    <xf numFmtId="0" fontId="8" fillId="4" borderId="19" xfId="0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0" xfId="0" applyAlignment="1" applyProtection="1"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75"/>
  <sheetViews>
    <sheetView showGridLines="0" workbookViewId="0">
      <pane ySplit="7" topLeftCell="A8" activePane="bottomLeft" state="frozen"/>
      <selection pane="bottomLeft" activeCell="V24" sqref="V24"/>
    </sheetView>
  </sheetViews>
  <sheetFormatPr baseColWidth="10" defaultColWidth="8.83203125" defaultRowHeight="14" x14ac:dyDescent="0"/>
  <cols>
    <col min="1" max="1" width="1.33203125" style="66" customWidth="1"/>
    <col min="2" max="2" width="2.5" style="66" customWidth="1"/>
    <col min="3" max="3" width="8.83203125" style="66" hidden="1" customWidth="1"/>
    <col min="4" max="4" width="11.1640625" style="66" customWidth="1"/>
    <col min="5" max="5" width="22.5" style="66" customWidth="1"/>
    <col min="6" max="10" width="8.5" style="66" customWidth="1"/>
    <col min="11" max="11" width="9.5" style="66" customWidth="1"/>
    <col min="12" max="12" width="3.83203125" style="66" customWidth="1"/>
    <col min="13" max="13" width="2.6640625" style="66" customWidth="1"/>
    <col min="14" max="14" width="8.83203125" style="66" hidden="1" customWidth="1"/>
    <col min="15" max="15" width="11.5" style="66" customWidth="1"/>
    <col min="16" max="16" width="21.33203125" style="66" customWidth="1"/>
    <col min="17" max="19" width="11.1640625" style="66" customWidth="1"/>
    <col min="20" max="20" width="17.5" style="66" customWidth="1"/>
    <col min="21" max="16384" width="8.83203125" style="66"/>
  </cols>
  <sheetData>
    <row r="1" spans="2:20" ht="15" thickTop="1">
      <c r="B1" s="63"/>
      <c r="C1" s="64"/>
      <c r="D1" s="64"/>
      <c r="E1" s="64"/>
      <c r="F1" s="64"/>
      <c r="G1" s="64"/>
      <c r="H1" s="64"/>
      <c r="I1" s="64"/>
      <c r="J1" s="64"/>
      <c r="K1" s="65"/>
      <c r="M1" s="63"/>
      <c r="N1" s="64"/>
      <c r="O1" s="64"/>
      <c r="P1" s="64"/>
      <c r="Q1" s="64"/>
      <c r="R1" s="64"/>
      <c r="S1" s="64"/>
      <c r="T1" s="65"/>
    </row>
    <row r="2" spans="2:20">
      <c r="B2" s="67"/>
      <c r="C2" s="68"/>
      <c r="D2" s="138" t="s">
        <v>137</v>
      </c>
      <c r="E2" s="138"/>
      <c r="F2" s="138"/>
      <c r="G2" s="138"/>
      <c r="H2" s="138"/>
      <c r="I2" s="138"/>
      <c r="J2" s="138"/>
      <c r="K2" s="69"/>
      <c r="M2" s="67"/>
      <c r="N2" s="68"/>
      <c r="O2" s="138" t="s">
        <v>136</v>
      </c>
      <c r="P2" s="138"/>
      <c r="Q2" s="138"/>
      <c r="R2" s="138"/>
      <c r="S2" s="138"/>
      <c r="T2" s="69"/>
    </row>
    <row r="3" spans="2:20">
      <c r="B3" s="67"/>
      <c r="C3" s="68"/>
      <c r="D3" s="138"/>
      <c r="E3" s="138"/>
      <c r="F3" s="138"/>
      <c r="G3" s="138"/>
      <c r="H3" s="138"/>
      <c r="I3" s="138"/>
      <c r="J3" s="138"/>
      <c r="K3" s="69"/>
      <c r="M3" s="67"/>
      <c r="N3" s="68"/>
      <c r="O3" s="138"/>
      <c r="P3" s="138"/>
      <c r="Q3" s="138"/>
      <c r="R3" s="138"/>
      <c r="S3" s="138"/>
      <c r="T3" s="69"/>
    </row>
    <row r="4" spans="2:20">
      <c r="B4" s="67"/>
      <c r="C4" s="68"/>
      <c r="K4" s="69"/>
      <c r="M4" s="67"/>
      <c r="N4" s="68"/>
      <c r="T4" s="69"/>
    </row>
    <row r="5" spans="2:20" ht="15">
      <c r="B5" s="67"/>
      <c r="C5" s="68"/>
      <c r="D5" s="70" t="s">
        <v>14</v>
      </c>
      <c r="E5" s="3">
        <v>0</v>
      </c>
      <c r="F5" s="71" t="s">
        <v>138</v>
      </c>
      <c r="G5" s="68"/>
      <c r="H5" s="68"/>
      <c r="I5" s="68"/>
      <c r="J5" s="68"/>
      <c r="K5" s="69"/>
      <c r="M5" s="67"/>
      <c r="N5" s="68"/>
      <c r="O5" s="70" t="s">
        <v>14</v>
      </c>
      <c r="P5" s="4">
        <v>0</v>
      </c>
      <c r="Q5" s="68" t="s">
        <v>36</v>
      </c>
      <c r="R5" s="68"/>
      <c r="S5" s="68"/>
      <c r="T5" s="69"/>
    </row>
    <row r="6" spans="2:20">
      <c r="B6" s="67"/>
      <c r="C6" s="68"/>
      <c r="D6" s="68"/>
      <c r="E6" s="68"/>
      <c r="F6" s="72" t="s">
        <v>35</v>
      </c>
      <c r="G6" s="68"/>
      <c r="H6" s="68"/>
      <c r="I6" s="68"/>
      <c r="J6" s="68"/>
      <c r="K6" s="69"/>
      <c r="M6" s="67"/>
      <c r="N6" s="68"/>
      <c r="O6" s="68"/>
      <c r="P6" s="68"/>
      <c r="Q6" s="72" t="s">
        <v>35</v>
      </c>
      <c r="R6" s="68"/>
      <c r="S6" s="68"/>
      <c r="T6" s="69"/>
    </row>
    <row r="7" spans="2:20" ht="11" customHeight="1">
      <c r="B7" s="67"/>
      <c r="C7" s="68"/>
      <c r="D7" s="68"/>
      <c r="E7" s="68"/>
      <c r="F7" s="72"/>
      <c r="G7" s="68"/>
      <c r="H7" s="68"/>
      <c r="I7" s="68"/>
      <c r="J7" s="68"/>
      <c r="K7" s="69"/>
      <c r="M7" s="67"/>
      <c r="N7" s="68"/>
      <c r="O7" s="68"/>
      <c r="P7" s="68"/>
      <c r="Q7" s="72"/>
      <c r="R7" s="68"/>
      <c r="S7" s="68"/>
      <c r="T7" s="69"/>
    </row>
    <row r="8" spans="2:20" ht="11" customHeight="1">
      <c r="B8" s="67"/>
      <c r="C8" s="68"/>
      <c r="D8" s="73"/>
      <c r="E8" s="68"/>
      <c r="F8" s="68"/>
      <c r="G8" s="68"/>
      <c r="H8" s="68"/>
      <c r="I8" s="68"/>
      <c r="J8" s="68"/>
      <c r="K8" s="69"/>
      <c r="M8" s="67"/>
      <c r="N8" s="68"/>
      <c r="O8" s="73"/>
      <c r="P8" s="68"/>
      <c r="Q8" s="68"/>
      <c r="R8" s="68"/>
      <c r="S8" s="68"/>
      <c r="T8" s="69"/>
    </row>
    <row r="9" spans="2:20" ht="14" customHeight="1">
      <c r="B9" s="67"/>
      <c r="C9" s="68"/>
      <c r="D9" s="70" t="s">
        <v>72</v>
      </c>
      <c r="E9" s="68"/>
      <c r="F9" s="68"/>
      <c r="G9" s="68"/>
      <c r="H9" s="68"/>
      <c r="I9" s="68"/>
      <c r="J9" s="68"/>
      <c r="K9" s="69"/>
      <c r="M9" s="67"/>
      <c r="N9" s="68"/>
      <c r="O9" s="70" t="s">
        <v>84</v>
      </c>
      <c r="P9" s="68"/>
      <c r="Q9" s="68"/>
      <c r="R9" s="68"/>
      <c r="S9" s="68"/>
      <c r="T9" s="69"/>
    </row>
    <row r="10" spans="2:20" ht="14" customHeight="1" thickBot="1">
      <c r="B10" s="67"/>
      <c r="C10" s="68"/>
      <c r="D10" s="74" t="s">
        <v>0</v>
      </c>
      <c r="E10" s="75" t="s">
        <v>1</v>
      </c>
      <c r="F10" s="76" t="s">
        <v>3</v>
      </c>
      <c r="G10" s="76" t="s">
        <v>141</v>
      </c>
      <c r="H10" s="76" t="s">
        <v>142</v>
      </c>
      <c r="I10" s="76" t="s">
        <v>143</v>
      </c>
      <c r="J10" s="76" t="s">
        <v>145</v>
      </c>
      <c r="K10" s="69"/>
      <c r="M10" s="67"/>
      <c r="N10" s="68"/>
      <c r="O10" s="76" t="s">
        <v>0</v>
      </c>
      <c r="P10" s="76" t="s">
        <v>17</v>
      </c>
      <c r="Q10" s="76" t="s">
        <v>4</v>
      </c>
      <c r="R10" s="76" t="s">
        <v>5</v>
      </c>
      <c r="S10" s="76" t="s">
        <v>6</v>
      </c>
      <c r="T10" s="69"/>
    </row>
    <row r="11" spans="2:20" ht="14" customHeight="1">
      <c r="B11" s="67"/>
      <c r="C11" s="68" t="e">
        <f>CONCATENATE(E11,#REF!)</f>
        <v>#REF!</v>
      </c>
      <c r="D11" s="77">
        <v>42125</v>
      </c>
      <c r="E11" s="78" t="s">
        <v>37</v>
      </c>
      <c r="F11" s="79">
        <f ca="1">(OFFSET(Sheet2!D5,ROWS(F$11:F11)*4-4,0)+'New York'!$E$5/10)*1.02</f>
        <v>6.2730000000000006</v>
      </c>
      <c r="G11" s="79">
        <f ca="1">(OFFSET(Sheet2!E5,ROWS(G$11:G11)*4-4,0)+'New York'!$E$5/10)*1.02</f>
        <v>6.4973999999999998</v>
      </c>
      <c r="H11" s="79">
        <f ca="1">(OFFSET(Sheet2!F5,ROWS(H$11:H11)*4-4,0)+'New York'!$E$5/10)*1.02</f>
        <v>6.4565999999999999</v>
      </c>
      <c r="I11" s="79">
        <f ca="1">(OFFSET(Sheet2!G5,ROWS(I$11:I11)*4-4,0)+'New York'!$E$5/10)*1.02</f>
        <v>6.5076000000000001</v>
      </c>
      <c r="J11" s="79">
        <f ca="1">(OFFSET(Sheet2!H5,ROWS(J$11:J11)*4-4,0)+'New York'!$E$5/10)*1.02</f>
        <v>6.4872000000000005</v>
      </c>
      <c r="K11" s="69"/>
      <c r="M11" s="67"/>
      <c r="N11" s="68" t="e">
        <f>CONCATENATE(P11,#REF!)</f>
        <v>#REF!</v>
      </c>
      <c r="O11" s="80">
        <f t="shared" ref="O11:O18" si="0">$D$11</f>
        <v>42125</v>
      </c>
      <c r="P11" s="81" t="s">
        <v>53</v>
      </c>
      <c r="Q11" s="82">
        <f ca="1">(OFFSET(Sheet2!M5,ROWS(Q$11:Q11)*4-4,0)+'New York'!$P$5)*1.02</f>
        <v>0.60792000000000002</v>
      </c>
      <c r="R11" s="82">
        <f ca="1">(OFFSET(Sheet2!N5,ROWS(R$11:R11)*4-4,0)+'New York'!$P$5)*1.02</f>
        <v>0.62219999999999998</v>
      </c>
      <c r="S11" s="82">
        <f ca="1">(OFFSET(Sheet2!O5,ROWS(S$11:S11)*4-4,0)+'New York'!$P$5)*1.02</f>
        <v>0.63444</v>
      </c>
      <c r="T11" s="69"/>
    </row>
    <row r="12" spans="2:20" ht="14" customHeight="1">
      <c r="B12" s="67"/>
      <c r="C12" s="68" t="e">
        <f>CONCATENATE(E12,#REF!)</f>
        <v>#REF!</v>
      </c>
      <c r="D12" s="77">
        <f>$D$11</f>
        <v>42125</v>
      </c>
      <c r="E12" s="78" t="s">
        <v>41</v>
      </c>
      <c r="F12" s="79">
        <f ca="1">(OFFSET(Sheet2!D6,ROWS(F$11:F12)*4-4,0)+'New York'!$E$5/10)*1.02</f>
        <v>6.4056000000000006</v>
      </c>
      <c r="G12" s="79">
        <f ca="1">(OFFSET(Sheet2!E6,ROWS(G$11:G12)*4-4,0)+'New York'!$E$5/10)*1.02</f>
        <v>6.6911999999999994</v>
      </c>
      <c r="H12" s="79">
        <f ca="1">(OFFSET(Sheet2!F6,ROWS(H$11:H12)*4-4,0)+'New York'!$E$5/10)*1.02</f>
        <v>6.5688000000000004</v>
      </c>
      <c r="I12" s="79">
        <f ca="1">(OFFSET(Sheet2!G6,ROWS(I$11:I12)*4-4,0)+'New York'!$E$5/10)*1.02</f>
        <v>6.7014000000000005</v>
      </c>
      <c r="J12" s="79">
        <f ca="1">(OFFSET(Sheet2!H6,ROWS(J$11:J12)*4-4,0)+'New York'!$E$5/10)*1.02</f>
        <v>6.7115999999999998</v>
      </c>
      <c r="K12" s="69"/>
      <c r="M12" s="67"/>
      <c r="N12" s="68" t="e">
        <f>CONCATENATE(P12,#REF!)</f>
        <v>#REF!</v>
      </c>
      <c r="O12" s="80">
        <f t="shared" si="0"/>
        <v>42125</v>
      </c>
      <c r="P12" s="81" t="s">
        <v>57</v>
      </c>
      <c r="Q12" s="83">
        <f ca="1">(OFFSET(Sheet2!M6,ROWS(Q$11:Q12)*4-4,0)+'New York'!$P$5)*1.02</f>
        <v>0.37128</v>
      </c>
      <c r="R12" s="83">
        <f ca="1">(OFFSET(Sheet2!N6,ROWS(R$11:R12)*4-4,0)+'New York'!$P$5)*1.02</f>
        <v>0.39168000000000003</v>
      </c>
      <c r="S12" s="83">
        <f ca="1">(OFFSET(Sheet2!O6,ROWS(S$11:S12)*4-4,0)+'New York'!$P$5)*1.02</f>
        <v>0.41208000000000006</v>
      </c>
      <c r="T12" s="69"/>
    </row>
    <row r="13" spans="2:20" ht="14" customHeight="1">
      <c r="B13" s="67"/>
      <c r="C13" s="68" t="e">
        <f>CONCATENATE(E13,#REF!)</f>
        <v>#REF!</v>
      </c>
      <c r="D13" s="77">
        <f t="shared" ref="D13:D20" si="1">$D$11</f>
        <v>42125</v>
      </c>
      <c r="E13" s="78" t="s">
        <v>38</v>
      </c>
      <c r="F13" s="79">
        <f ca="1">(OFFSET(Sheet2!D7,ROWS(F$11:F13)*4-4,0)+'New York'!$E$5/10)*1.02</f>
        <v>6.1811999999999996</v>
      </c>
      <c r="G13" s="79">
        <f ca="1">(OFFSET(Sheet2!E7,ROWS(G$11:G13)*4-4,0)+'New York'!$E$5/10)*1.02</f>
        <v>6.5790000000000006</v>
      </c>
      <c r="H13" s="79">
        <f ca="1">(OFFSET(Sheet2!F7,ROWS(H$11:H13)*4-4,0)+'New York'!$E$5/10)*1.02</f>
        <v>6.5177999999999994</v>
      </c>
      <c r="I13" s="79">
        <f ca="1">(OFFSET(Sheet2!G7,ROWS(I$11:I13)*4-4,0)+'New York'!$E$5/10)*1.02</f>
        <v>6.63</v>
      </c>
      <c r="J13" s="79">
        <f ca="1">(OFFSET(Sheet2!H7,ROWS(J$11:J13)*4-4,0)+'New York'!$E$5/10)*1.02</f>
        <v>6.681</v>
      </c>
      <c r="K13" s="69"/>
      <c r="M13" s="67"/>
      <c r="N13" s="68" t="e">
        <f>CONCATENATE(P13,#REF!)</f>
        <v>#REF!</v>
      </c>
      <c r="O13" s="80">
        <f t="shared" si="0"/>
        <v>42125</v>
      </c>
      <c r="P13" s="81" t="s">
        <v>60</v>
      </c>
      <c r="Q13" s="83">
        <f ca="1">(OFFSET(Sheet2!M7,ROWS(Q$11:Q13)*4-4,0)+'New York'!$P$5)*1.02</f>
        <v>0.58548</v>
      </c>
      <c r="R13" s="83">
        <f ca="1">(OFFSET(Sheet2!N7,ROWS(R$11:R13)*4-4,0)+'New York'!$P$5)*1.02</f>
        <v>0.6018</v>
      </c>
      <c r="S13" s="83">
        <f ca="1">(OFFSET(Sheet2!O7,ROWS(S$11:S13)*4-4,0)+'New York'!$P$5)*1.02</f>
        <v>0.61709999999999998</v>
      </c>
      <c r="T13" s="69"/>
    </row>
    <row r="14" spans="2:20" ht="14" customHeight="1">
      <c r="B14" s="67"/>
      <c r="C14" s="68" t="e">
        <f>CONCATENATE(E14,#REF!)</f>
        <v>#REF!</v>
      </c>
      <c r="D14" s="77">
        <f t="shared" si="1"/>
        <v>42125</v>
      </c>
      <c r="E14" s="78" t="s">
        <v>39</v>
      </c>
      <c r="F14" s="79">
        <f ca="1">(OFFSET(Sheet2!D8,ROWS(F$11:F14)*4-4,0)+'New York'!$E$5/10)*1.02</f>
        <v>6.2831999999999999</v>
      </c>
      <c r="G14" s="79">
        <f ca="1">(OFFSET(Sheet2!E8,ROWS(G$11:G14)*4-4,0)+'New York'!$E$5/10)*1.02</f>
        <v>6.5484</v>
      </c>
      <c r="H14" s="79">
        <f ca="1">(OFFSET(Sheet2!F8,ROWS(H$11:H14)*4-4,0)+'New York'!$E$5/10)*1.02</f>
        <v>6.4668000000000001</v>
      </c>
      <c r="I14" s="79">
        <f ca="1">(OFFSET(Sheet2!G8,ROWS(I$11:I14)*4-4,0)+'New York'!$E$5/10)*1.02</f>
        <v>6.5790000000000006</v>
      </c>
      <c r="J14" s="79">
        <f ca="1">(OFFSET(Sheet2!H8,ROWS(J$11:J14)*4-4,0)+'New York'!$E$5/10)*1.02</f>
        <v>6.5994000000000002</v>
      </c>
      <c r="K14" s="69"/>
      <c r="M14" s="67"/>
      <c r="N14" s="68" t="e">
        <f>CONCATENATE(P14,#REF!)</f>
        <v>#REF!</v>
      </c>
      <c r="O14" s="80">
        <f t="shared" si="0"/>
        <v>42125</v>
      </c>
      <c r="P14" s="81" t="s">
        <v>55</v>
      </c>
      <c r="Q14" s="83">
        <f ca="1">(OFFSET(Sheet2!M8,ROWS(Q$11:Q14)*4-4,0)+'New York'!$P$5)*1.02</f>
        <v>0.52326000000000006</v>
      </c>
      <c r="R14" s="83">
        <f ca="1">(OFFSET(Sheet2!N8,ROWS(R$11:R14)*4-4,0)+'New York'!$P$5)*1.02</f>
        <v>0.54060000000000008</v>
      </c>
      <c r="S14" s="83">
        <f ca="1">(OFFSET(Sheet2!O8,ROWS(S$11:S14)*4-4,0)+'New York'!$P$5)*1.02</f>
        <v>0.55386000000000002</v>
      </c>
      <c r="T14" s="69"/>
    </row>
    <row r="15" spans="2:20" ht="14" customHeight="1">
      <c r="B15" s="67"/>
      <c r="C15" s="68" t="e">
        <f>CONCATENATE(E15,#REF!)</f>
        <v>#REF!</v>
      </c>
      <c r="D15" s="77">
        <f t="shared" si="1"/>
        <v>42125</v>
      </c>
      <c r="E15" s="78" t="s">
        <v>42</v>
      </c>
      <c r="F15" s="79">
        <f ca="1">(OFFSET(Sheet2!D9,ROWS(F$11:F15)*4-4,0)+'New York'!$E$5/10)*1.02</f>
        <v>6.5891999999999999</v>
      </c>
      <c r="G15" s="79">
        <f ca="1">(OFFSET(Sheet2!E9,ROWS(G$11:G15)*4-4,0)+'New York'!$E$5/10)*1.02</f>
        <v>6.9767999999999999</v>
      </c>
      <c r="H15" s="79">
        <f ca="1">(OFFSET(Sheet2!F9,ROWS(H$11:H15)*4-4,0)+'New York'!$E$5/10)*1.02</f>
        <v>6.8340000000000005</v>
      </c>
      <c r="I15" s="79">
        <f ca="1">(OFFSET(Sheet2!G9,ROWS(I$11:I15)*4-4,0)+'New York'!$E$5/10)*1.02</f>
        <v>6.9767999999999999</v>
      </c>
      <c r="J15" s="79">
        <f ca="1">(OFFSET(Sheet2!H9,ROWS(J$11:J15)*4-4,0)+'New York'!$E$5/10)*1.02</f>
        <v>6.9972000000000003</v>
      </c>
      <c r="K15" s="69"/>
      <c r="M15" s="67"/>
      <c r="N15" s="68" t="e">
        <f>CONCATENATE(P15,#REF!)</f>
        <v>#REF!</v>
      </c>
      <c r="O15" s="80">
        <f t="shared" si="0"/>
        <v>42125</v>
      </c>
      <c r="P15" s="81" t="s">
        <v>56</v>
      </c>
      <c r="Q15" s="83">
        <f ca="1">(OFFSET(Sheet2!M9,ROWS(Q$11:Q15)*4-4,0)+'New York'!$P$5)*1.02</f>
        <v>0.45186000000000004</v>
      </c>
      <c r="R15" s="83">
        <f ca="1">(OFFSET(Sheet2!N9,ROWS(R$11:R15)*4-4,0)+'New York'!$P$5)*1.02</f>
        <v>0.47022000000000003</v>
      </c>
      <c r="S15" s="83">
        <f ca="1">(OFFSET(Sheet2!O9,ROWS(S$11:S15)*4-4,0)+'New York'!$P$5)*1.02</f>
        <v>0.48755999999999999</v>
      </c>
      <c r="T15" s="69"/>
    </row>
    <row r="16" spans="2:20" ht="14" customHeight="1">
      <c r="B16" s="67"/>
      <c r="C16" s="68" t="e">
        <f>CONCATENATE(E16,#REF!)</f>
        <v>#REF!</v>
      </c>
      <c r="D16" s="77">
        <f t="shared" si="1"/>
        <v>42125</v>
      </c>
      <c r="E16" s="78" t="s">
        <v>40</v>
      </c>
      <c r="F16" s="79">
        <f ca="1">(OFFSET(Sheet2!D10,ROWS(F$11:F16)*4-4,0)+'New York'!$E$5/10)*1.02</f>
        <v>6.4056000000000006</v>
      </c>
      <c r="G16" s="79">
        <f ca="1">(OFFSET(Sheet2!E10,ROWS(G$11:G16)*4-4,0)+'New York'!$E$5/10)*1.02</f>
        <v>7.7009999999999996</v>
      </c>
      <c r="H16" s="79">
        <f ca="1">(OFFSET(Sheet2!F10,ROWS(H$11:H16)*4-4,0)+'New York'!$E$5/10)*1.02</f>
        <v>7.3440000000000003</v>
      </c>
      <c r="I16" s="79">
        <f ca="1">(OFFSET(Sheet2!G10,ROWS(I$11:I16)*4-4,0)+'New York'!$E$5/10)*1.02</f>
        <v>7.7214</v>
      </c>
      <c r="J16" s="79">
        <f ca="1">(OFFSET(Sheet2!H10,ROWS(J$11:J16)*4-4,0)+'New York'!$E$5/10)*1.02</f>
        <v>7.7316000000000003</v>
      </c>
      <c r="K16" s="69"/>
      <c r="M16" s="67"/>
      <c r="N16" s="68" t="e">
        <f>CONCATENATE(P16,#REF!)</f>
        <v>#REF!</v>
      </c>
      <c r="O16" s="80">
        <f t="shared" si="0"/>
        <v>42125</v>
      </c>
      <c r="P16" s="81" t="s">
        <v>54</v>
      </c>
      <c r="Q16" s="83">
        <f ca="1">(OFFSET(Sheet2!M10,ROWS(Q$11:Q16)*4-4,0)+'New York'!$P$5)*1.02</f>
        <v>0.36821999999999999</v>
      </c>
      <c r="R16" s="83">
        <f ca="1">(OFFSET(Sheet2!N10,ROWS(R$11:R16)*4-4,0)+'New York'!$P$5)*1.02</f>
        <v>0.3876</v>
      </c>
      <c r="S16" s="83">
        <f ca="1">(OFFSET(Sheet2!O10,ROWS(S$11:S16)*4-4,0)+'New York'!$P$5)*1.02</f>
        <v>0.40800000000000003</v>
      </c>
      <c r="T16" s="69"/>
    </row>
    <row r="17" spans="2:20" ht="14" customHeight="1">
      <c r="B17" s="67"/>
      <c r="C17" s="68" t="e">
        <f>CONCATENATE(E17,#REF!)</f>
        <v>#REF!</v>
      </c>
      <c r="D17" s="77">
        <f t="shared" si="1"/>
        <v>42125</v>
      </c>
      <c r="E17" s="78" t="s">
        <v>43</v>
      </c>
      <c r="F17" s="79">
        <f ca="1">(OFFSET(Sheet2!D11,ROWS(F$11:F17)*4-4,0)+'New York'!$E$5/10)*1.02</f>
        <v>7.9866000000000001</v>
      </c>
      <c r="G17" s="79">
        <f ca="1">(OFFSET(Sheet2!E11,ROWS(G$11:G17)*4-4,0)+'New York'!$E$5/10)*1.02</f>
        <v>8.6904000000000003</v>
      </c>
      <c r="H17" s="79">
        <f ca="1">(OFFSET(Sheet2!F11,ROWS(H$11:H17)*4-4,0)+'New York'!$E$5/10)*1.02</f>
        <v>8.4966000000000008</v>
      </c>
      <c r="I17" s="79">
        <f ca="1">(OFFSET(Sheet2!G11,ROWS(I$11:I17)*4-4,0)+'New York'!$E$5/10)*1.02</f>
        <v>8.710799999999999</v>
      </c>
      <c r="J17" s="79">
        <f ca="1">(OFFSET(Sheet2!H11,ROWS(J$11:J17)*4-4,0)+'New York'!$E$5/10)*1.02</f>
        <v>8.7312000000000012</v>
      </c>
      <c r="K17" s="69"/>
      <c r="M17" s="67"/>
      <c r="N17" s="68"/>
      <c r="O17" s="80">
        <f t="shared" si="0"/>
        <v>42125</v>
      </c>
      <c r="P17" s="84" t="s">
        <v>61</v>
      </c>
      <c r="Q17" s="83">
        <f ca="1">(OFFSET(Sheet2!M11,ROWS(Q$11:Q17)*4-4,0)+'New York'!$P$5)*1.02</f>
        <v>0.57731999999999994</v>
      </c>
      <c r="R17" s="83">
        <f ca="1">(OFFSET(Sheet2!N11,ROWS(R$11:R17)*4-4,0)+'New York'!$P$5)*1.02</f>
        <v>0.59465999999999997</v>
      </c>
      <c r="S17" s="83">
        <f ca="1">(OFFSET(Sheet2!O11,ROWS(S$11:S17)*4-4,0)+'New York'!$P$5)*1.02</f>
        <v>0.60792000000000002</v>
      </c>
      <c r="T17" s="69"/>
    </row>
    <row r="18" spans="2:20" ht="14" customHeight="1">
      <c r="B18" s="67"/>
      <c r="C18" s="68" t="e">
        <f>CONCATENATE(E18,#REF!)</f>
        <v>#REF!</v>
      </c>
      <c r="D18" s="77">
        <f t="shared" si="1"/>
        <v>42125</v>
      </c>
      <c r="E18" s="78" t="s">
        <v>44</v>
      </c>
      <c r="F18" s="79">
        <f ca="1">(OFFSET(Sheet2!D12,ROWS(F$11:F18)*4-4,0)+'New York'!$E$5/10)*1.02</f>
        <v>8.2823999999999991</v>
      </c>
      <c r="G18" s="79">
        <f ca="1">(OFFSET(Sheet2!E12,ROWS(G$11:G18)*4-4,0)+'New York'!$E$5/10)*1.02</f>
        <v>8.8637999999999995</v>
      </c>
      <c r="H18" s="79">
        <f ca="1">(OFFSET(Sheet2!F12,ROWS(H$11:H18)*4-4,0)+'New York'!$E$5/10)*1.02</f>
        <v>8.67</v>
      </c>
      <c r="I18" s="79">
        <f ca="1">(OFFSET(Sheet2!G12,ROWS(I$11:I18)*4-4,0)+'New York'!$E$5/10)*1.02</f>
        <v>8.8739999999999988</v>
      </c>
      <c r="J18" s="79">
        <f ca="1">(OFFSET(Sheet2!H12,ROWS(J$11:J18)*4-4,0)+'New York'!$E$5/10)*1.02</f>
        <v>8.894400000000001</v>
      </c>
      <c r="K18" s="69"/>
      <c r="M18" s="67"/>
      <c r="O18" s="80">
        <f t="shared" si="0"/>
        <v>42125</v>
      </c>
      <c r="P18" s="81" t="s">
        <v>62</v>
      </c>
      <c r="Q18" s="83">
        <f ca="1">(OFFSET(Sheet2!M12,ROWS(Q$11:Q18)*4-4,0)+'New York'!$P$5)*1.02</f>
        <v>0.67727999999999999</v>
      </c>
      <c r="R18" s="83">
        <f ca="1">(OFFSET(Sheet2!N12,ROWS(R$11:R18)*4-4,0)+'New York'!$P$5)*1.02</f>
        <v>0.68646000000000007</v>
      </c>
      <c r="S18" s="83">
        <f ca="1">(OFFSET(Sheet2!O12,ROWS(S$11:S18)*4-4,0)+'New York'!$P$5)*1.02</f>
        <v>0.69462000000000002</v>
      </c>
      <c r="T18" s="69"/>
    </row>
    <row r="19" spans="2:20" ht="14" customHeight="1">
      <c r="B19" s="67"/>
      <c r="C19" s="68" t="e">
        <f>CONCATENATE(E19,#REF!)</f>
        <v>#REF!</v>
      </c>
      <c r="D19" s="77">
        <f t="shared" si="1"/>
        <v>42125</v>
      </c>
      <c r="E19" s="78" t="s">
        <v>45</v>
      </c>
      <c r="F19" s="79">
        <f ca="1">(OFFSET(Sheet2!D13,ROWS(F$11:F19)*4-4,0)+'New York'!$E$5/10)*1.02</f>
        <v>8.3028000000000013</v>
      </c>
      <c r="G19" s="79">
        <f ca="1">(OFFSET(Sheet2!E13,ROWS(G$11:G19)*4-4,0)+'New York'!$E$5/10)*1.02</f>
        <v>8.8739999999999988</v>
      </c>
      <c r="H19" s="79">
        <f ca="1">(OFFSET(Sheet2!F13,ROWS(H$11:H19)*4-4,0)+'New York'!$E$5/10)*1.02</f>
        <v>8.6904000000000003</v>
      </c>
      <c r="I19" s="79">
        <f ca="1">(OFFSET(Sheet2!G13,ROWS(I$11:I19)*4-4,0)+'New York'!$E$5/10)*1.02</f>
        <v>8.8842000000000017</v>
      </c>
      <c r="J19" s="79">
        <f ca="1">(OFFSET(Sheet2!H13,ROWS(J$11:J19)*4-4,0)+'New York'!$E$5/10)*1.02</f>
        <v>8.9147999999999996</v>
      </c>
      <c r="K19" s="69"/>
      <c r="M19" s="67"/>
      <c r="O19" s="80">
        <f>$D$21</f>
        <v>42156</v>
      </c>
      <c r="P19" s="81" t="s">
        <v>53</v>
      </c>
      <c r="Q19" s="83">
        <f ca="1">(OFFSET(Sheet2!M13,ROWS(Q$11:Q19)*4-4,0)+'New York'!$P$5)*1.02</f>
        <v>0.60894000000000004</v>
      </c>
      <c r="R19" s="83">
        <f ca="1">(OFFSET(Sheet2!N13,ROWS(R$11:R19)*4-4,0)+'New York'!$P$5)*1.02</f>
        <v>0.62322</v>
      </c>
      <c r="S19" s="83">
        <f ca="1">(OFFSET(Sheet2!O13,ROWS(S$11:S19)*4-4,0)+'New York'!$P$5)*1.02</f>
        <v>0.63546000000000002</v>
      </c>
      <c r="T19" s="69"/>
    </row>
    <row r="20" spans="2:20" ht="14" customHeight="1">
      <c r="B20" s="67"/>
      <c r="C20" s="68" t="e">
        <f>CONCATENATE(E20,#REF!)</f>
        <v>#REF!</v>
      </c>
      <c r="D20" s="77">
        <f t="shared" si="1"/>
        <v>42125</v>
      </c>
      <c r="E20" s="78" t="s">
        <v>46</v>
      </c>
      <c r="F20" s="79">
        <f ca="1">(OFFSET(Sheet2!D14,ROWS(F$11:F20)*4-4,0)+'New York'!$E$5/10)*1.02</f>
        <v>10.0572</v>
      </c>
      <c r="G20" s="79">
        <f ca="1">(OFFSET(Sheet2!E14,ROWS(G$11:G20)*4-4,0)+'New York'!$E$5/10)*1.02</f>
        <v>10.2714</v>
      </c>
      <c r="H20" s="79">
        <f ca="1">(OFFSET(Sheet2!F14,ROWS(H$11:H20)*4-4,0)+'New York'!$E$5/10)*1.02</f>
        <v>10.302</v>
      </c>
      <c r="I20" s="79">
        <f ca="1">(OFFSET(Sheet2!G14,ROWS(I$11:I20)*4-4,0)+'New York'!$E$5/10)*1.02</f>
        <v>10.251000000000001</v>
      </c>
      <c r="J20" s="79">
        <f ca="1">(OFFSET(Sheet2!H14,ROWS(J$11:J20)*4-4,0)+'New York'!$E$5/10)*1.02</f>
        <v>10.2714</v>
      </c>
      <c r="K20" s="69"/>
      <c r="M20" s="67"/>
      <c r="O20" s="80">
        <f t="shared" ref="O20:O26" si="2">$D$21</f>
        <v>42156</v>
      </c>
      <c r="P20" s="81" t="s">
        <v>57</v>
      </c>
      <c r="Q20" s="83">
        <f ca="1">(OFFSET(Sheet2!M14,ROWS(Q$11:Q20)*4-4,0)+'New York'!$P$5)*1.02</f>
        <v>0.37331999999999999</v>
      </c>
      <c r="R20" s="83">
        <f ca="1">(OFFSET(Sheet2!N14,ROWS(R$11:R20)*4-4,0)+'New York'!$P$5)*1.02</f>
        <v>0.39269999999999999</v>
      </c>
      <c r="S20" s="83">
        <f ca="1">(OFFSET(Sheet2!O14,ROWS(S$11:S20)*4-4,0)+'New York'!$P$5)*1.02</f>
        <v>0.41412000000000004</v>
      </c>
      <c r="T20" s="69"/>
    </row>
    <row r="21" spans="2:20" ht="14" customHeight="1">
      <c r="B21" s="67"/>
      <c r="C21" s="68"/>
      <c r="D21" s="77">
        <v>42156</v>
      </c>
      <c r="E21" s="78" t="s">
        <v>108</v>
      </c>
      <c r="F21" s="79">
        <f ca="1">(OFFSET(Sheet2!D15,ROWS(F$11:F21)*4-4,0)+'New York'!$E$5/10)*1.02</f>
        <v>6.2934000000000001</v>
      </c>
      <c r="G21" s="79">
        <f ca="1">(OFFSET(Sheet2!E15,ROWS(G$11:G21)*4-4,0)+'New York'!$E$5/10)*1.02</f>
        <v>6.5382000000000007</v>
      </c>
      <c r="H21" s="79">
        <f ca="1">(OFFSET(Sheet2!F15,ROWS(H$11:H21)*4-4,0)+'New York'!$E$5/10)*1.02</f>
        <v>6.4464000000000006</v>
      </c>
      <c r="I21" s="79">
        <f ca="1">(OFFSET(Sheet2!G15,ROWS(I$11:I21)*4-4,0)+'New York'!$E$5/10)*1.02</f>
        <v>6.5177999999999994</v>
      </c>
      <c r="J21" s="79">
        <f ca="1">(OFFSET(Sheet2!H15,ROWS(J$11:J21)*4-4,0)+'New York'!$E$5/10)*1.02</f>
        <v>6.4973999999999998</v>
      </c>
      <c r="K21" s="69"/>
      <c r="M21" s="67"/>
      <c r="O21" s="80">
        <f t="shared" si="2"/>
        <v>42156</v>
      </c>
      <c r="P21" s="81" t="s">
        <v>60</v>
      </c>
      <c r="Q21" s="83">
        <f ca="1">(OFFSET(Sheet2!M15,ROWS(Q$11:Q21)*4-4,0)+'New York'!$P$5)*1.02</f>
        <v>0.58751999999999993</v>
      </c>
      <c r="R21" s="83">
        <f ca="1">(OFFSET(Sheet2!N15,ROWS(R$11:R21)*4-4,0)+'New York'!$P$5)*1.02</f>
        <v>0.60383999999999993</v>
      </c>
      <c r="S21" s="83">
        <f ca="1">(OFFSET(Sheet2!O15,ROWS(S$11:S21)*4-4,0)+'New York'!$P$5)*1.02</f>
        <v>0.61812</v>
      </c>
      <c r="T21" s="69"/>
    </row>
    <row r="22" spans="2:20" ht="14" customHeight="1">
      <c r="B22" s="67"/>
      <c r="C22" s="68"/>
      <c r="D22" s="77">
        <f>$D$21</f>
        <v>42156</v>
      </c>
      <c r="E22" s="78" t="s">
        <v>109</v>
      </c>
      <c r="F22" s="79">
        <f ca="1">(OFFSET(Sheet2!D16,ROWS(F$11:F22)*4-4,0)+'New York'!$E$5/10)*1.02</f>
        <v>6.3546000000000005</v>
      </c>
      <c r="G22" s="79">
        <f ca="1">(OFFSET(Sheet2!E16,ROWS(G$11:G22)*4-4,0)+'New York'!$E$5/10)*1.02</f>
        <v>6.7115999999999998</v>
      </c>
      <c r="H22" s="79">
        <f ca="1">(OFFSET(Sheet2!F16,ROWS(H$11:H22)*4-4,0)+'New York'!$E$5/10)*1.02</f>
        <v>6.5484</v>
      </c>
      <c r="I22" s="79">
        <f ca="1">(OFFSET(Sheet2!G16,ROWS(I$11:I22)*4-4,0)+'New York'!$E$5/10)*1.02</f>
        <v>6.7014000000000005</v>
      </c>
      <c r="J22" s="79">
        <f ca="1">(OFFSET(Sheet2!H16,ROWS(J$11:J22)*4-4,0)+'New York'!$E$5/10)*1.02</f>
        <v>6.7115999999999998</v>
      </c>
      <c r="K22" s="69"/>
      <c r="M22" s="67"/>
      <c r="O22" s="80">
        <f t="shared" si="2"/>
        <v>42156</v>
      </c>
      <c r="P22" s="81" t="s">
        <v>55</v>
      </c>
      <c r="Q22" s="83">
        <f ca="1">(OFFSET(Sheet2!M16,ROWS(Q$11:Q22)*4-4,0)+'New York'!$P$5)*1.02</f>
        <v>0.52529999999999999</v>
      </c>
      <c r="R22" s="83">
        <f ca="1">(OFFSET(Sheet2!N16,ROWS(R$11:R22)*4-4,0)+'New York'!$P$5)*1.02</f>
        <v>0.54264000000000001</v>
      </c>
      <c r="S22" s="83">
        <f ca="1">(OFFSET(Sheet2!O16,ROWS(S$11:S22)*4-4,0)+'New York'!$P$5)*1.02</f>
        <v>0.55590000000000006</v>
      </c>
      <c r="T22" s="69"/>
    </row>
    <row r="23" spans="2:20" ht="14" customHeight="1">
      <c r="B23" s="67"/>
      <c r="C23" s="68" t="e">
        <f>CONCATENATE(E77,#REF!)</f>
        <v>#REF!</v>
      </c>
      <c r="D23" s="77">
        <f t="shared" ref="D23:D30" si="3">$D$21</f>
        <v>42156</v>
      </c>
      <c r="E23" s="78" t="s">
        <v>110</v>
      </c>
      <c r="F23" s="79">
        <f ca="1">(OFFSET(Sheet2!D17,ROWS(F$11:F23)*4-4,0)+'New York'!$E$5/10)*1.02</f>
        <v>6.2627999999999995</v>
      </c>
      <c r="G23" s="79">
        <f ca="1">(OFFSET(Sheet2!E17,ROWS(G$11:G23)*4-4,0)+'New York'!$E$5/10)*1.02</f>
        <v>6.6402000000000001</v>
      </c>
      <c r="H23" s="79">
        <f ca="1">(OFFSET(Sheet2!F17,ROWS(H$11:H23)*4-4,0)+'New York'!$E$5/10)*1.02</f>
        <v>6.5280000000000005</v>
      </c>
      <c r="I23" s="79">
        <f ca="1">(OFFSET(Sheet2!G17,ROWS(I$11:I23)*4-4,0)+'New York'!$E$5/10)*1.02</f>
        <v>6.6606000000000005</v>
      </c>
      <c r="J23" s="79">
        <f ca="1">(OFFSET(Sheet2!H17,ROWS(J$11:J23)*4-4,0)+'New York'!$E$5/10)*1.02</f>
        <v>6.7115999999999998</v>
      </c>
      <c r="K23" s="69"/>
      <c r="M23" s="67"/>
      <c r="N23" s="68" t="e">
        <f>CONCATENATE(P38,#REF!)</f>
        <v>#REF!</v>
      </c>
      <c r="O23" s="80">
        <f t="shared" si="2"/>
        <v>42156</v>
      </c>
      <c r="P23" s="81" t="s">
        <v>56</v>
      </c>
      <c r="Q23" s="83">
        <f ca="1">(OFFSET(Sheet2!M17,ROWS(Q$11:Q23)*4-4,0)+'New York'!$P$5)*1.02</f>
        <v>0.45390000000000003</v>
      </c>
      <c r="R23" s="83">
        <f ca="1">(OFFSET(Sheet2!N17,ROWS(R$11:R23)*4-4,0)+'New York'!$P$5)*1.02</f>
        <v>0.47226000000000001</v>
      </c>
      <c r="S23" s="83">
        <f ca="1">(OFFSET(Sheet2!O17,ROWS(S$11:S23)*4-4,0)+'New York'!$P$5)*1.02</f>
        <v>0.48959999999999998</v>
      </c>
      <c r="T23" s="69"/>
    </row>
    <row r="24" spans="2:20" ht="14" customHeight="1">
      <c r="B24" s="67"/>
      <c r="C24" s="68" t="e">
        <f>CONCATENATE(E78,#REF!)</f>
        <v>#REF!</v>
      </c>
      <c r="D24" s="77">
        <f t="shared" si="3"/>
        <v>42156</v>
      </c>
      <c r="E24" s="78" t="s">
        <v>111</v>
      </c>
      <c r="F24" s="79">
        <f ca="1">(OFFSET(Sheet2!D18,ROWS(F$11:F24)*4-4,0)+'New York'!$E$5/10)*1.02</f>
        <v>6.2526000000000002</v>
      </c>
      <c r="G24" s="79">
        <f ca="1">(OFFSET(Sheet2!E18,ROWS(G$11:G24)*4-4,0)+'New York'!$E$5/10)*1.02</f>
        <v>6.5688000000000004</v>
      </c>
      <c r="H24" s="79">
        <f ca="1">(OFFSET(Sheet2!F18,ROWS(H$11:H24)*4-4,0)+'New York'!$E$5/10)*1.02</f>
        <v>6.4361999999999995</v>
      </c>
      <c r="I24" s="79">
        <f ca="1">(OFFSET(Sheet2!G18,ROWS(I$11:I24)*4-4,0)+'New York'!$E$5/10)*1.02</f>
        <v>6.5790000000000006</v>
      </c>
      <c r="J24" s="79">
        <f ca="1">(OFFSET(Sheet2!H18,ROWS(J$11:J24)*4-4,0)+'New York'!$E$5/10)*1.02</f>
        <v>6.5994000000000002</v>
      </c>
      <c r="K24" s="69"/>
      <c r="M24" s="67"/>
      <c r="N24" s="68" t="e">
        <f>CONCATENATE(P39,#REF!)</f>
        <v>#REF!</v>
      </c>
      <c r="O24" s="80">
        <f t="shared" si="2"/>
        <v>42156</v>
      </c>
      <c r="P24" s="81" t="s">
        <v>54</v>
      </c>
      <c r="Q24" s="83">
        <f ca="1">(OFFSET(Sheet2!M18,ROWS(Q$11:Q24)*4-4,0)+'New York'!$P$5)*1.02</f>
        <v>0.37025999999999998</v>
      </c>
      <c r="R24" s="83">
        <f ca="1">(OFFSET(Sheet2!N18,ROWS(R$11:R24)*4-4,0)+'New York'!$P$5)*1.02</f>
        <v>0.38963999999999999</v>
      </c>
      <c r="S24" s="83">
        <f ca="1">(OFFSET(Sheet2!O18,ROWS(S$11:S24)*4-4,0)+'New York'!$P$5)*1.02</f>
        <v>0.41106000000000004</v>
      </c>
      <c r="T24" s="69"/>
    </row>
    <row r="25" spans="2:20" ht="14" customHeight="1">
      <c r="B25" s="67"/>
      <c r="C25" s="68" t="e">
        <f>CONCATENATE(E79,#REF!)</f>
        <v>#REF!</v>
      </c>
      <c r="D25" s="77">
        <f t="shared" si="3"/>
        <v>42156</v>
      </c>
      <c r="E25" s="78" t="s">
        <v>112</v>
      </c>
      <c r="F25" s="79">
        <f ca="1">(OFFSET(Sheet2!D19,ROWS(F$11:F25)*4-4,0)+'New York'!$E$5/10)*1.02</f>
        <v>6.5382000000000007</v>
      </c>
      <c r="G25" s="79">
        <f ca="1">(OFFSET(Sheet2!E19,ROWS(G$11:G25)*4-4,0)+'New York'!$E$5/10)*1.02</f>
        <v>6.9870000000000001</v>
      </c>
      <c r="H25" s="79">
        <f ca="1">(OFFSET(Sheet2!F19,ROWS(H$11:H25)*4-4,0)+'New York'!$E$5/10)*1.02</f>
        <v>6.8033999999999999</v>
      </c>
      <c r="I25" s="79">
        <f ca="1">(OFFSET(Sheet2!G19,ROWS(I$11:I25)*4-4,0)+'New York'!$E$5/10)*1.02</f>
        <v>6.9767999999999999</v>
      </c>
      <c r="J25" s="79">
        <f ca="1">(OFFSET(Sheet2!H19,ROWS(J$11:J25)*4-4,0)+'New York'!$E$5/10)*1.02</f>
        <v>6.9972000000000003</v>
      </c>
      <c r="K25" s="69"/>
      <c r="M25" s="67"/>
      <c r="N25" s="68" t="e">
        <f>CONCATENATE(P40,#REF!)</f>
        <v>#REF!</v>
      </c>
      <c r="O25" s="80">
        <f t="shared" si="2"/>
        <v>42156</v>
      </c>
      <c r="P25" s="84" t="s">
        <v>61</v>
      </c>
      <c r="Q25" s="83">
        <f ca="1">(OFFSET(Sheet2!M19,ROWS(Q$11:Q25)*4-4,0)+'New York'!$P$5)*1.02</f>
        <v>0.57935999999999999</v>
      </c>
      <c r="R25" s="83">
        <f ca="1">(OFFSET(Sheet2!N19,ROWS(R$11:R25)*4-4,0)+'New York'!$P$5)*1.02</f>
        <v>0.59567999999999999</v>
      </c>
      <c r="S25" s="83">
        <f ca="1">(OFFSET(Sheet2!O19,ROWS(S$11:S25)*4-4,0)+'New York'!$P$5)*1.02</f>
        <v>0.60894000000000004</v>
      </c>
      <c r="T25" s="69"/>
    </row>
    <row r="26" spans="2:20" ht="14" customHeight="1">
      <c r="B26" s="67"/>
      <c r="C26" s="68" t="e">
        <f>CONCATENATE(E80,#REF!)</f>
        <v>#REF!</v>
      </c>
      <c r="D26" s="77">
        <f t="shared" si="3"/>
        <v>42156</v>
      </c>
      <c r="E26" s="78" t="s">
        <v>113</v>
      </c>
      <c r="F26" s="79">
        <f ca="1">(OFFSET(Sheet2!D20,ROWS(F$11:F26)*4-4,0)+'New York'!$E$5/10)*1.02</f>
        <v>6.5688000000000004</v>
      </c>
      <c r="G26" s="79">
        <f ca="1">(OFFSET(Sheet2!E20,ROWS(G$11:G26)*4-4,0)+'New York'!$E$5/10)*1.02</f>
        <v>7.7417999999999996</v>
      </c>
      <c r="H26" s="79">
        <f ca="1">(OFFSET(Sheet2!F20,ROWS(H$11:H26)*4-4,0)+'New York'!$E$5/10)*1.02</f>
        <v>7.3848000000000003</v>
      </c>
      <c r="I26" s="79">
        <f ca="1">(OFFSET(Sheet2!G20,ROWS(I$11:I26)*4-4,0)+'New York'!$E$5/10)*1.02</f>
        <v>7.7519999999999998</v>
      </c>
      <c r="J26" s="79">
        <f ca="1">(OFFSET(Sheet2!H20,ROWS(J$11:J26)*4-4,0)+'New York'!$E$5/10)*1.02</f>
        <v>7.7622000000000009</v>
      </c>
      <c r="K26" s="69"/>
      <c r="M26" s="67"/>
      <c r="N26" s="68" t="e">
        <f>CONCATENATE(P41,#REF!)</f>
        <v>#REF!</v>
      </c>
      <c r="O26" s="80">
        <f t="shared" si="2"/>
        <v>42156</v>
      </c>
      <c r="P26" s="81" t="s">
        <v>62</v>
      </c>
      <c r="Q26" s="83">
        <f ca="1">(OFFSET(Sheet2!M20,ROWS(Q$11:Q26)*4-4,0)+'New York'!$P$5)*1.02</f>
        <v>0.67830000000000001</v>
      </c>
      <c r="R26" s="83">
        <f ca="1">(OFFSET(Sheet2!N20,ROWS(R$11:R26)*4-4,0)+'New York'!$P$5)*1.02</f>
        <v>0.68748000000000009</v>
      </c>
      <c r="S26" s="83">
        <f ca="1">(OFFSET(Sheet2!O20,ROWS(S$11:S26)*4-4,0)+'New York'!$P$5)*1.02</f>
        <v>0.69462000000000002</v>
      </c>
      <c r="T26" s="69"/>
    </row>
    <row r="27" spans="2:20" ht="14" customHeight="1">
      <c r="B27" s="67"/>
      <c r="C27" s="68" t="e">
        <f>CONCATENATE(E81,#REF!)</f>
        <v>#REF!</v>
      </c>
      <c r="D27" s="77">
        <f t="shared" si="3"/>
        <v>42156</v>
      </c>
      <c r="E27" s="78" t="s">
        <v>114</v>
      </c>
      <c r="F27" s="79">
        <f ca="1">(OFFSET(Sheet2!D21,ROWS(F$11:F27)*4-4,0)+'New York'!$E$5/10)*1.02</f>
        <v>8.0172000000000008</v>
      </c>
      <c r="G27" s="79">
        <f ca="1">(OFFSET(Sheet2!E21,ROWS(G$11:G27)*4-4,0)+'New York'!$E$5/10)*1.02</f>
        <v>8.7312000000000012</v>
      </c>
      <c r="H27" s="79">
        <f ca="1">(OFFSET(Sheet2!F21,ROWS(H$11:H27)*4-4,0)+'New York'!$E$5/10)*1.02</f>
        <v>8.4966000000000008</v>
      </c>
      <c r="I27" s="79">
        <f ca="1">(OFFSET(Sheet2!G21,ROWS(I$11:I27)*4-4,0)+'New York'!$E$5/10)*1.02</f>
        <v>8.7312000000000012</v>
      </c>
      <c r="J27" s="79">
        <f ca="1">(OFFSET(Sheet2!H21,ROWS(J$11:J27)*4-4,0)+'New York'!$E$5/10)*1.02</f>
        <v>8.7414000000000005</v>
      </c>
      <c r="K27" s="69"/>
      <c r="M27" s="67"/>
      <c r="N27" s="68" t="e">
        <f>CONCATENATE(P42,#REF!)</f>
        <v>#REF!</v>
      </c>
      <c r="O27" s="80">
        <f>$D$31</f>
        <v>42186</v>
      </c>
      <c r="P27" s="81" t="s">
        <v>53</v>
      </c>
      <c r="Q27" s="83">
        <f ca="1">(OFFSET(Sheet2!M21,ROWS(Q$11:Q27)*4-4,0)+'New York'!$P$5)*1.02</f>
        <v>0.60995999999999995</v>
      </c>
      <c r="R27" s="83">
        <f ca="1">(OFFSET(Sheet2!N21,ROWS(R$11:R27)*4-4,0)+'New York'!$P$5)*1.02</f>
        <v>0.62322</v>
      </c>
      <c r="S27" s="83">
        <f ca="1">(OFFSET(Sheet2!O21,ROWS(S$11:S27)*4-4,0)+'New York'!$P$5)*1.02</f>
        <v>0.63546000000000002</v>
      </c>
      <c r="T27" s="69"/>
    </row>
    <row r="28" spans="2:20" ht="14" customHeight="1">
      <c r="B28" s="67"/>
      <c r="C28" s="68" t="e">
        <f>CONCATENATE(E82,#REF!)</f>
        <v>#REF!</v>
      </c>
      <c r="D28" s="77">
        <f t="shared" si="3"/>
        <v>42156</v>
      </c>
      <c r="E28" s="78" t="s">
        <v>115</v>
      </c>
      <c r="F28" s="79">
        <f ca="1">(OFFSET(Sheet2!D22,ROWS(F$11:F28)*4-4,0)+'New York'!$E$5/10)*1.02</f>
        <v>8.2620000000000005</v>
      </c>
      <c r="G28" s="79">
        <f ca="1">(OFFSET(Sheet2!E22,ROWS(G$11:G28)*4-4,0)+'New York'!$E$5/10)*1.02</f>
        <v>8.8842000000000017</v>
      </c>
      <c r="H28" s="79">
        <f ca="1">(OFFSET(Sheet2!F22,ROWS(H$11:H28)*4-4,0)+'New York'!$E$5/10)*1.02</f>
        <v>8.6598000000000006</v>
      </c>
      <c r="I28" s="79">
        <f ca="1">(OFFSET(Sheet2!G22,ROWS(I$11:I28)*4-4,0)+'New York'!$E$5/10)*1.02</f>
        <v>8.8842000000000017</v>
      </c>
      <c r="J28" s="79">
        <f ca="1">(OFFSET(Sheet2!H22,ROWS(J$11:J28)*4-4,0)+'New York'!$E$5/10)*1.02</f>
        <v>8.9046000000000003</v>
      </c>
      <c r="K28" s="69"/>
      <c r="M28" s="67"/>
      <c r="N28" s="68" t="e">
        <f>CONCATENATE(P43,#REF!)</f>
        <v>#REF!</v>
      </c>
      <c r="O28" s="80">
        <f t="shared" ref="O28:O34" si="4">$D$31</f>
        <v>42186</v>
      </c>
      <c r="P28" s="81" t="s">
        <v>57</v>
      </c>
      <c r="Q28" s="83">
        <f ca="1">(OFFSET(Sheet2!M22,ROWS(Q$11:Q28)*4-4,0)+'New York'!$P$5)*1.02</f>
        <v>0.37331999999999999</v>
      </c>
      <c r="R28" s="83">
        <f ca="1">(OFFSET(Sheet2!N22,ROWS(R$11:R28)*4-4,0)+'New York'!$P$5)*1.02</f>
        <v>0.39372000000000001</v>
      </c>
      <c r="S28" s="83">
        <f ca="1">(OFFSET(Sheet2!O22,ROWS(S$11:S28)*4-4,0)+'New York'!$P$5)*1.02</f>
        <v>0.41412000000000004</v>
      </c>
      <c r="T28" s="69"/>
    </row>
    <row r="29" spans="2:20" ht="14" customHeight="1">
      <c r="B29" s="67"/>
      <c r="C29" s="68" t="e">
        <f>CONCATENATE(E83,#REF!)</f>
        <v>#REF!</v>
      </c>
      <c r="D29" s="77">
        <f t="shared" si="3"/>
        <v>42156</v>
      </c>
      <c r="E29" s="78" t="s">
        <v>116</v>
      </c>
      <c r="F29" s="79">
        <f ca="1">(OFFSET(Sheet2!D23,ROWS(F$11:F29)*4-4,0)+'New York'!$E$5/10)*1.02</f>
        <v>8.2721999999999998</v>
      </c>
      <c r="G29" s="79">
        <f ca="1">(OFFSET(Sheet2!E23,ROWS(G$11:G29)*4-4,0)+'New York'!$E$5/10)*1.02</f>
        <v>8.894400000000001</v>
      </c>
      <c r="H29" s="79">
        <f ca="1">(OFFSET(Sheet2!F23,ROWS(H$11:H29)*4-4,0)+'New York'!$E$5/10)*1.02</f>
        <v>8.67</v>
      </c>
      <c r="I29" s="79">
        <f ca="1">(OFFSET(Sheet2!G23,ROWS(I$11:I29)*4-4,0)+'New York'!$E$5/10)*1.02</f>
        <v>8.894400000000001</v>
      </c>
      <c r="J29" s="79">
        <f ca="1">(OFFSET(Sheet2!H23,ROWS(J$11:J29)*4-4,0)+'New York'!$E$5/10)*1.02</f>
        <v>8.9250000000000007</v>
      </c>
      <c r="K29" s="69"/>
      <c r="M29" s="67"/>
      <c r="N29" s="68"/>
      <c r="O29" s="80">
        <f t="shared" si="4"/>
        <v>42186</v>
      </c>
      <c r="P29" s="81" t="s">
        <v>60</v>
      </c>
      <c r="Q29" s="83">
        <f ca="1">(OFFSET(Sheet2!M23,ROWS(Q$11:Q29)*4-4,0)+'New York'!$P$5)*1.02</f>
        <v>0.58853999999999995</v>
      </c>
      <c r="R29" s="83">
        <f ca="1">(OFFSET(Sheet2!N23,ROWS(R$11:R29)*4-4,0)+'New York'!$P$5)*1.02</f>
        <v>0.60485999999999995</v>
      </c>
      <c r="S29" s="83">
        <f ca="1">(OFFSET(Sheet2!O23,ROWS(S$11:S29)*4-4,0)+'New York'!$P$5)*1.02</f>
        <v>0.61914000000000002</v>
      </c>
      <c r="T29" s="69"/>
    </row>
    <row r="30" spans="2:20" ht="14" customHeight="1">
      <c r="B30" s="67"/>
      <c r="C30" s="68" t="e">
        <f>CONCATENATE(E84,#REF!)</f>
        <v>#REF!</v>
      </c>
      <c r="D30" s="77">
        <f t="shared" si="3"/>
        <v>42156</v>
      </c>
      <c r="E30" s="78" t="s">
        <v>117</v>
      </c>
      <c r="F30" s="79">
        <f ca="1">(OFFSET(Sheet2!D24,ROWS(F$11:F30)*4-4,0)+'New York'!$E$5/10)*1.02</f>
        <v>9.9245999999999999</v>
      </c>
      <c r="G30" s="79">
        <f ca="1">(OFFSET(Sheet2!E24,ROWS(G$11:G30)*4-4,0)+'New York'!$E$5/10)*1.02</f>
        <v>10.332600000000001</v>
      </c>
      <c r="H30" s="79">
        <f ca="1">(OFFSET(Sheet2!F24,ROWS(H$11:H30)*4-4,0)+'New York'!$E$5/10)*1.02</f>
        <v>10.2204</v>
      </c>
      <c r="I30" s="79">
        <f ca="1">(OFFSET(Sheet2!G24,ROWS(I$11:I30)*4-4,0)+'New York'!$E$5/10)*1.02</f>
        <v>10.281600000000001</v>
      </c>
      <c r="J30" s="79">
        <f ca="1">(OFFSET(Sheet2!H24,ROWS(J$11:J30)*4-4,0)+'New York'!$E$5/10)*1.02</f>
        <v>10.302</v>
      </c>
      <c r="K30" s="69"/>
      <c r="M30" s="67"/>
      <c r="O30" s="80">
        <f t="shared" si="4"/>
        <v>42186</v>
      </c>
      <c r="P30" s="81" t="s">
        <v>55</v>
      </c>
      <c r="Q30" s="83">
        <f ca="1">(OFFSET(Sheet2!M24,ROWS(Q$11:Q30)*4-4,0)+'New York'!$P$5)*1.02</f>
        <v>0.52632000000000001</v>
      </c>
      <c r="R30" s="83">
        <f ca="1">(OFFSET(Sheet2!N24,ROWS(R$11:R30)*4-4,0)+'New York'!$P$5)*1.02</f>
        <v>0.54264000000000001</v>
      </c>
      <c r="S30" s="83">
        <f ca="1">(OFFSET(Sheet2!O24,ROWS(S$11:S30)*4-4,0)+'New York'!$P$5)*1.02</f>
        <v>0.55590000000000006</v>
      </c>
      <c r="T30" s="69"/>
    </row>
    <row r="31" spans="2:20" ht="14" customHeight="1">
      <c r="B31" s="67"/>
      <c r="C31" s="68" t="e">
        <f>CONCATENATE(E85,#REF!)</f>
        <v>#REF!</v>
      </c>
      <c r="D31" s="77">
        <v>42186</v>
      </c>
      <c r="E31" s="78" t="s">
        <v>108</v>
      </c>
      <c r="F31" s="79">
        <f ca="1">(OFFSET(Sheet2!D25,ROWS(F$11:F31)*4-4,0)+'New York'!$E$5/10)*1.02</f>
        <v>6.3240000000000007</v>
      </c>
      <c r="G31" s="79">
        <f ca="1">(OFFSET(Sheet2!E25,ROWS(G$11:G31)*4-4,0)+'New York'!$E$5/10)*1.02</f>
        <v>6.5586000000000002</v>
      </c>
      <c r="H31" s="79">
        <f ca="1">(OFFSET(Sheet2!F25,ROWS(H$11:H31)*4-4,0)+'New York'!$E$5/10)*1.02</f>
        <v>6.4464000000000006</v>
      </c>
      <c r="I31" s="79">
        <f ca="1">(OFFSET(Sheet2!G25,ROWS(I$11:I31)*4-4,0)+'New York'!$E$5/10)*1.02</f>
        <v>6.5280000000000005</v>
      </c>
      <c r="J31" s="79">
        <f ca="1">(OFFSET(Sheet2!H25,ROWS(J$11:J31)*4-4,0)+'New York'!$E$5/10)*1.02</f>
        <v>6.5076000000000001</v>
      </c>
      <c r="K31" s="69"/>
      <c r="M31" s="67"/>
      <c r="O31" s="80">
        <f t="shared" si="4"/>
        <v>42186</v>
      </c>
      <c r="P31" s="81" t="s">
        <v>56</v>
      </c>
      <c r="Q31" s="83">
        <f ca="1">(OFFSET(Sheet2!M25,ROWS(Q$11:Q31)*4-4,0)+'New York'!$P$5)*1.02</f>
        <v>0.45491999999999999</v>
      </c>
      <c r="R31" s="83">
        <f ca="1">(OFFSET(Sheet2!N25,ROWS(R$11:R31)*4-4,0)+'New York'!$P$5)*1.02</f>
        <v>0.47328000000000003</v>
      </c>
      <c r="S31" s="83">
        <f ca="1">(OFFSET(Sheet2!O25,ROWS(S$11:S31)*4-4,0)+'New York'!$P$5)*1.02</f>
        <v>0.48959999999999998</v>
      </c>
      <c r="T31" s="69"/>
    </row>
    <row r="32" spans="2:20" ht="14" customHeight="1">
      <c r="B32" s="67"/>
      <c r="C32" s="68" t="e">
        <f>CONCATENATE(E86,#REF!)</f>
        <v>#REF!</v>
      </c>
      <c r="D32" s="77">
        <f>$D$31</f>
        <v>42186</v>
      </c>
      <c r="E32" s="78" t="s">
        <v>109</v>
      </c>
      <c r="F32" s="79">
        <f ca="1">(OFFSET(Sheet2!D26,ROWS(F$11:F32)*4-4,0)+'New York'!$E$5/10)*1.02</f>
        <v>6.4157999999999999</v>
      </c>
      <c r="G32" s="79">
        <f ca="1">(OFFSET(Sheet2!E26,ROWS(G$11:G32)*4-4,0)+'New York'!$E$5/10)*1.02</f>
        <v>6.7115999999999998</v>
      </c>
      <c r="H32" s="79">
        <f ca="1">(OFFSET(Sheet2!F26,ROWS(H$11:H32)*4-4,0)+'New York'!$E$5/10)*1.02</f>
        <v>6.5688000000000004</v>
      </c>
      <c r="I32" s="79">
        <f ca="1">(OFFSET(Sheet2!G26,ROWS(I$11:I32)*4-4,0)+'New York'!$E$5/10)*1.02</f>
        <v>6.6911999999999994</v>
      </c>
      <c r="J32" s="79">
        <f ca="1">(OFFSET(Sheet2!H26,ROWS(J$11:J32)*4-4,0)+'New York'!$E$5/10)*1.02</f>
        <v>6.7115999999999998</v>
      </c>
      <c r="K32" s="69"/>
      <c r="M32" s="67"/>
      <c r="O32" s="80">
        <f t="shared" si="4"/>
        <v>42186</v>
      </c>
      <c r="P32" s="81" t="s">
        <v>54</v>
      </c>
      <c r="Q32" s="83">
        <f ca="1">(OFFSET(Sheet2!M26,ROWS(Q$11:Q32)*4-4,0)+'New York'!$P$5)*1.02</f>
        <v>0.37128</v>
      </c>
      <c r="R32" s="83">
        <f ca="1">(OFFSET(Sheet2!N26,ROWS(R$11:R32)*4-4,0)+'New York'!$P$5)*1.02</f>
        <v>0.39066000000000001</v>
      </c>
      <c r="S32" s="83">
        <f ca="1">(OFFSET(Sheet2!O26,ROWS(S$11:S32)*4-4,0)+'New York'!$P$5)*1.02</f>
        <v>0.41208000000000006</v>
      </c>
      <c r="T32" s="69"/>
    </row>
    <row r="33" spans="2:20" ht="14" customHeight="1">
      <c r="B33" s="67"/>
      <c r="C33" s="68"/>
      <c r="D33" s="77">
        <f t="shared" ref="D33:D40" si="5">$D$31</f>
        <v>42186</v>
      </c>
      <c r="E33" s="78" t="s">
        <v>110</v>
      </c>
      <c r="F33" s="79">
        <f ca="1">(OFFSET(Sheet2!D27,ROWS(F$11:F33)*4-4,0)+'New York'!$E$5/10)*1.02</f>
        <v>6.3342000000000001</v>
      </c>
      <c r="G33" s="79">
        <f ca="1">(OFFSET(Sheet2!E27,ROWS(G$11:G33)*4-4,0)+'New York'!$E$5/10)*1.02</f>
        <v>6.6606000000000005</v>
      </c>
      <c r="H33" s="79">
        <f ca="1">(OFFSET(Sheet2!F27,ROWS(H$11:H33)*4-4,0)+'New York'!$E$5/10)*1.02</f>
        <v>6.5484</v>
      </c>
      <c r="I33" s="79">
        <f ca="1">(OFFSET(Sheet2!G27,ROWS(I$11:I33)*4-4,0)+'New York'!$E$5/10)*1.02</f>
        <v>6.681</v>
      </c>
      <c r="J33" s="79">
        <f ca="1">(OFFSET(Sheet2!H27,ROWS(J$11:J33)*4-4,0)+'New York'!$E$5/10)*1.02</f>
        <v>6.7319999999999993</v>
      </c>
      <c r="K33" s="69"/>
      <c r="M33" s="67"/>
      <c r="O33" s="80">
        <f t="shared" si="4"/>
        <v>42186</v>
      </c>
      <c r="P33" s="84" t="s">
        <v>61</v>
      </c>
      <c r="Q33" s="83">
        <f ca="1">(OFFSET(Sheet2!M27,ROWS(Q$11:Q33)*4-4,0)+'New York'!$P$5)*1.02</f>
        <v>0.58038000000000001</v>
      </c>
      <c r="R33" s="83">
        <f ca="1">(OFFSET(Sheet2!N27,ROWS(R$11:R33)*4-4,0)+'New York'!$P$5)*1.02</f>
        <v>0.59670000000000001</v>
      </c>
      <c r="S33" s="83">
        <f ca="1">(OFFSET(Sheet2!O27,ROWS(S$11:S33)*4-4,0)+'New York'!$P$5)*1.02</f>
        <v>0.60894000000000004</v>
      </c>
      <c r="T33" s="69"/>
    </row>
    <row r="34" spans="2:20" ht="14" customHeight="1">
      <c r="B34" s="67"/>
      <c r="C34" s="68"/>
      <c r="D34" s="77">
        <f t="shared" si="5"/>
        <v>42186</v>
      </c>
      <c r="E34" s="78" t="s">
        <v>111</v>
      </c>
      <c r="F34" s="79">
        <f ca="1">(OFFSET(Sheet2!D28,ROWS(F$11:F34)*4-4,0)+'New York'!$E$5/10)*1.02</f>
        <v>6.3035999999999994</v>
      </c>
      <c r="G34" s="79">
        <f ca="1">(OFFSET(Sheet2!E28,ROWS(G$11:G34)*4-4,0)+'New York'!$E$5/10)*1.02</f>
        <v>6.5891999999999999</v>
      </c>
      <c r="H34" s="79">
        <f ca="1">(OFFSET(Sheet2!F28,ROWS(H$11:H34)*4-4,0)+'New York'!$E$5/10)*1.02</f>
        <v>6.4565999999999999</v>
      </c>
      <c r="I34" s="79">
        <f ca="1">(OFFSET(Sheet2!G28,ROWS(I$11:I34)*4-4,0)+'New York'!$E$5/10)*1.02</f>
        <v>6.5891999999999999</v>
      </c>
      <c r="J34" s="79">
        <f ca="1">(OFFSET(Sheet2!H28,ROWS(J$11:J34)*4-4,0)+'New York'!$E$5/10)*1.02</f>
        <v>6.6096000000000004</v>
      </c>
      <c r="K34" s="69"/>
      <c r="M34" s="67"/>
      <c r="O34" s="85">
        <f t="shared" si="4"/>
        <v>42186</v>
      </c>
      <c r="P34" s="86" t="s">
        <v>62</v>
      </c>
      <c r="Q34" s="87">
        <f ca="1">(OFFSET(Sheet2!M28,ROWS(Q$11:Q34)*4-4,0)+'New York'!$P$5)*1.02</f>
        <v>0.67932000000000003</v>
      </c>
      <c r="R34" s="87">
        <f ca="1">(OFFSET(Sheet2!N28,ROWS(R$11:R34)*4-4,0)+'New York'!$P$5)*1.02</f>
        <v>0.68850000000000011</v>
      </c>
      <c r="S34" s="87">
        <f ca="1">(OFFSET(Sheet2!O28,ROWS(S$11:S34)*4-4,0)+'New York'!$P$5)*1.02</f>
        <v>0.69564000000000004</v>
      </c>
      <c r="T34" s="69"/>
    </row>
    <row r="35" spans="2:20" ht="14" customHeight="1">
      <c r="B35" s="67"/>
      <c r="C35" s="68" t="e">
        <f>CONCATENATE(E143,#REF!)</f>
        <v>#REF!</v>
      </c>
      <c r="D35" s="77">
        <f t="shared" si="5"/>
        <v>42186</v>
      </c>
      <c r="E35" s="78" t="s">
        <v>112</v>
      </c>
      <c r="F35" s="79">
        <f ca="1">(OFFSET(Sheet2!D29,ROWS(F$11:F35)*4-4,0)+'New York'!$E$5/10)*1.02</f>
        <v>6.6606000000000005</v>
      </c>
      <c r="G35" s="79">
        <f ca="1">(OFFSET(Sheet2!E29,ROWS(G$11:G35)*4-4,0)+'New York'!$E$5/10)*1.02</f>
        <v>7.0074000000000005</v>
      </c>
      <c r="H35" s="79">
        <f ca="1">(OFFSET(Sheet2!F29,ROWS(H$11:H35)*4-4,0)+'New York'!$E$5/10)*1.02</f>
        <v>6.8340000000000005</v>
      </c>
      <c r="I35" s="79">
        <f ca="1">(OFFSET(Sheet2!G29,ROWS(I$11:I35)*4-4,0)+'New York'!$E$5/10)*1.02</f>
        <v>6.9767999999999999</v>
      </c>
      <c r="J35" s="79">
        <f ca="1">(OFFSET(Sheet2!H29,ROWS(J$11:J35)*4-4,0)+'New York'!$E$5/10)*1.02</f>
        <v>6.9972000000000003</v>
      </c>
      <c r="K35" s="69"/>
      <c r="M35" s="67"/>
      <c r="N35" s="68" t="e">
        <f>CONCATENATE(P65,#REF!)</f>
        <v>#REF!</v>
      </c>
      <c r="O35" s="68"/>
      <c r="P35" s="68"/>
      <c r="Q35" s="68"/>
      <c r="R35" s="68"/>
      <c r="S35" s="68"/>
      <c r="T35" s="69"/>
    </row>
    <row r="36" spans="2:20" ht="14" customHeight="1">
      <c r="B36" s="67"/>
      <c r="C36" s="68" t="e">
        <f>CONCATENATE(E144,#REF!)</f>
        <v>#REF!</v>
      </c>
      <c r="D36" s="77">
        <f t="shared" si="5"/>
        <v>42186</v>
      </c>
      <c r="E36" s="78" t="s">
        <v>113</v>
      </c>
      <c r="F36" s="79">
        <f ca="1">(OFFSET(Sheet2!D30,ROWS(F$11:F36)*4-4,0)+'New York'!$E$5/10)*1.02</f>
        <v>6.9462000000000002</v>
      </c>
      <c r="G36" s="79">
        <f ca="1">(OFFSET(Sheet2!E30,ROWS(G$11:G36)*4-4,0)+'New York'!$E$5/10)*1.02</f>
        <v>7.7622000000000009</v>
      </c>
      <c r="H36" s="79">
        <f ca="1">(OFFSET(Sheet2!F30,ROWS(H$11:H36)*4-4,0)+'New York'!$E$5/10)*1.02</f>
        <v>7.4766000000000004</v>
      </c>
      <c r="I36" s="79">
        <f ca="1">(OFFSET(Sheet2!G30,ROWS(I$11:I36)*4-4,0)+'New York'!$E$5/10)*1.02</f>
        <v>7.7724000000000002</v>
      </c>
      <c r="J36" s="79">
        <f ca="1">(OFFSET(Sheet2!H30,ROWS(J$11:J36)*4-4,0)+'New York'!$E$5/10)*1.02</f>
        <v>7.7724000000000002</v>
      </c>
      <c r="K36" s="69"/>
      <c r="M36" s="67"/>
      <c r="N36" s="68" t="e">
        <f>CONCATENATE(P66,#REF!)</f>
        <v>#REF!</v>
      </c>
      <c r="O36" s="70" t="s">
        <v>85</v>
      </c>
      <c r="T36" s="69"/>
    </row>
    <row r="37" spans="2:20" ht="14" customHeight="1" thickBot="1">
      <c r="B37" s="67"/>
      <c r="C37" s="68" t="e">
        <f>CONCATENATE(E145,#REF!)</f>
        <v>#REF!</v>
      </c>
      <c r="D37" s="77">
        <f t="shared" si="5"/>
        <v>42186</v>
      </c>
      <c r="E37" s="78" t="s">
        <v>114</v>
      </c>
      <c r="F37" s="79">
        <f ca="1">(OFFSET(Sheet2!D31,ROWS(F$11:F37)*4-4,0)+'New York'!$E$5/10)*1.02</f>
        <v>8.2007999999999992</v>
      </c>
      <c r="G37" s="79">
        <f ca="1">(OFFSET(Sheet2!E31,ROWS(G$11:G37)*4-4,0)+'New York'!$E$5/10)*1.02</f>
        <v>8.7515999999999998</v>
      </c>
      <c r="H37" s="79">
        <f ca="1">(OFFSET(Sheet2!F31,ROWS(H$11:H37)*4-4,0)+'New York'!$E$5/10)*1.02</f>
        <v>8.547600000000001</v>
      </c>
      <c r="I37" s="79">
        <f ca="1">(OFFSET(Sheet2!G31,ROWS(I$11:I37)*4-4,0)+'New York'!$E$5/10)*1.02</f>
        <v>8.7414000000000005</v>
      </c>
      <c r="J37" s="79">
        <f ca="1">(OFFSET(Sheet2!H31,ROWS(J$11:J37)*4-4,0)+'New York'!$E$5/10)*1.02</f>
        <v>8.7515999999999998</v>
      </c>
      <c r="K37" s="69"/>
      <c r="M37" s="67"/>
      <c r="N37" s="68" t="e">
        <f>CONCATENATE(P67,#REF!)</f>
        <v>#REF!</v>
      </c>
      <c r="O37" s="76" t="s">
        <v>0</v>
      </c>
      <c r="P37" s="76" t="s">
        <v>17</v>
      </c>
      <c r="Q37" s="76" t="s">
        <v>4</v>
      </c>
      <c r="R37" s="76" t="s">
        <v>5</v>
      </c>
      <c r="S37" s="76" t="s">
        <v>6</v>
      </c>
      <c r="T37" s="69"/>
    </row>
    <row r="38" spans="2:20" ht="14" customHeight="1">
      <c r="B38" s="67"/>
      <c r="C38" s="68" t="e">
        <f>CONCATENATE(E146,#REF!)</f>
        <v>#REF!</v>
      </c>
      <c r="D38" s="77">
        <f t="shared" si="5"/>
        <v>42186</v>
      </c>
      <c r="E38" s="78" t="s">
        <v>115</v>
      </c>
      <c r="F38" s="79">
        <f ca="1">(OFFSET(Sheet2!D32,ROWS(F$11:F38)*4-4,0)+'New York'!$E$5/10)*1.02</f>
        <v>8.4047999999999998</v>
      </c>
      <c r="G38" s="79">
        <f ca="1">(OFFSET(Sheet2!E32,ROWS(G$11:G38)*4-4,0)+'New York'!$E$5/10)*1.02</f>
        <v>8.9046000000000003</v>
      </c>
      <c r="H38" s="79">
        <f ca="1">(OFFSET(Sheet2!F32,ROWS(H$11:H38)*4-4,0)+'New York'!$E$5/10)*1.02</f>
        <v>8.7005999999999997</v>
      </c>
      <c r="I38" s="79">
        <f ca="1">(OFFSET(Sheet2!G32,ROWS(I$11:I38)*4-4,0)+'New York'!$E$5/10)*1.02</f>
        <v>8.8842000000000017</v>
      </c>
      <c r="J38" s="79">
        <f ca="1">(OFFSET(Sheet2!H32,ROWS(J$11:J38)*4-4,0)+'New York'!$E$5/10)*1.02</f>
        <v>8.9147999999999996</v>
      </c>
      <c r="K38" s="69"/>
      <c r="M38" s="67"/>
      <c r="N38" s="68" t="e">
        <f>CONCATENATE(P68,#REF!)</f>
        <v>#REF!</v>
      </c>
      <c r="O38" s="80">
        <f t="shared" ref="O38:O45" si="6">$D$11</f>
        <v>42125</v>
      </c>
      <c r="P38" s="81" t="s">
        <v>53</v>
      </c>
      <c r="Q38" s="82">
        <f ca="1">(OFFSET(Sheet2!M6,ROWS(Q$38:Q38)*4-4,0)+'New York'!$P$5)*1.02</f>
        <v>0.58751999999999993</v>
      </c>
      <c r="R38" s="82">
        <f ca="1">(OFFSET(Sheet2!N6,ROWS(R$38:R38)*4-4,0)+'New York'!$P$5)*1.02</f>
        <v>0.6018</v>
      </c>
      <c r="S38" s="82">
        <f ca="1">(OFFSET(Sheet2!O6,ROWS(S$38:S38)*4-4,0)+'New York'!$P$5)*1.02</f>
        <v>0.61404000000000003</v>
      </c>
      <c r="T38" s="69"/>
    </row>
    <row r="39" spans="2:20" ht="14" customHeight="1">
      <c r="B39" s="67"/>
      <c r="C39" s="68" t="e">
        <f>CONCATENATE(E147,#REF!)</f>
        <v>#REF!</v>
      </c>
      <c r="D39" s="77">
        <f t="shared" si="5"/>
        <v>42186</v>
      </c>
      <c r="E39" s="78" t="s">
        <v>116</v>
      </c>
      <c r="F39" s="79">
        <f ca="1">(OFFSET(Sheet2!D33,ROWS(F$11:F39)*4-4,0)+'New York'!$E$5/10)*1.02</f>
        <v>8.4150000000000009</v>
      </c>
      <c r="G39" s="79">
        <f ca="1">(OFFSET(Sheet2!E33,ROWS(G$11:G39)*4-4,0)+'New York'!$E$5/10)*1.02</f>
        <v>8.9147999999999996</v>
      </c>
      <c r="H39" s="79">
        <f ca="1">(OFFSET(Sheet2!F33,ROWS(H$11:H39)*4-4,0)+'New York'!$E$5/10)*1.02</f>
        <v>8.7210000000000001</v>
      </c>
      <c r="I39" s="79">
        <f ca="1">(OFFSET(Sheet2!G33,ROWS(I$11:I39)*4-4,0)+'New York'!$E$5/10)*1.02</f>
        <v>8.9046000000000003</v>
      </c>
      <c r="J39" s="79">
        <f ca="1">(OFFSET(Sheet2!H33,ROWS(J$11:J39)*4-4,0)+'New York'!$E$5/10)*1.02</f>
        <v>8.9250000000000007</v>
      </c>
      <c r="K39" s="69"/>
      <c r="M39" s="67"/>
      <c r="N39" s="68" t="e">
        <f>CONCATENATE(P69,#REF!)</f>
        <v>#REF!</v>
      </c>
      <c r="O39" s="80">
        <f t="shared" si="6"/>
        <v>42125</v>
      </c>
      <c r="P39" s="81" t="s">
        <v>57</v>
      </c>
      <c r="Q39" s="83">
        <f ca="1">(OFFSET(Sheet2!M7,ROWS(Q$38:Q39)*4-4,0)+'New York'!$P$5)*1.02</f>
        <v>0.35087999999999997</v>
      </c>
      <c r="R39" s="83">
        <f ca="1">(OFFSET(Sheet2!N7,ROWS(R$38:R39)*4-4,0)+'New York'!$P$5)*1.02</f>
        <v>0.37128</v>
      </c>
      <c r="S39" s="83">
        <f ca="1">(OFFSET(Sheet2!O7,ROWS(S$38:S39)*4-4,0)+'New York'!$P$5)*1.02</f>
        <v>0.39168000000000003</v>
      </c>
      <c r="T39" s="69"/>
    </row>
    <row r="40" spans="2:20" ht="14" customHeight="1">
      <c r="B40" s="67"/>
      <c r="C40" s="68" t="e">
        <f>CONCATENATE(E148,#REF!)</f>
        <v>#REF!</v>
      </c>
      <c r="D40" s="77">
        <f t="shared" si="5"/>
        <v>42186</v>
      </c>
      <c r="E40" s="78" t="s">
        <v>117</v>
      </c>
      <c r="F40" s="79">
        <f ca="1">(OFFSET(Sheet2!D34,ROWS(F$11:F40)*4-4,0)+'New York'!$E$5/10)*1.02</f>
        <v>9.9450000000000003</v>
      </c>
      <c r="G40" s="79">
        <f ca="1">(OFFSET(Sheet2!E34,ROWS(G$11:G40)*4-4,0)+'New York'!$E$5/10)*1.02</f>
        <v>10.3734</v>
      </c>
      <c r="H40" s="79">
        <f ca="1">(OFFSET(Sheet2!F34,ROWS(H$11:H40)*4-4,0)+'New York'!$E$5/10)*1.02</f>
        <v>10.199999999999999</v>
      </c>
      <c r="I40" s="79">
        <f ca="1">(OFFSET(Sheet2!G34,ROWS(I$11:I40)*4-4,0)+'New York'!$E$5/10)*1.02</f>
        <v>10.312199999999999</v>
      </c>
      <c r="J40" s="79">
        <f ca="1">(OFFSET(Sheet2!H34,ROWS(J$11:J40)*4-4,0)+'New York'!$E$5/10)*1.02</f>
        <v>10.3224</v>
      </c>
      <c r="K40" s="69"/>
      <c r="M40" s="67"/>
      <c r="N40" s="68" t="e">
        <f>CONCATENATE(P70,#REF!)</f>
        <v>#REF!</v>
      </c>
      <c r="O40" s="80">
        <f t="shared" si="6"/>
        <v>42125</v>
      </c>
      <c r="P40" s="81" t="s">
        <v>60</v>
      </c>
      <c r="Q40" s="83">
        <f ca="1">(OFFSET(Sheet2!M8,ROWS(Q$38:Q40)*4-4,0)+'New York'!$P$5)*1.02</f>
        <v>0.56508000000000003</v>
      </c>
      <c r="R40" s="83">
        <f ca="1">(OFFSET(Sheet2!N8,ROWS(R$38:R40)*4-4,0)+'New York'!$P$5)*1.02</f>
        <v>0.58139999999999992</v>
      </c>
      <c r="S40" s="83">
        <f ca="1">(OFFSET(Sheet2!O8,ROWS(S$38:S40)*4-4,0)+'New York'!$P$5)*1.02</f>
        <v>0.59670000000000001</v>
      </c>
      <c r="T40" s="69"/>
    </row>
    <row r="41" spans="2:20" ht="14" customHeight="1">
      <c r="B41" s="67"/>
      <c r="C41" s="68" t="e">
        <f>CONCATENATE(E149,#REF!)</f>
        <v>#REF!</v>
      </c>
      <c r="D41" s="88"/>
      <c r="E41" s="89"/>
      <c r="F41" s="90"/>
      <c r="G41" s="90"/>
      <c r="H41" s="90"/>
      <c r="I41" s="90"/>
      <c r="J41" s="90"/>
      <c r="K41" s="69"/>
      <c r="M41" s="67"/>
      <c r="N41" s="68"/>
      <c r="O41" s="80">
        <f t="shared" si="6"/>
        <v>42125</v>
      </c>
      <c r="P41" s="81" t="s">
        <v>55</v>
      </c>
      <c r="Q41" s="83">
        <f ca="1">(OFFSET(Sheet2!M9,ROWS(Q$38:Q41)*4-4,0)+'New York'!$P$5)*1.02</f>
        <v>0.50285999999999997</v>
      </c>
      <c r="R41" s="83">
        <f ca="1">(OFFSET(Sheet2!N9,ROWS(R$38:R41)*4-4,0)+'New York'!$P$5)*1.02</f>
        <v>0.5202</v>
      </c>
      <c r="S41" s="83">
        <f ca="1">(OFFSET(Sheet2!O9,ROWS(S$38:S41)*4-4,0)+'New York'!$P$5)*1.02</f>
        <v>0.53346000000000005</v>
      </c>
      <c r="T41" s="69"/>
    </row>
    <row r="42" spans="2:20" ht="14" customHeight="1">
      <c r="B42" s="67"/>
      <c r="C42" s="68" t="e">
        <f>CONCATENATE(E150,#REF!)</f>
        <v>#REF!</v>
      </c>
      <c r="D42" s="70" t="s">
        <v>73</v>
      </c>
      <c r="E42" s="68"/>
      <c r="F42" s="68"/>
      <c r="G42" s="68"/>
      <c r="H42" s="68"/>
      <c r="I42" s="68"/>
      <c r="J42" s="68"/>
      <c r="K42" s="69"/>
      <c r="M42" s="67"/>
      <c r="N42" s="68"/>
      <c r="O42" s="80">
        <f t="shared" si="6"/>
        <v>42125</v>
      </c>
      <c r="P42" s="81" t="s">
        <v>56</v>
      </c>
      <c r="Q42" s="83">
        <f ca="1">(OFFSET(Sheet2!M10,ROWS(Q$38:Q42)*4-4,0)+'New York'!$P$5)*1.02</f>
        <v>0.43146000000000001</v>
      </c>
      <c r="R42" s="83">
        <f ca="1">(OFFSET(Sheet2!N10,ROWS(R$38:R42)*4-4,0)+'New York'!$P$5)*1.02</f>
        <v>0.44982</v>
      </c>
      <c r="S42" s="83">
        <f ca="1">(OFFSET(Sheet2!O10,ROWS(S$38:S42)*4-4,0)+'New York'!$P$5)*1.02</f>
        <v>0.46716000000000002</v>
      </c>
      <c r="T42" s="69"/>
    </row>
    <row r="43" spans="2:20" ht="14" customHeight="1" thickBot="1">
      <c r="B43" s="67"/>
      <c r="C43" s="68" t="e">
        <f>CONCATENATE(E151,#REF!)</f>
        <v>#REF!</v>
      </c>
      <c r="D43" s="74" t="s">
        <v>0</v>
      </c>
      <c r="E43" s="75" t="s">
        <v>1</v>
      </c>
      <c r="F43" s="76" t="s">
        <v>3</v>
      </c>
      <c r="G43" s="76" t="s">
        <v>141</v>
      </c>
      <c r="H43" s="76" t="s">
        <v>142</v>
      </c>
      <c r="I43" s="76" t="s">
        <v>143</v>
      </c>
      <c r="J43" s="76" t="s">
        <v>145</v>
      </c>
      <c r="K43" s="69"/>
      <c r="M43" s="67"/>
      <c r="N43" s="68"/>
      <c r="O43" s="80">
        <f t="shared" si="6"/>
        <v>42125</v>
      </c>
      <c r="P43" s="81" t="s">
        <v>54</v>
      </c>
      <c r="Q43" s="83">
        <f ca="1">(OFFSET(Sheet2!M11,ROWS(Q$38:Q43)*4-4,0)+'New York'!$P$5)*1.02</f>
        <v>0.34782000000000002</v>
      </c>
      <c r="R43" s="83">
        <f ca="1">(OFFSET(Sheet2!N11,ROWS(R$38:R43)*4-4,0)+'New York'!$P$5)*1.02</f>
        <v>0.36719999999999997</v>
      </c>
      <c r="S43" s="83">
        <f ca="1">(OFFSET(Sheet2!O11,ROWS(S$38:S43)*4-4,0)+'New York'!$P$5)*1.02</f>
        <v>0.3876</v>
      </c>
      <c r="T43" s="69"/>
    </row>
    <row r="44" spans="2:20" ht="14" customHeight="1">
      <c r="B44" s="67"/>
      <c r="C44" s="68" t="e">
        <f>CONCATENATE(E152,#REF!)</f>
        <v>#REF!</v>
      </c>
      <c r="D44" s="77">
        <f>$D$11</f>
        <v>42125</v>
      </c>
      <c r="E44" s="78" t="s">
        <v>37</v>
      </c>
      <c r="F44" s="79">
        <f ca="1">(OFFSET(Sheet2!D6,ROWS(F$44:F44)*4-4,0)+'New York'!$E$5/10)*1.02</f>
        <v>6.069</v>
      </c>
      <c r="G44" s="79">
        <f ca="1">(OFFSET(Sheet2!E6,ROWS(G$44:G44)*4-4,0)+'New York'!$E$5/10)*1.02</f>
        <v>6.2934000000000001</v>
      </c>
      <c r="H44" s="79">
        <f ca="1">(OFFSET(Sheet2!F6,ROWS(H$44:H44)*4-4,0)+'New York'!$E$5/10)*1.02</f>
        <v>6.2526000000000002</v>
      </c>
      <c r="I44" s="79">
        <f ca="1">(OFFSET(Sheet2!G6,ROWS(I$44:I44)*4-4,0)+'New York'!$E$5/10)*1.02</f>
        <v>6.3035999999999994</v>
      </c>
      <c r="J44" s="79">
        <f ca="1">(OFFSET(Sheet2!H6,ROWS(J$44:J44)*4-4,0)+'New York'!$E$5/10)*1.02</f>
        <v>6.2831999999999999</v>
      </c>
      <c r="K44" s="69"/>
      <c r="M44" s="67"/>
      <c r="N44" s="68"/>
      <c r="O44" s="80">
        <f t="shared" si="6"/>
        <v>42125</v>
      </c>
      <c r="P44" s="84" t="s">
        <v>61</v>
      </c>
      <c r="Q44" s="83">
        <f ca="1">(OFFSET(Sheet2!M12,ROWS(Q$38:Q44)*4-4,0)+'New York'!$P$5)*1.02</f>
        <v>0.55692000000000008</v>
      </c>
      <c r="R44" s="83">
        <f ca="1">(OFFSET(Sheet2!N12,ROWS(R$38:R44)*4-4,0)+'New York'!$P$5)*1.02</f>
        <v>0.57425999999999999</v>
      </c>
      <c r="S44" s="83">
        <f ca="1">(OFFSET(Sheet2!O12,ROWS(S$38:S44)*4-4,0)+'New York'!$P$5)*1.02</f>
        <v>0.58751999999999993</v>
      </c>
      <c r="T44" s="69"/>
    </row>
    <row r="45" spans="2:20" ht="14" customHeight="1">
      <c r="B45" s="67"/>
      <c r="C45" s="68"/>
      <c r="D45" s="77">
        <f>$D$11</f>
        <v>42125</v>
      </c>
      <c r="E45" s="78" t="s">
        <v>41</v>
      </c>
      <c r="F45" s="79">
        <f ca="1">(OFFSET(Sheet2!D7,ROWS(F$44:F45)*4-4,0)+'New York'!$E$5/10)*1.02</f>
        <v>6.2016</v>
      </c>
      <c r="G45" s="79">
        <f ca="1">(OFFSET(Sheet2!E7,ROWS(G$44:G45)*4-4,0)+'New York'!$E$5/10)*1.02</f>
        <v>6.4872000000000005</v>
      </c>
      <c r="H45" s="79">
        <f ca="1">(OFFSET(Sheet2!F7,ROWS(H$44:H45)*4-4,0)+'New York'!$E$5/10)*1.02</f>
        <v>6.3648000000000007</v>
      </c>
      <c r="I45" s="79">
        <f ca="1">(OFFSET(Sheet2!G7,ROWS(I$44:I45)*4-4,0)+'New York'!$E$5/10)*1.02</f>
        <v>6.4973999999999998</v>
      </c>
      <c r="J45" s="79">
        <f ca="1">(OFFSET(Sheet2!H7,ROWS(J$44:J45)*4-4,0)+'New York'!$E$5/10)*1.02</f>
        <v>6.5076000000000001</v>
      </c>
      <c r="K45" s="69"/>
      <c r="M45" s="67"/>
      <c r="N45" s="68"/>
      <c r="O45" s="80">
        <f t="shared" si="6"/>
        <v>42125</v>
      </c>
      <c r="P45" s="81" t="s">
        <v>62</v>
      </c>
      <c r="Q45" s="83">
        <f ca="1">(OFFSET(Sheet2!M13,ROWS(Q$38:Q45)*4-4,0)+'New York'!$P$5)*1.02</f>
        <v>0.65688000000000002</v>
      </c>
      <c r="R45" s="83">
        <f ca="1">(OFFSET(Sheet2!N13,ROWS(R$38:R45)*4-4,0)+'New York'!$P$5)*1.02</f>
        <v>0.66605999999999999</v>
      </c>
      <c r="S45" s="83">
        <f ca="1">(OFFSET(Sheet2!O13,ROWS(S$38:S45)*4-4,0)+'New York'!$P$5)*1.02</f>
        <v>0.67422000000000004</v>
      </c>
      <c r="T45" s="69"/>
    </row>
    <row r="46" spans="2:20" ht="14" customHeight="1" thickBot="1">
      <c r="B46" s="67"/>
      <c r="C46" s="91"/>
      <c r="D46" s="77">
        <f t="shared" ref="D46:D53" si="7">$D$11</f>
        <v>42125</v>
      </c>
      <c r="E46" s="78" t="s">
        <v>38</v>
      </c>
      <c r="F46" s="79">
        <f ca="1">(OFFSET(Sheet2!D8,ROWS(F$44:F46)*4-4,0)+'New York'!$E$5/10)*1.02</f>
        <v>5.9772000000000007</v>
      </c>
      <c r="G46" s="79">
        <f ca="1">(OFFSET(Sheet2!E8,ROWS(G$44:G46)*4-4,0)+'New York'!$E$5/10)*1.02</f>
        <v>6.375</v>
      </c>
      <c r="H46" s="79">
        <f ca="1">(OFFSET(Sheet2!F8,ROWS(H$44:H46)*4-4,0)+'New York'!$E$5/10)*1.02</f>
        <v>6.3138000000000005</v>
      </c>
      <c r="I46" s="79">
        <f ca="1">(OFFSET(Sheet2!G8,ROWS(I$44:I46)*4-4,0)+'New York'!$E$5/10)*1.02</f>
        <v>6.4260000000000002</v>
      </c>
      <c r="J46" s="79">
        <f ca="1">(OFFSET(Sheet2!H8,ROWS(J$44:J46)*4-4,0)+'New York'!$E$5/10)*1.02</f>
        <v>6.4769999999999994</v>
      </c>
      <c r="K46" s="92"/>
      <c r="M46" s="67"/>
      <c r="N46" s="68"/>
      <c r="O46" s="80">
        <f>$D$21</f>
        <v>42156</v>
      </c>
      <c r="P46" s="81" t="s">
        <v>53</v>
      </c>
      <c r="Q46" s="83">
        <f ca="1">(OFFSET(Sheet2!M14,ROWS(Q$38:Q46)*4-4,0)+'New York'!$P$5)*1.02</f>
        <v>0.58853999999999995</v>
      </c>
      <c r="R46" s="83">
        <f ca="1">(OFFSET(Sheet2!N14,ROWS(R$38:R46)*4-4,0)+'New York'!$P$5)*1.02</f>
        <v>0.60282000000000002</v>
      </c>
      <c r="S46" s="83">
        <f ca="1">(OFFSET(Sheet2!O14,ROWS(S$38:S46)*4-4,0)+'New York'!$P$5)*1.02</f>
        <v>0.61505999999999994</v>
      </c>
      <c r="T46" s="69"/>
    </row>
    <row r="47" spans="2:20" ht="14" customHeight="1" thickTop="1">
      <c r="B47" s="67"/>
      <c r="C47" s="68"/>
      <c r="D47" s="77">
        <f t="shared" si="7"/>
        <v>42125</v>
      </c>
      <c r="E47" s="78" t="s">
        <v>39</v>
      </c>
      <c r="F47" s="79">
        <f ca="1">(OFFSET(Sheet2!D9,ROWS(F$44:F47)*4-4,0)+'New York'!$E$5/10)*1.02</f>
        <v>6.0792000000000002</v>
      </c>
      <c r="G47" s="79">
        <f ca="1">(OFFSET(Sheet2!E9,ROWS(G$44:G47)*4-4,0)+'New York'!$E$5/10)*1.02</f>
        <v>6.3444000000000003</v>
      </c>
      <c r="H47" s="79">
        <f ca="1">(OFFSET(Sheet2!F9,ROWS(H$44:H47)*4-4,0)+'New York'!$E$5/10)*1.02</f>
        <v>6.2627999999999995</v>
      </c>
      <c r="I47" s="79">
        <f ca="1">(OFFSET(Sheet2!G9,ROWS(I$44:I47)*4-4,0)+'New York'!$E$5/10)*1.02</f>
        <v>6.375</v>
      </c>
      <c r="J47" s="79">
        <f ca="1">(OFFSET(Sheet2!H9,ROWS(J$44:J47)*4-4,0)+'New York'!$E$5/10)*1.02</f>
        <v>6.3953999999999995</v>
      </c>
      <c r="K47" s="69"/>
      <c r="M47" s="67"/>
      <c r="N47" s="68"/>
      <c r="O47" s="80">
        <f t="shared" ref="O47:O53" si="8">$D$21</f>
        <v>42156</v>
      </c>
      <c r="P47" s="81" t="s">
        <v>57</v>
      </c>
      <c r="Q47" s="83">
        <f ca="1">(OFFSET(Sheet2!M15,ROWS(Q$38:Q47)*4-4,0)+'New York'!$P$5)*1.02</f>
        <v>0.35291999999999996</v>
      </c>
      <c r="R47" s="83">
        <f ca="1">(OFFSET(Sheet2!N15,ROWS(R$38:R47)*4-4,0)+'New York'!$P$5)*1.02</f>
        <v>0.37230000000000002</v>
      </c>
      <c r="S47" s="83">
        <f ca="1">(OFFSET(Sheet2!O15,ROWS(S$38:S47)*4-4,0)+'New York'!$P$5)*1.02</f>
        <v>0.39372000000000001</v>
      </c>
      <c r="T47" s="69"/>
    </row>
    <row r="48" spans="2:20" ht="14" customHeight="1" thickBot="1">
      <c r="B48" s="67"/>
      <c r="C48" s="91"/>
      <c r="D48" s="77">
        <f t="shared" si="7"/>
        <v>42125</v>
      </c>
      <c r="E48" s="78" t="s">
        <v>42</v>
      </c>
      <c r="F48" s="79">
        <f ca="1">(OFFSET(Sheet2!D10,ROWS(F$44:F48)*4-4,0)+'New York'!$E$5/10)*1.02</f>
        <v>6.3852000000000002</v>
      </c>
      <c r="G48" s="79">
        <f ca="1">(OFFSET(Sheet2!E10,ROWS(G$44:G48)*4-4,0)+'New York'!$E$5/10)*1.02</f>
        <v>6.7728000000000002</v>
      </c>
      <c r="H48" s="79">
        <f ca="1">(OFFSET(Sheet2!F10,ROWS(H$44:H48)*4-4,0)+'New York'!$E$5/10)*1.02</f>
        <v>6.63</v>
      </c>
      <c r="I48" s="79">
        <f ca="1">(OFFSET(Sheet2!G10,ROWS(I$44:I48)*4-4,0)+'New York'!$E$5/10)*1.02</f>
        <v>6.7728000000000002</v>
      </c>
      <c r="J48" s="79">
        <f ca="1">(OFFSET(Sheet2!H10,ROWS(J$44:J48)*4-4,0)+'New York'!$E$5/10)*1.02</f>
        <v>6.7932000000000006</v>
      </c>
      <c r="K48" s="69"/>
      <c r="M48" s="67"/>
      <c r="N48" s="68"/>
      <c r="O48" s="80">
        <f t="shared" si="8"/>
        <v>42156</v>
      </c>
      <c r="P48" s="81" t="s">
        <v>60</v>
      </c>
      <c r="Q48" s="83">
        <f ca="1">(OFFSET(Sheet2!M16,ROWS(Q$38:Q48)*4-4,0)+'New York'!$P$5)*1.02</f>
        <v>0.56712000000000007</v>
      </c>
      <c r="R48" s="83">
        <f ca="1">(OFFSET(Sheet2!N16,ROWS(R$38:R48)*4-4,0)+'New York'!$P$5)*1.02</f>
        <v>0.58343999999999996</v>
      </c>
      <c r="S48" s="83">
        <f ca="1">(OFFSET(Sheet2!O16,ROWS(S$38:S48)*4-4,0)+'New York'!$P$5)*1.02</f>
        <v>0.59772000000000003</v>
      </c>
      <c r="T48" s="69"/>
    </row>
    <row r="49" spans="2:20" ht="16" thickTop="1">
      <c r="B49" s="67"/>
      <c r="C49" s="68"/>
      <c r="D49" s="77">
        <f t="shared" si="7"/>
        <v>42125</v>
      </c>
      <c r="E49" s="78" t="s">
        <v>40</v>
      </c>
      <c r="F49" s="79">
        <f ca="1">(OFFSET(Sheet2!D11,ROWS(F$44:F49)*4-4,0)+'New York'!$E$5/10)*1.02</f>
        <v>6.2016</v>
      </c>
      <c r="G49" s="79">
        <f ca="1">(OFFSET(Sheet2!E11,ROWS(G$44:G49)*4-4,0)+'New York'!$E$5/10)*1.02</f>
        <v>7.4969999999999999</v>
      </c>
      <c r="H49" s="79">
        <f ca="1">(OFFSET(Sheet2!F11,ROWS(H$44:H49)*4-4,0)+'New York'!$E$5/10)*1.02</f>
        <v>7.1400000000000006</v>
      </c>
      <c r="I49" s="79">
        <f ca="1">(OFFSET(Sheet2!G11,ROWS(I$44:I49)*4-4,0)+'New York'!$E$5/10)*1.02</f>
        <v>7.5174000000000003</v>
      </c>
      <c r="J49" s="79">
        <f ca="1">(OFFSET(Sheet2!H11,ROWS(J$44:J49)*4-4,0)+'New York'!$E$5/10)*1.02</f>
        <v>7.5275999999999996</v>
      </c>
      <c r="K49" s="69"/>
      <c r="M49" s="67"/>
      <c r="N49" s="68"/>
      <c r="O49" s="80">
        <f t="shared" si="8"/>
        <v>42156</v>
      </c>
      <c r="P49" s="81" t="s">
        <v>55</v>
      </c>
      <c r="Q49" s="83">
        <f ca="1">(OFFSET(Sheet2!M17,ROWS(Q$38:Q49)*4-4,0)+'New York'!$P$5)*1.02</f>
        <v>0.50490000000000002</v>
      </c>
      <c r="R49" s="83">
        <f ca="1">(OFFSET(Sheet2!N17,ROWS(R$38:R49)*4-4,0)+'New York'!$P$5)*1.02</f>
        <v>0.52224000000000004</v>
      </c>
      <c r="S49" s="83">
        <f ca="1">(OFFSET(Sheet2!O17,ROWS(S$38:S49)*4-4,0)+'New York'!$P$5)*1.02</f>
        <v>0.53550000000000009</v>
      </c>
      <c r="T49" s="69"/>
    </row>
    <row r="50" spans="2:20" ht="15">
      <c r="B50" s="67"/>
      <c r="C50" s="68"/>
      <c r="D50" s="77">
        <f t="shared" si="7"/>
        <v>42125</v>
      </c>
      <c r="E50" s="78" t="s">
        <v>43</v>
      </c>
      <c r="F50" s="79">
        <f ca="1">(OFFSET(Sheet2!D12,ROWS(F$44:F50)*4-4,0)+'New York'!$E$5/10)*1.02</f>
        <v>7.7826000000000004</v>
      </c>
      <c r="G50" s="79">
        <f ca="1">(OFFSET(Sheet2!E12,ROWS(G$44:G50)*4-4,0)+'New York'!$E$5/10)*1.02</f>
        <v>8.4863999999999997</v>
      </c>
      <c r="H50" s="79">
        <f ca="1">(OFFSET(Sheet2!F12,ROWS(H$44:H50)*4-4,0)+'New York'!$E$5/10)*1.02</f>
        <v>8.2926000000000002</v>
      </c>
      <c r="I50" s="79">
        <f ca="1">(OFFSET(Sheet2!G12,ROWS(I$44:I50)*4-4,0)+'New York'!$E$5/10)*1.02</f>
        <v>8.5068000000000001</v>
      </c>
      <c r="J50" s="79">
        <f ca="1">(OFFSET(Sheet2!H12,ROWS(J$44:J50)*4-4,0)+'New York'!$E$5/10)*1.02</f>
        <v>8.5271999999999988</v>
      </c>
      <c r="K50" s="69"/>
      <c r="M50" s="67"/>
      <c r="N50" s="68"/>
      <c r="O50" s="80">
        <f t="shared" si="8"/>
        <v>42156</v>
      </c>
      <c r="P50" s="81" t="s">
        <v>56</v>
      </c>
      <c r="Q50" s="83">
        <f ca="1">(OFFSET(Sheet2!M18,ROWS(Q$38:Q50)*4-4,0)+'New York'!$P$5)*1.02</f>
        <v>0.4335</v>
      </c>
      <c r="R50" s="83">
        <f ca="1">(OFFSET(Sheet2!N18,ROWS(R$38:R50)*4-4,0)+'New York'!$P$5)*1.02</f>
        <v>0.45186000000000004</v>
      </c>
      <c r="S50" s="83">
        <f ca="1">(OFFSET(Sheet2!O18,ROWS(S$38:S50)*4-4,0)+'New York'!$P$5)*1.02</f>
        <v>0.46920000000000001</v>
      </c>
      <c r="T50" s="69"/>
    </row>
    <row r="51" spans="2:20" ht="15">
      <c r="B51" s="67"/>
      <c r="C51" s="68"/>
      <c r="D51" s="77">
        <f t="shared" si="7"/>
        <v>42125</v>
      </c>
      <c r="E51" s="78" t="s">
        <v>44</v>
      </c>
      <c r="F51" s="79">
        <f ca="1">(OFFSET(Sheet2!D13,ROWS(F$44:F51)*4-4,0)+'New York'!$E$5/10)*1.02</f>
        <v>8.0784000000000002</v>
      </c>
      <c r="G51" s="79">
        <f ca="1">(OFFSET(Sheet2!E13,ROWS(G$44:G51)*4-4,0)+'New York'!$E$5/10)*1.02</f>
        <v>8.6598000000000006</v>
      </c>
      <c r="H51" s="79">
        <f ca="1">(OFFSET(Sheet2!F13,ROWS(H$44:H51)*4-4,0)+'New York'!$E$5/10)*1.02</f>
        <v>8.4660000000000011</v>
      </c>
      <c r="I51" s="79">
        <f ca="1">(OFFSET(Sheet2!G13,ROWS(I$44:I51)*4-4,0)+'New York'!$E$5/10)*1.02</f>
        <v>8.67</v>
      </c>
      <c r="J51" s="79">
        <f ca="1">(OFFSET(Sheet2!H13,ROWS(J$44:J51)*4-4,0)+'New York'!$E$5/10)*1.02</f>
        <v>8.6904000000000003</v>
      </c>
      <c r="K51" s="69"/>
      <c r="M51" s="67"/>
      <c r="N51" s="68"/>
      <c r="O51" s="80">
        <f t="shared" si="8"/>
        <v>42156</v>
      </c>
      <c r="P51" s="81" t="s">
        <v>54</v>
      </c>
      <c r="Q51" s="83">
        <f ca="1">(OFFSET(Sheet2!M19,ROWS(Q$38:Q51)*4-4,0)+'New York'!$P$5)*1.02</f>
        <v>0.34986000000000006</v>
      </c>
      <c r="R51" s="83">
        <f ca="1">(OFFSET(Sheet2!N19,ROWS(R$38:R51)*4-4,0)+'New York'!$P$5)*1.02</f>
        <v>0.36924000000000001</v>
      </c>
      <c r="S51" s="83">
        <f ca="1">(OFFSET(Sheet2!O19,ROWS(S$38:S51)*4-4,0)+'New York'!$P$5)*1.02</f>
        <v>0.39066000000000001</v>
      </c>
      <c r="T51" s="69"/>
    </row>
    <row r="52" spans="2:20" ht="15">
      <c r="B52" s="67"/>
      <c r="C52" s="68"/>
      <c r="D52" s="77">
        <f t="shared" si="7"/>
        <v>42125</v>
      </c>
      <c r="E52" s="78" t="s">
        <v>45</v>
      </c>
      <c r="F52" s="79">
        <f ca="1">(OFFSET(Sheet2!D14,ROWS(F$44:F52)*4-4,0)+'New York'!$E$5/10)*1.02</f>
        <v>8.0988000000000007</v>
      </c>
      <c r="G52" s="79">
        <f ca="1">(OFFSET(Sheet2!E14,ROWS(G$44:G52)*4-4,0)+'New York'!$E$5/10)*1.02</f>
        <v>8.67</v>
      </c>
      <c r="H52" s="79">
        <f ca="1">(OFFSET(Sheet2!F14,ROWS(H$44:H52)*4-4,0)+'New York'!$E$5/10)*1.02</f>
        <v>8.4863999999999997</v>
      </c>
      <c r="I52" s="79">
        <f ca="1">(OFFSET(Sheet2!G14,ROWS(I$44:I52)*4-4,0)+'New York'!$E$5/10)*1.02</f>
        <v>8.6801999999999992</v>
      </c>
      <c r="J52" s="79">
        <f ca="1">(OFFSET(Sheet2!H14,ROWS(J$44:J52)*4-4,0)+'New York'!$E$5/10)*1.02</f>
        <v>8.710799999999999</v>
      </c>
      <c r="K52" s="69"/>
      <c r="M52" s="67"/>
      <c r="N52" s="68"/>
      <c r="O52" s="80">
        <f t="shared" si="8"/>
        <v>42156</v>
      </c>
      <c r="P52" s="84" t="s">
        <v>61</v>
      </c>
      <c r="Q52" s="83">
        <f ca="1">(OFFSET(Sheet2!M20,ROWS(Q$38:Q52)*4-4,0)+'New York'!$P$5)*1.02</f>
        <v>0.55896000000000001</v>
      </c>
      <c r="R52" s="83">
        <f ca="1">(OFFSET(Sheet2!N20,ROWS(R$38:R52)*4-4,0)+'New York'!$P$5)*1.02</f>
        <v>0.5752799999999999</v>
      </c>
      <c r="S52" s="83">
        <f ca="1">(OFFSET(Sheet2!O20,ROWS(S$38:S52)*4-4,0)+'New York'!$P$5)*1.02</f>
        <v>0.58853999999999995</v>
      </c>
      <c r="T52" s="69"/>
    </row>
    <row r="53" spans="2:20" ht="15">
      <c r="B53" s="67"/>
      <c r="C53" s="68"/>
      <c r="D53" s="77">
        <f t="shared" si="7"/>
        <v>42125</v>
      </c>
      <c r="E53" s="78" t="s">
        <v>46</v>
      </c>
      <c r="F53" s="79">
        <f ca="1">(OFFSET(Sheet2!D15,ROWS(F$44:F53)*4-4,0)+'New York'!$E$5/10)*1.02</f>
        <v>9.8532000000000011</v>
      </c>
      <c r="G53" s="79">
        <f ca="1">(OFFSET(Sheet2!E15,ROWS(G$44:G53)*4-4,0)+'New York'!$E$5/10)*1.02</f>
        <v>10.067399999999999</v>
      </c>
      <c r="H53" s="79">
        <f ca="1">(OFFSET(Sheet2!F15,ROWS(H$44:H53)*4-4,0)+'New York'!$E$5/10)*1.02</f>
        <v>10.098000000000001</v>
      </c>
      <c r="I53" s="79">
        <f ca="1">(OFFSET(Sheet2!G15,ROWS(I$44:I53)*4-4,0)+'New York'!$E$5/10)*1.02</f>
        <v>10.047000000000001</v>
      </c>
      <c r="J53" s="79">
        <f ca="1">(OFFSET(Sheet2!H15,ROWS(J$44:J53)*4-4,0)+'New York'!$E$5/10)*1.02</f>
        <v>10.067399999999999</v>
      </c>
      <c r="K53" s="69"/>
      <c r="M53" s="67"/>
      <c r="N53" s="68"/>
      <c r="O53" s="80">
        <f t="shared" si="8"/>
        <v>42156</v>
      </c>
      <c r="P53" s="81" t="s">
        <v>62</v>
      </c>
      <c r="Q53" s="83">
        <f ca="1">(OFFSET(Sheet2!M21,ROWS(Q$38:Q53)*4-4,0)+'New York'!$P$5)*1.02</f>
        <v>0.65790000000000004</v>
      </c>
      <c r="R53" s="83">
        <f ca="1">(OFFSET(Sheet2!N21,ROWS(R$38:R53)*4-4,0)+'New York'!$P$5)*1.02</f>
        <v>0.66708000000000001</v>
      </c>
      <c r="S53" s="83">
        <f ca="1">(OFFSET(Sheet2!O21,ROWS(S$38:S53)*4-4,0)+'New York'!$P$5)*1.02</f>
        <v>0.67422000000000004</v>
      </c>
      <c r="T53" s="69"/>
    </row>
    <row r="54" spans="2:20" ht="15">
      <c r="B54" s="67"/>
      <c r="C54" s="68"/>
      <c r="D54" s="77">
        <f>$D$21</f>
        <v>42156</v>
      </c>
      <c r="E54" s="78" t="s">
        <v>108</v>
      </c>
      <c r="F54" s="79">
        <f ca="1">(OFFSET(Sheet2!D16,ROWS(F$44:F54)*4-4,0)+'New York'!$E$5/10)*1.02</f>
        <v>6.0893999999999995</v>
      </c>
      <c r="G54" s="79">
        <f ca="1">(OFFSET(Sheet2!E16,ROWS(G$44:G54)*4-4,0)+'New York'!$E$5/10)*1.02</f>
        <v>6.3342000000000001</v>
      </c>
      <c r="H54" s="79">
        <f ca="1">(OFFSET(Sheet2!F16,ROWS(H$44:H54)*4-4,0)+'New York'!$E$5/10)*1.02</f>
        <v>6.2423999999999999</v>
      </c>
      <c r="I54" s="79">
        <f ca="1">(OFFSET(Sheet2!G16,ROWS(I$44:I54)*4-4,0)+'New York'!$E$5/10)*1.02</f>
        <v>6.3138000000000005</v>
      </c>
      <c r="J54" s="79">
        <f ca="1">(OFFSET(Sheet2!H16,ROWS(J$44:J54)*4-4,0)+'New York'!$E$5/10)*1.02</f>
        <v>6.2934000000000001</v>
      </c>
      <c r="K54" s="69"/>
      <c r="M54" s="67"/>
      <c r="N54" s="68"/>
      <c r="O54" s="80">
        <f>$D$31</f>
        <v>42186</v>
      </c>
      <c r="P54" s="81" t="s">
        <v>53</v>
      </c>
      <c r="Q54" s="83">
        <f ca="1">(OFFSET(Sheet2!M22,ROWS(Q$38:Q54)*4-4,0)+'New York'!$P$5)*1.02</f>
        <v>0.58955999999999997</v>
      </c>
      <c r="R54" s="83">
        <f ca="1">(OFFSET(Sheet2!N22,ROWS(R$38:R54)*4-4,0)+'New York'!$P$5)*1.02</f>
        <v>0.60282000000000002</v>
      </c>
      <c r="S54" s="83">
        <f ca="1">(OFFSET(Sheet2!O22,ROWS(S$38:S54)*4-4,0)+'New York'!$P$5)*1.02</f>
        <v>0.61505999999999994</v>
      </c>
      <c r="T54" s="69"/>
    </row>
    <row r="55" spans="2:20" ht="15">
      <c r="B55" s="67"/>
      <c r="C55" s="68"/>
      <c r="D55" s="77">
        <f>$D$21</f>
        <v>42156</v>
      </c>
      <c r="E55" s="78" t="s">
        <v>109</v>
      </c>
      <c r="F55" s="79">
        <f ca="1">(OFFSET(Sheet2!D17,ROWS(F$44:F55)*4-4,0)+'New York'!$E$5/10)*1.02</f>
        <v>6.1506000000000007</v>
      </c>
      <c r="G55" s="79">
        <f ca="1">(OFFSET(Sheet2!E17,ROWS(G$44:G55)*4-4,0)+'New York'!$E$5/10)*1.02</f>
        <v>6.5076000000000001</v>
      </c>
      <c r="H55" s="79">
        <f ca="1">(OFFSET(Sheet2!F17,ROWS(H$44:H55)*4-4,0)+'New York'!$E$5/10)*1.02</f>
        <v>6.3444000000000003</v>
      </c>
      <c r="I55" s="79">
        <f ca="1">(OFFSET(Sheet2!G17,ROWS(I$44:I55)*4-4,0)+'New York'!$E$5/10)*1.02</f>
        <v>6.4973999999999998</v>
      </c>
      <c r="J55" s="79">
        <f ca="1">(OFFSET(Sheet2!H17,ROWS(J$44:J55)*4-4,0)+'New York'!$E$5/10)*1.02</f>
        <v>6.5076000000000001</v>
      </c>
      <c r="K55" s="69"/>
      <c r="M55" s="67"/>
      <c r="N55" s="68"/>
      <c r="O55" s="80">
        <f t="shared" ref="O55:O61" si="9">$D$31</f>
        <v>42186</v>
      </c>
      <c r="P55" s="81" t="s">
        <v>57</v>
      </c>
      <c r="Q55" s="83">
        <f ca="1">(OFFSET(Sheet2!M23,ROWS(Q$38:Q55)*4-4,0)+'New York'!$P$5)*1.02</f>
        <v>0.35291999999999996</v>
      </c>
      <c r="R55" s="83">
        <f ca="1">(OFFSET(Sheet2!N23,ROWS(R$38:R55)*4-4,0)+'New York'!$P$5)*1.02</f>
        <v>0.37331999999999999</v>
      </c>
      <c r="S55" s="83">
        <f ca="1">(OFFSET(Sheet2!O23,ROWS(S$38:S55)*4-4,0)+'New York'!$P$5)*1.02</f>
        <v>0.39372000000000001</v>
      </c>
      <c r="T55" s="69"/>
    </row>
    <row r="56" spans="2:20" ht="15">
      <c r="B56" s="67"/>
      <c r="C56" s="68"/>
      <c r="D56" s="77">
        <f t="shared" ref="D56:D63" si="10">$D$21</f>
        <v>42156</v>
      </c>
      <c r="E56" s="78" t="s">
        <v>110</v>
      </c>
      <c r="F56" s="79">
        <f ca="1">(OFFSET(Sheet2!D18,ROWS(F$44:F56)*4-4,0)+'New York'!$E$5/10)*1.02</f>
        <v>6.0588000000000006</v>
      </c>
      <c r="G56" s="79">
        <f ca="1">(OFFSET(Sheet2!E18,ROWS(G$44:G56)*4-4,0)+'New York'!$E$5/10)*1.02</f>
        <v>6.4361999999999995</v>
      </c>
      <c r="H56" s="79">
        <f ca="1">(OFFSET(Sheet2!F18,ROWS(H$44:H56)*4-4,0)+'New York'!$E$5/10)*1.02</f>
        <v>6.3240000000000007</v>
      </c>
      <c r="I56" s="79">
        <f ca="1">(OFFSET(Sheet2!G18,ROWS(I$44:I56)*4-4,0)+'New York'!$E$5/10)*1.02</f>
        <v>6.4565999999999999</v>
      </c>
      <c r="J56" s="79">
        <f ca="1">(OFFSET(Sheet2!H18,ROWS(J$44:J56)*4-4,0)+'New York'!$E$5/10)*1.02</f>
        <v>6.5076000000000001</v>
      </c>
      <c r="K56" s="69"/>
      <c r="M56" s="67"/>
      <c r="N56" s="68"/>
      <c r="O56" s="80">
        <f t="shared" si="9"/>
        <v>42186</v>
      </c>
      <c r="P56" s="81" t="s">
        <v>60</v>
      </c>
      <c r="Q56" s="83">
        <f ca="1">(OFFSET(Sheet2!M24,ROWS(Q$38:Q56)*4-4,0)+'New York'!$P$5)*1.02</f>
        <v>0.56814000000000009</v>
      </c>
      <c r="R56" s="83">
        <f ca="1">(OFFSET(Sheet2!N24,ROWS(R$38:R56)*4-4,0)+'New York'!$P$5)*1.02</f>
        <v>0.58445999999999998</v>
      </c>
      <c r="S56" s="83">
        <f ca="1">(OFFSET(Sheet2!O24,ROWS(S$38:S56)*4-4,0)+'New York'!$P$5)*1.02</f>
        <v>0.59873999999999994</v>
      </c>
      <c r="T56" s="69"/>
    </row>
    <row r="57" spans="2:20" ht="15">
      <c r="B57" s="67"/>
      <c r="C57" s="68"/>
      <c r="D57" s="77">
        <f t="shared" si="10"/>
        <v>42156</v>
      </c>
      <c r="E57" s="78" t="s">
        <v>111</v>
      </c>
      <c r="F57" s="79">
        <f ca="1">(OFFSET(Sheet2!D19,ROWS(F$44:F57)*4-4,0)+'New York'!$E$5/10)*1.02</f>
        <v>6.0485999999999995</v>
      </c>
      <c r="G57" s="79">
        <f ca="1">(OFFSET(Sheet2!E19,ROWS(G$44:G57)*4-4,0)+'New York'!$E$5/10)*1.02</f>
        <v>6.3648000000000007</v>
      </c>
      <c r="H57" s="79">
        <f ca="1">(OFFSET(Sheet2!F19,ROWS(H$44:H57)*4-4,0)+'New York'!$E$5/10)*1.02</f>
        <v>6.2322000000000006</v>
      </c>
      <c r="I57" s="79">
        <f ca="1">(OFFSET(Sheet2!G19,ROWS(I$44:I57)*4-4,0)+'New York'!$E$5/10)*1.02</f>
        <v>6.375</v>
      </c>
      <c r="J57" s="79">
        <f ca="1">(OFFSET(Sheet2!H19,ROWS(J$44:J57)*4-4,0)+'New York'!$E$5/10)*1.02</f>
        <v>6.3953999999999995</v>
      </c>
      <c r="K57" s="69"/>
      <c r="M57" s="67"/>
      <c r="N57" s="68"/>
      <c r="O57" s="80">
        <f t="shared" si="9"/>
        <v>42186</v>
      </c>
      <c r="P57" s="81" t="s">
        <v>55</v>
      </c>
      <c r="Q57" s="83">
        <f ca="1">(OFFSET(Sheet2!M25,ROWS(Q$38:Q57)*4-4,0)+'New York'!$P$5)*1.02</f>
        <v>0.50592000000000004</v>
      </c>
      <c r="R57" s="83">
        <f ca="1">(OFFSET(Sheet2!N25,ROWS(R$38:R57)*4-4,0)+'New York'!$P$5)*1.02</f>
        <v>0.52224000000000004</v>
      </c>
      <c r="S57" s="83">
        <f ca="1">(OFFSET(Sheet2!O25,ROWS(S$38:S57)*4-4,0)+'New York'!$P$5)*1.02</f>
        <v>0.53550000000000009</v>
      </c>
      <c r="T57" s="69"/>
    </row>
    <row r="58" spans="2:20" ht="15">
      <c r="B58" s="67"/>
      <c r="C58" s="68"/>
      <c r="D58" s="77">
        <f t="shared" si="10"/>
        <v>42156</v>
      </c>
      <c r="E58" s="78" t="s">
        <v>112</v>
      </c>
      <c r="F58" s="79">
        <f ca="1">(OFFSET(Sheet2!D20,ROWS(F$44:F58)*4-4,0)+'New York'!$E$5/10)*1.02</f>
        <v>6.3342000000000001</v>
      </c>
      <c r="G58" s="79">
        <f ca="1">(OFFSET(Sheet2!E20,ROWS(G$44:G58)*4-4,0)+'New York'!$E$5/10)*1.02</f>
        <v>6.7830000000000004</v>
      </c>
      <c r="H58" s="79">
        <f ca="1">(OFFSET(Sheet2!F20,ROWS(H$44:H58)*4-4,0)+'New York'!$E$5/10)*1.02</f>
        <v>6.5994000000000002</v>
      </c>
      <c r="I58" s="79">
        <f ca="1">(OFFSET(Sheet2!G20,ROWS(I$44:I58)*4-4,0)+'New York'!$E$5/10)*1.02</f>
        <v>6.7728000000000002</v>
      </c>
      <c r="J58" s="79">
        <f ca="1">(OFFSET(Sheet2!H20,ROWS(J$44:J58)*4-4,0)+'New York'!$E$5/10)*1.02</f>
        <v>6.7932000000000006</v>
      </c>
      <c r="K58" s="69"/>
      <c r="M58" s="67"/>
      <c r="N58" s="68"/>
      <c r="O58" s="80">
        <f t="shared" si="9"/>
        <v>42186</v>
      </c>
      <c r="P58" s="81" t="s">
        <v>56</v>
      </c>
      <c r="Q58" s="83">
        <f ca="1">(OFFSET(Sheet2!M26,ROWS(Q$38:Q58)*4-4,0)+'New York'!$P$5)*1.02</f>
        <v>0.43452000000000002</v>
      </c>
      <c r="R58" s="83">
        <f ca="1">(OFFSET(Sheet2!N26,ROWS(R$38:R58)*4-4,0)+'New York'!$P$5)*1.02</f>
        <v>0.45288</v>
      </c>
      <c r="S58" s="83">
        <f ca="1">(OFFSET(Sheet2!O26,ROWS(S$38:S58)*4-4,0)+'New York'!$P$5)*1.02</f>
        <v>0.46920000000000001</v>
      </c>
      <c r="T58" s="69"/>
    </row>
    <row r="59" spans="2:20" ht="15">
      <c r="B59" s="67"/>
      <c r="C59" s="68"/>
      <c r="D59" s="77">
        <f t="shared" si="10"/>
        <v>42156</v>
      </c>
      <c r="E59" s="78" t="s">
        <v>113</v>
      </c>
      <c r="F59" s="79">
        <f ca="1">(OFFSET(Sheet2!D21,ROWS(F$44:F59)*4-4,0)+'New York'!$E$5/10)*1.02</f>
        <v>6.3648000000000007</v>
      </c>
      <c r="G59" s="79">
        <f ca="1">(OFFSET(Sheet2!E21,ROWS(G$44:G59)*4-4,0)+'New York'!$E$5/10)*1.02</f>
        <v>7.5377999999999998</v>
      </c>
      <c r="H59" s="79">
        <f ca="1">(OFFSET(Sheet2!F21,ROWS(H$44:H59)*4-4,0)+'New York'!$E$5/10)*1.02</f>
        <v>7.1808000000000005</v>
      </c>
      <c r="I59" s="79">
        <f ca="1">(OFFSET(Sheet2!G21,ROWS(I$44:I59)*4-4,0)+'New York'!$E$5/10)*1.02</f>
        <v>7.5480000000000009</v>
      </c>
      <c r="J59" s="79">
        <f ca="1">(OFFSET(Sheet2!H21,ROWS(J$44:J59)*4-4,0)+'New York'!$E$5/10)*1.02</f>
        <v>7.5582000000000003</v>
      </c>
      <c r="K59" s="69"/>
      <c r="M59" s="67"/>
      <c r="N59" s="68"/>
      <c r="O59" s="80">
        <f t="shared" si="9"/>
        <v>42186</v>
      </c>
      <c r="P59" s="81" t="s">
        <v>54</v>
      </c>
      <c r="Q59" s="83">
        <f ca="1">(OFFSET(Sheet2!M27,ROWS(Q$38:Q59)*4-4,0)+'New York'!$P$5)*1.02</f>
        <v>0.35087999999999997</v>
      </c>
      <c r="R59" s="83">
        <f ca="1">(OFFSET(Sheet2!N27,ROWS(R$38:R59)*4-4,0)+'New York'!$P$5)*1.02</f>
        <v>0.37025999999999998</v>
      </c>
      <c r="S59" s="83">
        <f ca="1">(OFFSET(Sheet2!O27,ROWS(S$38:S59)*4-4,0)+'New York'!$P$5)*1.02</f>
        <v>0.39168000000000003</v>
      </c>
      <c r="T59" s="69"/>
    </row>
    <row r="60" spans="2:20" ht="15">
      <c r="B60" s="67"/>
      <c r="C60" s="68"/>
      <c r="D60" s="77">
        <f t="shared" si="10"/>
        <v>42156</v>
      </c>
      <c r="E60" s="78" t="s">
        <v>114</v>
      </c>
      <c r="F60" s="79">
        <f ca="1">(OFFSET(Sheet2!D22,ROWS(F$44:F60)*4-4,0)+'New York'!$E$5/10)*1.02</f>
        <v>7.8132000000000001</v>
      </c>
      <c r="G60" s="79">
        <f ca="1">(OFFSET(Sheet2!E22,ROWS(G$44:G60)*4-4,0)+'New York'!$E$5/10)*1.02</f>
        <v>8.5271999999999988</v>
      </c>
      <c r="H60" s="79">
        <f ca="1">(OFFSET(Sheet2!F22,ROWS(H$44:H60)*4-4,0)+'New York'!$E$5/10)*1.02</f>
        <v>8.2926000000000002</v>
      </c>
      <c r="I60" s="79">
        <f ca="1">(OFFSET(Sheet2!G22,ROWS(I$44:I60)*4-4,0)+'New York'!$E$5/10)*1.02</f>
        <v>8.5271999999999988</v>
      </c>
      <c r="J60" s="79">
        <f ca="1">(OFFSET(Sheet2!H22,ROWS(J$44:J60)*4-4,0)+'New York'!$E$5/10)*1.02</f>
        <v>8.5373999999999999</v>
      </c>
      <c r="K60" s="69"/>
      <c r="M60" s="67"/>
      <c r="N60" s="68"/>
      <c r="O60" s="80">
        <f t="shared" si="9"/>
        <v>42186</v>
      </c>
      <c r="P60" s="84" t="s">
        <v>61</v>
      </c>
      <c r="Q60" s="83">
        <f ca="1">(OFFSET(Sheet2!M28,ROWS(Q$38:Q60)*4-4,0)+'New York'!$P$5)*1.02</f>
        <v>0.55998000000000003</v>
      </c>
      <c r="R60" s="83">
        <f ca="1">(OFFSET(Sheet2!N28,ROWS(R$38:R60)*4-4,0)+'New York'!$P$5)*1.02</f>
        <v>0.57629999999999992</v>
      </c>
      <c r="S60" s="83">
        <f ca="1">(OFFSET(Sheet2!O28,ROWS(S$38:S60)*4-4,0)+'New York'!$P$5)*1.02</f>
        <v>0.58853999999999995</v>
      </c>
      <c r="T60" s="69"/>
    </row>
    <row r="61" spans="2:20" ht="15">
      <c r="B61" s="67"/>
      <c r="C61" s="68"/>
      <c r="D61" s="77">
        <f t="shared" si="10"/>
        <v>42156</v>
      </c>
      <c r="E61" s="78" t="s">
        <v>115</v>
      </c>
      <c r="F61" s="79">
        <f ca="1">(OFFSET(Sheet2!D23,ROWS(F$44:F61)*4-4,0)+'New York'!$E$5/10)*1.02</f>
        <v>8.0579999999999998</v>
      </c>
      <c r="G61" s="79">
        <f ca="1">(OFFSET(Sheet2!E23,ROWS(G$44:G61)*4-4,0)+'New York'!$E$5/10)*1.02</f>
        <v>8.6801999999999992</v>
      </c>
      <c r="H61" s="79">
        <f ca="1">(OFFSET(Sheet2!F23,ROWS(H$44:H61)*4-4,0)+'New York'!$E$5/10)*1.02</f>
        <v>8.4558</v>
      </c>
      <c r="I61" s="79">
        <f ca="1">(OFFSET(Sheet2!G23,ROWS(I$44:I61)*4-4,0)+'New York'!$E$5/10)*1.02</f>
        <v>8.6801999999999992</v>
      </c>
      <c r="J61" s="79">
        <f ca="1">(OFFSET(Sheet2!H23,ROWS(J$44:J61)*4-4,0)+'New York'!$E$5/10)*1.02</f>
        <v>8.7005999999999997</v>
      </c>
      <c r="K61" s="69"/>
      <c r="M61" s="67"/>
      <c r="N61" s="68"/>
      <c r="O61" s="85">
        <f t="shared" si="9"/>
        <v>42186</v>
      </c>
      <c r="P61" s="86" t="s">
        <v>62</v>
      </c>
      <c r="Q61" s="87">
        <f ca="1">(OFFSET(Sheet2!M29,ROWS(Q$38:Q61)*4-4,0)+'New York'!$P$5)*1.02</f>
        <v>0.65892000000000006</v>
      </c>
      <c r="R61" s="87">
        <f ca="1">(OFFSET(Sheet2!N29,ROWS(R$38:R61)*4-4,0)+'New York'!$P$5)*1.02</f>
        <v>0.66810000000000003</v>
      </c>
      <c r="S61" s="87">
        <f ca="1">(OFFSET(Sheet2!O29,ROWS(S$38:S61)*4-4,0)+'New York'!$P$5)*1.02</f>
        <v>0.67524000000000006</v>
      </c>
      <c r="T61" s="69"/>
    </row>
    <row r="62" spans="2:20" ht="15">
      <c r="B62" s="67"/>
      <c r="C62" s="68"/>
      <c r="D62" s="77">
        <f t="shared" si="10"/>
        <v>42156</v>
      </c>
      <c r="E62" s="78" t="s">
        <v>116</v>
      </c>
      <c r="F62" s="79">
        <f ca="1">(OFFSET(Sheet2!D24,ROWS(F$44:F62)*4-4,0)+'New York'!$E$5/10)*1.02</f>
        <v>8.0682000000000009</v>
      </c>
      <c r="G62" s="79">
        <f ca="1">(OFFSET(Sheet2!E24,ROWS(G$44:G62)*4-4,0)+'New York'!$E$5/10)*1.02</f>
        <v>8.6904000000000003</v>
      </c>
      <c r="H62" s="79">
        <f ca="1">(OFFSET(Sheet2!F24,ROWS(H$44:H62)*4-4,0)+'New York'!$E$5/10)*1.02</f>
        <v>8.4660000000000011</v>
      </c>
      <c r="I62" s="79">
        <f ca="1">(OFFSET(Sheet2!G24,ROWS(I$44:I62)*4-4,0)+'New York'!$E$5/10)*1.02</f>
        <v>8.6904000000000003</v>
      </c>
      <c r="J62" s="79">
        <f ca="1">(OFFSET(Sheet2!H24,ROWS(J$44:J62)*4-4,0)+'New York'!$E$5/10)*1.02</f>
        <v>8.7210000000000001</v>
      </c>
      <c r="K62" s="69"/>
      <c r="M62" s="67"/>
      <c r="N62" s="68"/>
      <c r="T62" s="69"/>
    </row>
    <row r="63" spans="2:20" ht="16">
      <c r="B63" s="67"/>
      <c r="C63" s="68"/>
      <c r="D63" s="77">
        <f t="shared" si="10"/>
        <v>42156</v>
      </c>
      <c r="E63" s="78" t="s">
        <v>117</v>
      </c>
      <c r="F63" s="79">
        <f ca="1">(OFFSET(Sheet2!D25,ROWS(F$44:F63)*4-4,0)+'New York'!$E$5/10)*1.02</f>
        <v>9.7205999999999992</v>
      </c>
      <c r="G63" s="79">
        <f ca="1">(OFFSET(Sheet2!E25,ROWS(G$44:G63)*4-4,0)+'New York'!$E$5/10)*1.02</f>
        <v>10.1286</v>
      </c>
      <c r="H63" s="79">
        <f ca="1">(OFFSET(Sheet2!F25,ROWS(H$44:H63)*4-4,0)+'New York'!$E$5/10)*1.02</f>
        <v>10.016400000000001</v>
      </c>
      <c r="I63" s="79">
        <f ca="1">(OFFSET(Sheet2!G25,ROWS(I$44:I63)*4-4,0)+'New York'!$E$5/10)*1.02</f>
        <v>10.0776</v>
      </c>
      <c r="J63" s="79">
        <f ca="1">(OFFSET(Sheet2!H25,ROWS(J$44:J63)*4-4,0)+'New York'!$E$5/10)*1.02</f>
        <v>10.098000000000001</v>
      </c>
      <c r="K63" s="69"/>
      <c r="M63" s="67"/>
      <c r="N63" s="68"/>
      <c r="O63" s="70" t="s">
        <v>86</v>
      </c>
      <c r="T63" s="69"/>
    </row>
    <row r="64" spans="2:20" ht="16" thickBot="1">
      <c r="B64" s="67"/>
      <c r="C64" s="68"/>
      <c r="D64" s="77">
        <f>$D$31</f>
        <v>42186</v>
      </c>
      <c r="E64" s="78" t="s">
        <v>108</v>
      </c>
      <c r="F64" s="79">
        <f ca="1">(OFFSET(Sheet2!D26,ROWS(F$44:F64)*4-4,0)+'New York'!$E$5/10)*1.02</f>
        <v>6.12</v>
      </c>
      <c r="G64" s="79">
        <f ca="1">(OFFSET(Sheet2!E26,ROWS(G$44:G64)*4-4,0)+'New York'!$E$5/10)*1.02</f>
        <v>6.3546000000000005</v>
      </c>
      <c r="H64" s="79">
        <f ca="1">(OFFSET(Sheet2!F26,ROWS(H$44:H64)*4-4,0)+'New York'!$E$5/10)*1.02</f>
        <v>6.2423999999999999</v>
      </c>
      <c r="I64" s="79">
        <f ca="1">(OFFSET(Sheet2!G26,ROWS(I$44:I64)*4-4,0)+'New York'!$E$5/10)*1.02</f>
        <v>6.3240000000000007</v>
      </c>
      <c r="J64" s="79">
        <f ca="1">(OFFSET(Sheet2!H26,ROWS(J$44:J64)*4-4,0)+'New York'!$E$5/10)*1.02</f>
        <v>6.3035999999999994</v>
      </c>
      <c r="K64" s="69"/>
      <c r="M64" s="67"/>
      <c r="N64" s="91"/>
      <c r="O64" s="76" t="s">
        <v>0</v>
      </c>
      <c r="P64" s="76" t="s">
        <v>17</v>
      </c>
      <c r="Q64" s="76" t="s">
        <v>4</v>
      </c>
      <c r="R64" s="76" t="s">
        <v>5</v>
      </c>
      <c r="S64" s="76" t="s">
        <v>6</v>
      </c>
      <c r="T64" s="69"/>
    </row>
    <row r="65" spans="2:20" ht="16" thickTop="1">
      <c r="B65" s="67"/>
      <c r="C65" s="68"/>
      <c r="D65" s="77">
        <f>$D$31</f>
        <v>42186</v>
      </c>
      <c r="E65" s="78" t="s">
        <v>109</v>
      </c>
      <c r="F65" s="79">
        <f ca="1">(OFFSET(Sheet2!D27,ROWS(F$44:F65)*4-4,0)+'New York'!$E$5/10)*1.02</f>
        <v>6.2118000000000002</v>
      </c>
      <c r="G65" s="79">
        <f ca="1">(OFFSET(Sheet2!E27,ROWS(G$44:G65)*4-4,0)+'New York'!$E$5/10)*1.02</f>
        <v>6.5076000000000001</v>
      </c>
      <c r="H65" s="79">
        <f ca="1">(OFFSET(Sheet2!F27,ROWS(H$44:H65)*4-4,0)+'New York'!$E$5/10)*1.02</f>
        <v>6.3648000000000007</v>
      </c>
      <c r="I65" s="79">
        <f ca="1">(OFFSET(Sheet2!G27,ROWS(I$44:I65)*4-4,0)+'New York'!$E$5/10)*1.02</f>
        <v>6.4872000000000005</v>
      </c>
      <c r="J65" s="79">
        <f ca="1">(OFFSET(Sheet2!H27,ROWS(J$44:J65)*4-4,0)+'New York'!$E$5/10)*1.02</f>
        <v>6.5076000000000001</v>
      </c>
      <c r="K65" s="69"/>
      <c r="M65" s="67"/>
      <c r="N65" s="68"/>
      <c r="O65" s="80">
        <f t="shared" ref="O65:O72" si="11">$D$11</f>
        <v>42125</v>
      </c>
      <c r="P65" s="81" t="s">
        <v>53</v>
      </c>
      <c r="Q65" s="82">
        <f ca="1">(OFFSET(Sheet2!M7,ROWS(Q$65:Q65)*4-4,0)+'New York'!$P$5)*1.02</f>
        <v>0.55182000000000009</v>
      </c>
      <c r="R65" s="82">
        <f ca="1">(OFFSET(Sheet2!N7,ROWS(R$65:R65)*4-4,0)+'New York'!$P$5)*1.02</f>
        <v>0.56610000000000005</v>
      </c>
      <c r="S65" s="82">
        <f ca="1">(OFFSET(Sheet2!O7,ROWS(S$65:S65)*4-4,0)+'New York'!$P$5)*1.02</f>
        <v>0.57833999999999997</v>
      </c>
      <c r="T65" s="69"/>
    </row>
    <row r="66" spans="2:20" ht="15">
      <c r="B66" s="67"/>
      <c r="C66" s="68"/>
      <c r="D66" s="77">
        <f t="shared" ref="D66:D73" si="12">$D$31</f>
        <v>42186</v>
      </c>
      <c r="E66" s="78" t="s">
        <v>110</v>
      </c>
      <c r="F66" s="79">
        <f ca="1">(OFFSET(Sheet2!D28,ROWS(F$44:F66)*4-4,0)+'New York'!$E$5/10)*1.02</f>
        <v>6.1302000000000003</v>
      </c>
      <c r="G66" s="79">
        <f ca="1">(OFFSET(Sheet2!E28,ROWS(G$44:G66)*4-4,0)+'New York'!$E$5/10)*1.02</f>
        <v>6.4565999999999999</v>
      </c>
      <c r="H66" s="79">
        <f ca="1">(OFFSET(Sheet2!F28,ROWS(H$44:H66)*4-4,0)+'New York'!$E$5/10)*1.02</f>
        <v>6.3444000000000003</v>
      </c>
      <c r="I66" s="79">
        <f ca="1">(OFFSET(Sheet2!G28,ROWS(I$44:I66)*4-4,0)+'New York'!$E$5/10)*1.02</f>
        <v>6.4769999999999994</v>
      </c>
      <c r="J66" s="79">
        <f ca="1">(OFFSET(Sheet2!H28,ROWS(J$44:J66)*4-4,0)+'New York'!$E$5/10)*1.02</f>
        <v>6.5280000000000005</v>
      </c>
      <c r="K66" s="69"/>
      <c r="M66" s="67"/>
      <c r="N66" s="68"/>
      <c r="O66" s="80">
        <f t="shared" si="11"/>
        <v>42125</v>
      </c>
      <c r="P66" s="81" t="s">
        <v>57</v>
      </c>
      <c r="Q66" s="83">
        <f ca="1">(OFFSET(Sheet2!M8,ROWS(Q$65:Q66)*4-4,0)+'New York'!$P$5)*1.02</f>
        <v>0.31518000000000002</v>
      </c>
      <c r="R66" s="83">
        <f ca="1">(OFFSET(Sheet2!N8,ROWS(R$65:R66)*4-4,0)+'New York'!$P$5)*1.02</f>
        <v>0.33558000000000004</v>
      </c>
      <c r="S66" s="83">
        <f ca="1">(OFFSET(Sheet2!O8,ROWS(S$65:S66)*4-4,0)+'New York'!$P$5)*1.02</f>
        <v>0.35597999999999996</v>
      </c>
      <c r="T66" s="69"/>
    </row>
    <row r="67" spans="2:20" ht="15">
      <c r="B67" s="67"/>
      <c r="C67" s="68"/>
      <c r="D67" s="77">
        <f t="shared" si="12"/>
        <v>42186</v>
      </c>
      <c r="E67" s="78" t="s">
        <v>111</v>
      </c>
      <c r="F67" s="79">
        <f ca="1">(OFFSET(Sheet2!D29,ROWS(F$44:F67)*4-4,0)+'New York'!$E$5/10)*1.02</f>
        <v>6.0996000000000006</v>
      </c>
      <c r="G67" s="79">
        <f ca="1">(OFFSET(Sheet2!E29,ROWS(G$44:G67)*4-4,0)+'New York'!$E$5/10)*1.02</f>
        <v>6.3852000000000002</v>
      </c>
      <c r="H67" s="79">
        <f ca="1">(OFFSET(Sheet2!F29,ROWS(H$44:H67)*4-4,0)+'New York'!$E$5/10)*1.02</f>
        <v>6.2526000000000002</v>
      </c>
      <c r="I67" s="79">
        <f ca="1">(OFFSET(Sheet2!G29,ROWS(I$44:I67)*4-4,0)+'New York'!$E$5/10)*1.02</f>
        <v>6.3852000000000002</v>
      </c>
      <c r="J67" s="79">
        <f ca="1">(OFFSET(Sheet2!H29,ROWS(J$44:J67)*4-4,0)+'New York'!$E$5/10)*1.02</f>
        <v>6.4056000000000006</v>
      </c>
      <c r="K67" s="69"/>
      <c r="M67" s="67"/>
      <c r="N67" s="68"/>
      <c r="O67" s="80">
        <f t="shared" si="11"/>
        <v>42125</v>
      </c>
      <c r="P67" s="81" t="s">
        <v>60</v>
      </c>
      <c r="Q67" s="83">
        <f ca="1">(OFFSET(Sheet2!M9,ROWS(Q$65:Q67)*4-4,0)+'New York'!$P$5)*1.02</f>
        <v>0.52938000000000007</v>
      </c>
      <c r="R67" s="83">
        <f ca="1">(OFFSET(Sheet2!N9,ROWS(R$65:R67)*4-4,0)+'New York'!$P$5)*1.02</f>
        <v>0.54570000000000007</v>
      </c>
      <c r="S67" s="83">
        <f ca="1">(OFFSET(Sheet2!O9,ROWS(S$65:S67)*4-4,0)+'New York'!$P$5)*1.02</f>
        <v>0.56100000000000005</v>
      </c>
      <c r="T67" s="69"/>
    </row>
    <row r="68" spans="2:20" ht="15">
      <c r="B68" s="67"/>
      <c r="C68" s="68"/>
      <c r="D68" s="77">
        <f t="shared" si="12"/>
        <v>42186</v>
      </c>
      <c r="E68" s="78" t="s">
        <v>112</v>
      </c>
      <c r="F68" s="79">
        <f ca="1">(OFFSET(Sheet2!D30,ROWS(F$44:F68)*4-4,0)+'New York'!$E$5/10)*1.02</f>
        <v>6.4565999999999999</v>
      </c>
      <c r="G68" s="79">
        <f ca="1">(OFFSET(Sheet2!E30,ROWS(G$44:G68)*4-4,0)+'New York'!$E$5/10)*1.02</f>
        <v>6.8033999999999999</v>
      </c>
      <c r="H68" s="79">
        <f ca="1">(OFFSET(Sheet2!F30,ROWS(H$44:H68)*4-4,0)+'New York'!$E$5/10)*1.02</f>
        <v>6.63</v>
      </c>
      <c r="I68" s="79">
        <f ca="1">(OFFSET(Sheet2!G30,ROWS(I$44:I68)*4-4,0)+'New York'!$E$5/10)*1.02</f>
        <v>6.7728000000000002</v>
      </c>
      <c r="J68" s="79">
        <f ca="1">(OFFSET(Sheet2!H30,ROWS(J$44:J68)*4-4,0)+'New York'!$E$5/10)*1.02</f>
        <v>6.7932000000000006</v>
      </c>
      <c r="K68" s="69"/>
      <c r="M68" s="67"/>
      <c r="N68" s="68"/>
      <c r="O68" s="80">
        <f t="shared" si="11"/>
        <v>42125</v>
      </c>
      <c r="P68" s="81" t="s">
        <v>55</v>
      </c>
      <c r="Q68" s="83">
        <f ca="1">(OFFSET(Sheet2!M10,ROWS(Q$65:Q68)*4-4,0)+'New York'!$P$5)*1.02</f>
        <v>0.46716000000000002</v>
      </c>
      <c r="R68" s="83">
        <f ca="1">(OFFSET(Sheet2!N10,ROWS(R$65:R68)*4-4,0)+'New York'!$P$5)*1.02</f>
        <v>0.48449999999999999</v>
      </c>
      <c r="S68" s="83">
        <f ca="1">(OFFSET(Sheet2!O10,ROWS(S$65:S68)*4-4,0)+'New York'!$P$5)*1.02</f>
        <v>0.49775999999999998</v>
      </c>
      <c r="T68" s="69"/>
    </row>
    <row r="69" spans="2:20" ht="15">
      <c r="B69" s="67"/>
      <c r="C69" s="68"/>
      <c r="D69" s="77">
        <f t="shared" si="12"/>
        <v>42186</v>
      </c>
      <c r="E69" s="78" t="s">
        <v>113</v>
      </c>
      <c r="F69" s="79">
        <f ca="1">(OFFSET(Sheet2!D31,ROWS(F$44:F69)*4-4,0)+'New York'!$E$5/10)*1.02</f>
        <v>6.7422000000000004</v>
      </c>
      <c r="G69" s="79">
        <f ca="1">(OFFSET(Sheet2!E31,ROWS(G$44:G69)*4-4,0)+'New York'!$E$5/10)*1.02</f>
        <v>7.5582000000000003</v>
      </c>
      <c r="H69" s="79">
        <f ca="1">(OFFSET(Sheet2!F31,ROWS(H$44:H69)*4-4,0)+'New York'!$E$5/10)*1.02</f>
        <v>7.2725999999999997</v>
      </c>
      <c r="I69" s="79">
        <f ca="1">(OFFSET(Sheet2!G31,ROWS(I$44:I69)*4-4,0)+'New York'!$E$5/10)*1.02</f>
        <v>7.5684000000000005</v>
      </c>
      <c r="J69" s="79">
        <f ca="1">(OFFSET(Sheet2!H31,ROWS(J$44:J69)*4-4,0)+'New York'!$E$5/10)*1.02</f>
        <v>7.5684000000000005</v>
      </c>
      <c r="K69" s="69"/>
      <c r="M69" s="67"/>
      <c r="N69" s="68"/>
      <c r="O69" s="80">
        <f t="shared" si="11"/>
        <v>42125</v>
      </c>
      <c r="P69" s="81" t="s">
        <v>56</v>
      </c>
      <c r="Q69" s="83">
        <f ca="1">(OFFSET(Sheet2!M11,ROWS(Q$65:Q69)*4-4,0)+'New York'!$P$5)*1.02</f>
        <v>0.39576</v>
      </c>
      <c r="R69" s="83">
        <f ca="1">(OFFSET(Sheet2!N11,ROWS(R$65:R69)*4-4,0)+'New York'!$P$5)*1.02</f>
        <v>0.41412000000000004</v>
      </c>
      <c r="S69" s="83">
        <f ca="1">(OFFSET(Sheet2!O11,ROWS(S$65:S69)*4-4,0)+'New York'!$P$5)*1.02</f>
        <v>0.43146000000000001</v>
      </c>
      <c r="T69" s="69"/>
    </row>
    <row r="70" spans="2:20" ht="15">
      <c r="B70" s="67"/>
      <c r="C70" s="68"/>
      <c r="D70" s="77">
        <f t="shared" si="12"/>
        <v>42186</v>
      </c>
      <c r="E70" s="78" t="s">
        <v>114</v>
      </c>
      <c r="F70" s="79">
        <f ca="1">(OFFSET(Sheet2!D32,ROWS(F$44:F70)*4-4,0)+'New York'!$E$5/10)*1.02</f>
        <v>7.9968000000000004</v>
      </c>
      <c r="G70" s="79">
        <f ca="1">(OFFSET(Sheet2!E32,ROWS(G$44:G70)*4-4,0)+'New York'!$E$5/10)*1.02</f>
        <v>8.547600000000001</v>
      </c>
      <c r="H70" s="79">
        <f ca="1">(OFFSET(Sheet2!F32,ROWS(H$44:H70)*4-4,0)+'New York'!$E$5/10)*1.02</f>
        <v>8.3436000000000003</v>
      </c>
      <c r="I70" s="79">
        <f ca="1">(OFFSET(Sheet2!G32,ROWS(I$44:I70)*4-4,0)+'New York'!$E$5/10)*1.02</f>
        <v>8.5373999999999999</v>
      </c>
      <c r="J70" s="79">
        <f ca="1">(OFFSET(Sheet2!H32,ROWS(J$44:J70)*4-4,0)+'New York'!$E$5/10)*1.02</f>
        <v>8.547600000000001</v>
      </c>
      <c r="K70" s="69"/>
      <c r="M70" s="67"/>
      <c r="N70" s="68"/>
      <c r="O70" s="80">
        <f t="shared" si="11"/>
        <v>42125</v>
      </c>
      <c r="P70" s="81" t="s">
        <v>54</v>
      </c>
      <c r="Q70" s="83">
        <f ca="1">(OFFSET(Sheet2!M12,ROWS(Q$65:Q70)*4-4,0)+'New York'!$P$5)*1.02</f>
        <v>0.31212000000000001</v>
      </c>
      <c r="R70" s="83">
        <f ca="1">(OFFSET(Sheet2!N12,ROWS(R$65:R70)*4-4,0)+'New York'!$P$5)*1.02</f>
        <v>0.33150000000000002</v>
      </c>
      <c r="S70" s="83">
        <f ca="1">(OFFSET(Sheet2!O12,ROWS(S$65:S70)*4-4,0)+'New York'!$P$5)*1.02</f>
        <v>0.35189999999999999</v>
      </c>
      <c r="T70" s="69"/>
    </row>
    <row r="71" spans="2:20" ht="15">
      <c r="B71" s="67"/>
      <c r="C71" s="68"/>
      <c r="D71" s="77">
        <f t="shared" si="12"/>
        <v>42186</v>
      </c>
      <c r="E71" s="78" t="s">
        <v>115</v>
      </c>
      <c r="F71" s="79">
        <f ca="1">(OFFSET(Sheet2!D33,ROWS(F$44:F71)*4-4,0)+'New York'!$E$5/10)*1.02</f>
        <v>8.2007999999999992</v>
      </c>
      <c r="G71" s="79">
        <f ca="1">(OFFSET(Sheet2!E33,ROWS(G$44:G71)*4-4,0)+'New York'!$E$5/10)*1.02</f>
        <v>8.7005999999999997</v>
      </c>
      <c r="H71" s="79">
        <f ca="1">(OFFSET(Sheet2!F33,ROWS(H$44:H71)*4-4,0)+'New York'!$E$5/10)*1.02</f>
        <v>8.4966000000000008</v>
      </c>
      <c r="I71" s="79">
        <f ca="1">(OFFSET(Sheet2!G33,ROWS(I$44:I71)*4-4,0)+'New York'!$E$5/10)*1.02</f>
        <v>8.6801999999999992</v>
      </c>
      <c r="J71" s="79">
        <f ca="1">(OFFSET(Sheet2!H33,ROWS(J$44:J71)*4-4,0)+'New York'!$E$5/10)*1.02</f>
        <v>8.710799999999999</v>
      </c>
      <c r="K71" s="69"/>
      <c r="M71" s="67"/>
      <c r="N71" s="68"/>
      <c r="O71" s="80">
        <f t="shared" si="11"/>
        <v>42125</v>
      </c>
      <c r="P71" s="84" t="s">
        <v>61</v>
      </c>
      <c r="Q71" s="83">
        <f ca="1">(OFFSET(Sheet2!M13,ROWS(Q$65:Q71)*4-4,0)+'New York'!$P$5)*1.02</f>
        <v>0.52122000000000002</v>
      </c>
      <c r="R71" s="83">
        <f ca="1">(OFFSET(Sheet2!N13,ROWS(R$65:R71)*4-4,0)+'New York'!$P$5)*1.02</f>
        <v>0.53856000000000004</v>
      </c>
      <c r="S71" s="83">
        <f ca="1">(OFFSET(Sheet2!O13,ROWS(S$65:S71)*4-4,0)+'New York'!$P$5)*1.02</f>
        <v>0.55182000000000009</v>
      </c>
      <c r="T71" s="69"/>
    </row>
    <row r="72" spans="2:20" ht="15">
      <c r="B72" s="67"/>
      <c r="C72" s="68"/>
      <c r="D72" s="77">
        <f t="shared" si="12"/>
        <v>42186</v>
      </c>
      <c r="E72" s="78" t="s">
        <v>116</v>
      </c>
      <c r="F72" s="79">
        <f ca="1">(OFFSET(Sheet2!D34,ROWS(F$44:F72)*4-4,0)+'New York'!$E$5/10)*1.02</f>
        <v>8.2110000000000003</v>
      </c>
      <c r="G72" s="79">
        <f ca="1">(OFFSET(Sheet2!E34,ROWS(G$44:G72)*4-4,0)+'New York'!$E$5/10)*1.02</f>
        <v>8.710799999999999</v>
      </c>
      <c r="H72" s="79">
        <f ca="1">(OFFSET(Sheet2!F34,ROWS(H$44:H72)*4-4,0)+'New York'!$E$5/10)*1.02</f>
        <v>8.5169999999999995</v>
      </c>
      <c r="I72" s="79">
        <f ca="1">(OFFSET(Sheet2!G34,ROWS(I$44:I72)*4-4,0)+'New York'!$E$5/10)*1.02</f>
        <v>8.7005999999999997</v>
      </c>
      <c r="J72" s="79">
        <f ca="1">(OFFSET(Sheet2!H34,ROWS(J$44:J72)*4-4,0)+'New York'!$E$5/10)*1.02</f>
        <v>8.7210000000000001</v>
      </c>
      <c r="K72" s="69"/>
      <c r="M72" s="67"/>
      <c r="N72" s="68"/>
      <c r="O72" s="80">
        <f t="shared" si="11"/>
        <v>42125</v>
      </c>
      <c r="P72" s="81" t="s">
        <v>62</v>
      </c>
      <c r="Q72" s="83">
        <f ca="1">(OFFSET(Sheet2!M14,ROWS(Q$65:Q72)*4-4,0)+'New York'!$P$5)*1.02</f>
        <v>0.62117999999999995</v>
      </c>
      <c r="R72" s="83">
        <f ca="1">(OFFSET(Sheet2!N14,ROWS(R$65:R72)*4-4,0)+'New York'!$P$5)*1.02</f>
        <v>0.63036000000000003</v>
      </c>
      <c r="S72" s="83">
        <f ca="1">(OFFSET(Sheet2!O14,ROWS(S$65:S72)*4-4,0)+'New York'!$P$5)*1.02</f>
        <v>0.63851999999999998</v>
      </c>
      <c r="T72" s="69"/>
    </row>
    <row r="73" spans="2:20" ht="15">
      <c r="B73" s="67"/>
      <c r="C73" s="68"/>
      <c r="D73" s="93">
        <f t="shared" si="12"/>
        <v>42186</v>
      </c>
      <c r="E73" s="94" t="s">
        <v>117</v>
      </c>
      <c r="F73" s="95">
        <f ca="1">(OFFSET(Sheet2!D35,ROWS(F$44:F73)*4-4,0)+'New York'!$E$5/10)*1.02</f>
        <v>9.7410000000000014</v>
      </c>
      <c r="G73" s="95">
        <f ca="1">(OFFSET(Sheet2!E35,ROWS(G$44:G73)*4-4,0)+'New York'!$E$5/10)*1.02</f>
        <v>10.169400000000001</v>
      </c>
      <c r="H73" s="95">
        <f ca="1">(OFFSET(Sheet2!F35,ROWS(H$44:H73)*4-4,0)+'New York'!$E$5/10)*1.02</f>
        <v>9.9960000000000004</v>
      </c>
      <c r="I73" s="95">
        <f ca="1">(OFFSET(Sheet2!G35,ROWS(I$44:I73)*4-4,0)+'New York'!$E$5/10)*1.02</f>
        <v>10.1082</v>
      </c>
      <c r="J73" s="95">
        <f ca="1">(OFFSET(Sheet2!H35,ROWS(J$44:J73)*4-4,0)+'New York'!$E$5/10)*1.02</f>
        <v>10.118399999999999</v>
      </c>
      <c r="K73" s="69"/>
      <c r="M73" s="67"/>
      <c r="N73" s="68"/>
      <c r="O73" s="80">
        <f>$D$21</f>
        <v>42156</v>
      </c>
      <c r="P73" s="81" t="s">
        <v>53</v>
      </c>
      <c r="Q73" s="83">
        <f ca="1">(OFFSET(Sheet2!M15,ROWS(Q$65:Q73)*4-4,0)+'New York'!$P$5)*1.02</f>
        <v>0.55284</v>
      </c>
      <c r="R73" s="83">
        <f ca="1">(OFFSET(Sheet2!N15,ROWS(R$65:R73)*4-4,0)+'New York'!$P$5)*1.02</f>
        <v>0.56712000000000007</v>
      </c>
      <c r="S73" s="83">
        <f ca="1">(OFFSET(Sheet2!O15,ROWS(S$65:S73)*4-4,0)+'New York'!$P$5)*1.02</f>
        <v>0.57935999999999999</v>
      </c>
      <c r="T73" s="69"/>
    </row>
    <row r="74" spans="2:20" ht="16" thickBot="1">
      <c r="B74" s="67"/>
      <c r="C74" s="91"/>
      <c r="D74" s="96"/>
      <c r="E74" s="97"/>
      <c r="F74" s="98"/>
      <c r="G74" s="98"/>
      <c r="H74" s="98"/>
      <c r="I74" s="98"/>
      <c r="J74" s="98"/>
      <c r="K74" s="69"/>
      <c r="M74" s="67"/>
      <c r="N74" s="68"/>
      <c r="O74" s="80">
        <f t="shared" ref="O74:O80" si="13">$D$21</f>
        <v>42156</v>
      </c>
      <c r="P74" s="81" t="s">
        <v>57</v>
      </c>
      <c r="Q74" s="83">
        <f ca="1">(OFFSET(Sheet2!M16,ROWS(Q$65:Q74)*4-4,0)+'New York'!$P$5)*1.02</f>
        <v>0.31722</v>
      </c>
      <c r="R74" s="83">
        <f ca="1">(OFFSET(Sheet2!N16,ROWS(R$65:R74)*4-4,0)+'New York'!$P$5)*1.02</f>
        <v>0.33660000000000001</v>
      </c>
      <c r="S74" s="83">
        <f ca="1">(OFFSET(Sheet2!O16,ROWS(S$65:S74)*4-4,0)+'New York'!$P$5)*1.02</f>
        <v>0.35802</v>
      </c>
      <c r="T74" s="69"/>
    </row>
    <row r="75" spans="2:20" ht="17" thickTop="1">
      <c r="B75" s="67"/>
      <c r="C75" s="68"/>
      <c r="D75" s="99" t="s">
        <v>74</v>
      </c>
      <c r="E75" s="100"/>
      <c r="F75" s="101"/>
      <c r="G75" s="101"/>
      <c r="H75" s="101"/>
      <c r="I75" s="101"/>
      <c r="J75" s="101"/>
      <c r="K75" s="69"/>
      <c r="M75" s="67"/>
      <c r="N75" s="68"/>
      <c r="O75" s="80">
        <f t="shared" si="13"/>
        <v>42156</v>
      </c>
      <c r="P75" s="81" t="s">
        <v>60</v>
      </c>
      <c r="Q75" s="83">
        <f ca="1">(OFFSET(Sheet2!M17,ROWS(Q$65:Q75)*4-4,0)+'New York'!$P$5)*1.02</f>
        <v>0.53142</v>
      </c>
      <c r="R75" s="83">
        <f ca="1">(OFFSET(Sheet2!N17,ROWS(R$65:R75)*4-4,0)+'New York'!$P$5)*1.02</f>
        <v>0.54774</v>
      </c>
      <c r="S75" s="83">
        <f ca="1">(OFFSET(Sheet2!O17,ROWS(S$65:S75)*4-4,0)+'New York'!$P$5)*1.02</f>
        <v>0.56202000000000008</v>
      </c>
      <c r="T75" s="69"/>
    </row>
    <row r="76" spans="2:20" ht="16" thickBot="1">
      <c r="B76" s="67"/>
      <c r="C76" s="68"/>
      <c r="D76" s="74" t="s">
        <v>0</v>
      </c>
      <c r="E76" s="75" t="s">
        <v>1</v>
      </c>
      <c r="F76" s="76" t="s">
        <v>3</v>
      </c>
      <c r="G76" s="76" t="s">
        <v>141</v>
      </c>
      <c r="H76" s="76" t="s">
        <v>142</v>
      </c>
      <c r="I76" s="76" t="s">
        <v>143</v>
      </c>
      <c r="J76" s="76" t="s">
        <v>145</v>
      </c>
      <c r="K76" s="69"/>
      <c r="M76" s="67"/>
      <c r="N76" s="68"/>
      <c r="O76" s="80">
        <f t="shared" si="13"/>
        <v>42156</v>
      </c>
      <c r="P76" s="81" t="s">
        <v>55</v>
      </c>
      <c r="Q76" s="83">
        <f ca="1">(OFFSET(Sheet2!M18,ROWS(Q$65:Q76)*4-4,0)+'New York'!$P$5)*1.02</f>
        <v>0.46920000000000001</v>
      </c>
      <c r="R76" s="83">
        <f ca="1">(OFFSET(Sheet2!N18,ROWS(R$65:R76)*4-4,0)+'New York'!$P$5)*1.02</f>
        <v>0.48653999999999997</v>
      </c>
      <c r="S76" s="83">
        <f ca="1">(OFFSET(Sheet2!O18,ROWS(S$65:S76)*4-4,0)+'New York'!$P$5)*1.02</f>
        <v>0.49980000000000002</v>
      </c>
      <c r="T76" s="69"/>
    </row>
    <row r="77" spans="2:20" ht="15">
      <c r="B77" s="67"/>
      <c r="C77" s="68"/>
      <c r="D77" s="77">
        <f t="shared" ref="D77:D86" si="14">$D$11</f>
        <v>42125</v>
      </c>
      <c r="E77" s="78" t="s">
        <v>37</v>
      </c>
      <c r="F77" s="79">
        <f ca="1">(OFFSET(Sheet2!D7,ROWS(F$77:F77)*4-4,0)+'New York'!$E$5/10)*1.02</f>
        <v>5.7119999999999997</v>
      </c>
      <c r="G77" s="79">
        <f ca="1">(OFFSET(Sheet2!E7,ROWS(G$77:G77)*4-4,0)+'New York'!$E$5/10)*1.02</f>
        <v>5.9364000000000008</v>
      </c>
      <c r="H77" s="79">
        <f ca="1">(OFFSET(Sheet2!F7,ROWS(H$77:H77)*4-4,0)+'New York'!$E$5/10)*1.02</f>
        <v>5.8956</v>
      </c>
      <c r="I77" s="79">
        <f ca="1">(OFFSET(Sheet2!G7,ROWS(I$77:I77)*4-4,0)+'New York'!$E$5/10)*1.02</f>
        <v>5.9466000000000001</v>
      </c>
      <c r="J77" s="79">
        <f ca="1">(OFFSET(Sheet2!H7,ROWS(J$77:J77)*4-4,0)+'New York'!$E$5/10)*1.02</f>
        <v>5.9261999999999997</v>
      </c>
      <c r="K77" s="69"/>
      <c r="M77" s="67"/>
      <c r="N77" s="68"/>
      <c r="O77" s="80">
        <f t="shared" si="13"/>
        <v>42156</v>
      </c>
      <c r="P77" s="81" t="s">
        <v>56</v>
      </c>
      <c r="Q77" s="83">
        <f ca="1">(OFFSET(Sheet2!M19,ROWS(Q$65:Q77)*4-4,0)+'New York'!$P$5)*1.02</f>
        <v>0.39780000000000004</v>
      </c>
      <c r="R77" s="83">
        <f ca="1">(OFFSET(Sheet2!N19,ROWS(R$65:R77)*4-4,0)+'New York'!$P$5)*1.02</f>
        <v>0.41615999999999997</v>
      </c>
      <c r="S77" s="83">
        <f ca="1">(OFFSET(Sheet2!O19,ROWS(S$65:S77)*4-4,0)+'New York'!$P$5)*1.02</f>
        <v>0.4335</v>
      </c>
      <c r="T77" s="69"/>
    </row>
    <row r="78" spans="2:20" ht="15">
      <c r="B78" s="67"/>
      <c r="C78" s="68"/>
      <c r="D78" s="77">
        <f t="shared" si="14"/>
        <v>42125</v>
      </c>
      <c r="E78" s="78" t="s">
        <v>41</v>
      </c>
      <c r="F78" s="79">
        <f ca="1">(OFFSET(Sheet2!D8,ROWS(F$77:F78)*4-4,0)+'New York'!$E$5/10)*1.02</f>
        <v>5.8446000000000007</v>
      </c>
      <c r="G78" s="79">
        <f ca="1">(OFFSET(Sheet2!E8,ROWS(G$77:G78)*4-4,0)+'New York'!$E$5/10)*1.02</f>
        <v>6.1302000000000003</v>
      </c>
      <c r="H78" s="79">
        <f ca="1">(OFFSET(Sheet2!F8,ROWS(H$77:H78)*4-4,0)+'New York'!$E$5/10)*1.02</f>
        <v>6.0077999999999996</v>
      </c>
      <c r="I78" s="79">
        <f ca="1">(OFFSET(Sheet2!G8,ROWS(I$77:I78)*4-4,0)+'New York'!$E$5/10)*1.02</f>
        <v>6.1403999999999996</v>
      </c>
      <c r="J78" s="79">
        <f ca="1">(OFFSET(Sheet2!H8,ROWS(J$77:J78)*4-4,0)+'New York'!$E$5/10)*1.02</f>
        <v>6.1506000000000007</v>
      </c>
      <c r="K78" s="69"/>
      <c r="M78" s="67"/>
      <c r="N78" s="68"/>
      <c r="O78" s="80">
        <f t="shared" si="13"/>
        <v>42156</v>
      </c>
      <c r="P78" s="81" t="s">
        <v>54</v>
      </c>
      <c r="Q78" s="83">
        <f ca="1">(OFFSET(Sheet2!M20,ROWS(Q$65:Q78)*4-4,0)+'New York'!$P$5)*1.02</f>
        <v>0.31415999999999999</v>
      </c>
      <c r="R78" s="83">
        <f ca="1">(OFFSET(Sheet2!N20,ROWS(R$65:R78)*4-4,0)+'New York'!$P$5)*1.02</f>
        <v>0.33354</v>
      </c>
      <c r="S78" s="83">
        <f ca="1">(OFFSET(Sheet2!O20,ROWS(S$65:S78)*4-4,0)+'New York'!$P$5)*1.02</f>
        <v>0.35496</v>
      </c>
      <c r="T78" s="69"/>
    </row>
    <row r="79" spans="2:20" ht="15">
      <c r="B79" s="67"/>
      <c r="C79" s="68"/>
      <c r="D79" s="77">
        <f t="shared" si="14"/>
        <v>42125</v>
      </c>
      <c r="E79" s="78" t="s">
        <v>38</v>
      </c>
      <c r="F79" s="79">
        <f ca="1">(OFFSET(Sheet2!D9,ROWS(F$77:F79)*4-4,0)+'New York'!$E$5/10)*1.02</f>
        <v>5.6201999999999996</v>
      </c>
      <c r="G79" s="79">
        <f ca="1">(OFFSET(Sheet2!E9,ROWS(G$77:G79)*4-4,0)+'New York'!$E$5/10)*1.02</f>
        <v>6.0180000000000007</v>
      </c>
      <c r="H79" s="79">
        <f ca="1">(OFFSET(Sheet2!F9,ROWS(H$77:H79)*4-4,0)+'New York'!$E$5/10)*1.02</f>
        <v>5.9568000000000003</v>
      </c>
      <c r="I79" s="79">
        <f ca="1">(OFFSET(Sheet2!G9,ROWS(I$77:I79)*4-4,0)+'New York'!$E$5/10)*1.02</f>
        <v>6.069</v>
      </c>
      <c r="J79" s="79">
        <f ca="1">(OFFSET(Sheet2!H9,ROWS(J$77:J79)*4-4,0)+'New York'!$E$5/10)*1.02</f>
        <v>6.12</v>
      </c>
      <c r="K79" s="69"/>
      <c r="M79" s="67"/>
      <c r="N79" s="68"/>
      <c r="O79" s="80">
        <f t="shared" si="13"/>
        <v>42156</v>
      </c>
      <c r="P79" s="84" t="s">
        <v>61</v>
      </c>
      <c r="Q79" s="83">
        <f ca="1">(OFFSET(Sheet2!M21,ROWS(Q$65:Q79)*4-4,0)+'New York'!$P$5)*1.02</f>
        <v>0.52326000000000006</v>
      </c>
      <c r="R79" s="83">
        <f ca="1">(OFFSET(Sheet2!N21,ROWS(R$65:R79)*4-4,0)+'New York'!$P$5)*1.02</f>
        <v>0.53958000000000006</v>
      </c>
      <c r="S79" s="83">
        <f ca="1">(OFFSET(Sheet2!O21,ROWS(S$65:S79)*4-4,0)+'New York'!$P$5)*1.02</f>
        <v>0.55284</v>
      </c>
      <c r="T79" s="69"/>
    </row>
    <row r="80" spans="2:20" ht="15">
      <c r="B80" s="67"/>
      <c r="C80" s="68"/>
      <c r="D80" s="77">
        <f t="shared" si="14"/>
        <v>42125</v>
      </c>
      <c r="E80" s="78" t="s">
        <v>39</v>
      </c>
      <c r="F80" s="79">
        <f ca="1">(OFFSET(Sheet2!D10,ROWS(F$77:F80)*4-4,0)+'New York'!$E$5/10)*1.02</f>
        <v>5.7222000000000008</v>
      </c>
      <c r="G80" s="79">
        <f ca="1">(OFFSET(Sheet2!E10,ROWS(G$77:G80)*4-4,0)+'New York'!$E$5/10)*1.02</f>
        <v>5.9874000000000001</v>
      </c>
      <c r="H80" s="79">
        <f ca="1">(OFFSET(Sheet2!F10,ROWS(H$77:H80)*4-4,0)+'New York'!$E$5/10)*1.02</f>
        <v>5.9058000000000002</v>
      </c>
      <c r="I80" s="79">
        <f ca="1">(OFFSET(Sheet2!G10,ROWS(I$77:I80)*4-4,0)+'New York'!$E$5/10)*1.02</f>
        <v>6.0180000000000007</v>
      </c>
      <c r="J80" s="79">
        <f ca="1">(OFFSET(Sheet2!H10,ROWS(J$77:J80)*4-4,0)+'New York'!$E$5/10)*1.02</f>
        <v>6.0384000000000002</v>
      </c>
      <c r="K80" s="69"/>
      <c r="M80" s="67"/>
      <c r="N80" s="68"/>
      <c r="O80" s="80">
        <f t="shared" si="13"/>
        <v>42156</v>
      </c>
      <c r="P80" s="81" t="s">
        <v>62</v>
      </c>
      <c r="Q80" s="83">
        <f ca="1">(OFFSET(Sheet2!M22,ROWS(Q$65:Q80)*4-4,0)+'New York'!$P$5)*1.02</f>
        <v>0.62219999999999998</v>
      </c>
      <c r="R80" s="83">
        <f ca="1">(OFFSET(Sheet2!N22,ROWS(R$65:R80)*4-4,0)+'New York'!$P$5)*1.02</f>
        <v>0.63138000000000005</v>
      </c>
      <c r="S80" s="83">
        <f ca="1">(OFFSET(Sheet2!O22,ROWS(S$65:S80)*4-4,0)+'New York'!$P$5)*1.02</f>
        <v>0.63851999999999998</v>
      </c>
      <c r="T80" s="69"/>
    </row>
    <row r="81" spans="2:20" ht="15">
      <c r="B81" s="67"/>
      <c r="C81" s="68"/>
      <c r="D81" s="77">
        <f t="shared" si="14"/>
        <v>42125</v>
      </c>
      <c r="E81" s="78" t="s">
        <v>42</v>
      </c>
      <c r="F81" s="79">
        <f ca="1">(OFFSET(Sheet2!D11,ROWS(F$77:F81)*4-4,0)+'New York'!$E$5/10)*1.02</f>
        <v>6.0282</v>
      </c>
      <c r="G81" s="79">
        <f ca="1">(OFFSET(Sheet2!E11,ROWS(G$77:G81)*4-4,0)+'New York'!$E$5/10)*1.02</f>
        <v>6.4157999999999999</v>
      </c>
      <c r="H81" s="79">
        <f ca="1">(OFFSET(Sheet2!F11,ROWS(H$77:H81)*4-4,0)+'New York'!$E$5/10)*1.02</f>
        <v>6.2730000000000006</v>
      </c>
      <c r="I81" s="79">
        <f ca="1">(OFFSET(Sheet2!G11,ROWS(I$77:I81)*4-4,0)+'New York'!$E$5/10)*1.02</f>
        <v>6.4157999999999999</v>
      </c>
      <c r="J81" s="79">
        <f ca="1">(OFFSET(Sheet2!H11,ROWS(J$77:J81)*4-4,0)+'New York'!$E$5/10)*1.02</f>
        <v>6.4361999999999995</v>
      </c>
      <c r="K81" s="69"/>
      <c r="M81" s="67"/>
      <c r="N81" s="68"/>
      <c r="O81" s="80">
        <f>$D$31</f>
        <v>42186</v>
      </c>
      <c r="P81" s="81" t="s">
        <v>53</v>
      </c>
      <c r="Q81" s="83">
        <f ca="1">(OFFSET(Sheet2!M23,ROWS(Q$65:Q81)*4-4,0)+'New York'!$P$5)*1.02</f>
        <v>0.55386000000000002</v>
      </c>
      <c r="R81" s="83">
        <f ca="1">(OFFSET(Sheet2!N23,ROWS(R$65:R81)*4-4,0)+'New York'!$P$5)*1.02</f>
        <v>0.56712000000000007</v>
      </c>
      <c r="S81" s="83">
        <f ca="1">(OFFSET(Sheet2!O23,ROWS(S$65:S81)*4-4,0)+'New York'!$P$5)*1.02</f>
        <v>0.57935999999999999</v>
      </c>
      <c r="T81" s="69"/>
    </row>
    <row r="82" spans="2:20" ht="15">
      <c r="B82" s="67"/>
      <c r="C82" s="68"/>
      <c r="D82" s="77">
        <f t="shared" si="14"/>
        <v>42125</v>
      </c>
      <c r="E82" s="78" t="s">
        <v>40</v>
      </c>
      <c r="F82" s="79">
        <f ca="1">(OFFSET(Sheet2!D12,ROWS(F$77:F82)*4-4,0)+'New York'!$E$5/10)*1.02</f>
        <v>5.8446000000000007</v>
      </c>
      <c r="G82" s="79">
        <f ca="1">(OFFSET(Sheet2!E12,ROWS(G$77:G82)*4-4,0)+'New York'!$E$5/10)*1.02</f>
        <v>7.1400000000000006</v>
      </c>
      <c r="H82" s="79">
        <f ca="1">(OFFSET(Sheet2!F12,ROWS(H$77:H82)*4-4,0)+'New York'!$E$5/10)*1.02</f>
        <v>6.7830000000000004</v>
      </c>
      <c r="I82" s="79">
        <f ca="1">(OFFSET(Sheet2!G12,ROWS(I$77:I82)*4-4,0)+'New York'!$E$5/10)*1.02</f>
        <v>7.1604000000000001</v>
      </c>
      <c r="J82" s="79">
        <f ca="1">(OFFSET(Sheet2!H12,ROWS(J$77:J82)*4-4,0)+'New York'!$E$5/10)*1.02</f>
        <v>7.1706000000000003</v>
      </c>
      <c r="K82" s="69"/>
      <c r="M82" s="67"/>
      <c r="N82" s="68"/>
      <c r="O82" s="80">
        <f t="shared" ref="O82:O88" si="15">$D$31</f>
        <v>42186</v>
      </c>
      <c r="P82" s="81" t="s">
        <v>57</v>
      </c>
      <c r="Q82" s="83">
        <f ca="1">(OFFSET(Sheet2!M24,ROWS(Q$65:Q82)*4-4,0)+'New York'!$P$5)*1.02</f>
        <v>0.31722</v>
      </c>
      <c r="R82" s="83">
        <f ca="1">(OFFSET(Sheet2!N24,ROWS(R$65:R82)*4-4,0)+'New York'!$P$5)*1.02</f>
        <v>0.33762000000000003</v>
      </c>
      <c r="S82" s="83">
        <f ca="1">(OFFSET(Sheet2!O24,ROWS(S$65:S82)*4-4,0)+'New York'!$P$5)*1.02</f>
        <v>0.35802</v>
      </c>
      <c r="T82" s="69"/>
    </row>
    <row r="83" spans="2:20" ht="15">
      <c r="B83" s="67"/>
      <c r="C83" s="68"/>
      <c r="D83" s="77">
        <f t="shared" si="14"/>
        <v>42125</v>
      </c>
      <c r="E83" s="78" t="s">
        <v>43</v>
      </c>
      <c r="F83" s="79">
        <f ca="1">(OFFSET(Sheet2!D13,ROWS(F$77:F83)*4-4,0)+'New York'!$E$5/10)*1.02</f>
        <v>7.4256000000000002</v>
      </c>
      <c r="G83" s="79">
        <f ca="1">(OFFSET(Sheet2!E13,ROWS(G$77:G83)*4-4,0)+'New York'!$E$5/10)*1.02</f>
        <v>8.1294000000000004</v>
      </c>
      <c r="H83" s="79">
        <f ca="1">(OFFSET(Sheet2!F13,ROWS(H$77:H83)*4-4,0)+'New York'!$E$5/10)*1.02</f>
        <v>7.9356</v>
      </c>
      <c r="I83" s="79">
        <f ca="1">(OFFSET(Sheet2!G13,ROWS(I$77:I83)*4-4,0)+'New York'!$E$5/10)*1.02</f>
        <v>8.1498000000000008</v>
      </c>
      <c r="J83" s="79">
        <f ca="1">(OFFSET(Sheet2!H13,ROWS(J$77:J83)*4-4,0)+'New York'!$E$5/10)*1.02</f>
        <v>8.1701999999999995</v>
      </c>
      <c r="K83" s="69"/>
      <c r="M83" s="67"/>
      <c r="N83" s="68"/>
      <c r="O83" s="80">
        <f t="shared" si="15"/>
        <v>42186</v>
      </c>
      <c r="P83" s="81" t="s">
        <v>60</v>
      </c>
      <c r="Q83" s="83">
        <f ca="1">(OFFSET(Sheet2!M25,ROWS(Q$65:Q83)*4-4,0)+'New York'!$P$5)*1.02</f>
        <v>0.53244000000000002</v>
      </c>
      <c r="R83" s="83">
        <f ca="1">(OFFSET(Sheet2!N25,ROWS(R$65:R83)*4-4,0)+'New York'!$P$5)*1.02</f>
        <v>0.54876000000000003</v>
      </c>
      <c r="S83" s="83">
        <f ca="1">(OFFSET(Sheet2!O25,ROWS(S$65:S83)*4-4,0)+'New York'!$P$5)*1.02</f>
        <v>0.5630400000000001</v>
      </c>
      <c r="T83" s="69"/>
    </row>
    <row r="84" spans="2:20" ht="15">
      <c r="B84" s="67"/>
      <c r="C84" s="68"/>
      <c r="D84" s="77">
        <f t="shared" si="14"/>
        <v>42125</v>
      </c>
      <c r="E84" s="78" t="s">
        <v>44</v>
      </c>
      <c r="F84" s="79">
        <f ca="1">(OFFSET(Sheet2!D14,ROWS(F$77:F84)*4-4,0)+'New York'!$E$5/10)*1.02</f>
        <v>7.7214</v>
      </c>
      <c r="G84" s="79">
        <f ca="1">(OFFSET(Sheet2!E14,ROWS(G$77:G84)*4-4,0)+'New York'!$E$5/10)*1.02</f>
        <v>8.3028000000000013</v>
      </c>
      <c r="H84" s="79">
        <f ca="1">(OFFSET(Sheet2!F14,ROWS(H$77:H84)*4-4,0)+'New York'!$E$5/10)*1.02</f>
        <v>8.109</v>
      </c>
      <c r="I84" s="79">
        <f ca="1">(OFFSET(Sheet2!G14,ROWS(I$77:I84)*4-4,0)+'New York'!$E$5/10)*1.02</f>
        <v>8.3130000000000006</v>
      </c>
      <c r="J84" s="79">
        <f ca="1">(OFFSET(Sheet2!H14,ROWS(J$77:J84)*4-4,0)+'New York'!$E$5/10)*1.02</f>
        <v>8.3333999999999993</v>
      </c>
      <c r="K84" s="69"/>
      <c r="M84" s="67"/>
      <c r="N84" s="68"/>
      <c r="O84" s="80">
        <f t="shared" si="15"/>
        <v>42186</v>
      </c>
      <c r="P84" s="81" t="s">
        <v>55</v>
      </c>
      <c r="Q84" s="83">
        <f ca="1">(OFFSET(Sheet2!M26,ROWS(Q$65:Q84)*4-4,0)+'New York'!$P$5)*1.02</f>
        <v>0.47022000000000003</v>
      </c>
      <c r="R84" s="83">
        <f ca="1">(OFFSET(Sheet2!N26,ROWS(R$65:R84)*4-4,0)+'New York'!$P$5)*1.02</f>
        <v>0.48653999999999997</v>
      </c>
      <c r="S84" s="83">
        <f ca="1">(OFFSET(Sheet2!O26,ROWS(S$65:S84)*4-4,0)+'New York'!$P$5)*1.02</f>
        <v>0.49980000000000002</v>
      </c>
      <c r="T84" s="69"/>
    </row>
    <row r="85" spans="2:20" ht="15">
      <c r="B85" s="67"/>
      <c r="C85" s="68"/>
      <c r="D85" s="77">
        <f t="shared" si="14"/>
        <v>42125</v>
      </c>
      <c r="E85" s="78" t="s">
        <v>45</v>
      </c>
      <c r="F85" s="79">
        <f ca="1">(OFFSET(Sheet2!D15,ROWS(F$77:F85)*4-4,0)+'New York'!$E$5/10)*1.02</f>
        <v>7.7417999999999996</v>
      </c>
      <c r="G85" s="79">
        <f ca="1">(OFFSET(Sheet2!E15,ROWS(G$77:G85)*4-4,0)+'New York'!$E$5/10)*1.02</f>
        <v>8.3130000000000006</v>
      </c>
      <c r="H85" s="79">
        <f ca="1">(OFFSET(Sheet2!F15,ROWS(H$77:H85)*4-4,0)+'New York'!$E$5/10)*1.02</f>
        <v>8.1294000000000004</v>
      </c>
      <c r="I85" s="79">
        <f ca="1">(OFFSET(Sheet2!G15,ROWS(I$77:I85)*4-4,0)+'New York'!$E$5/10)*1.02</f>
        <v>8.3231999999999999</v>
      </c>
      <c r="J85" s="79">
        <f ca="1">(OFFSET(Sheet2!H15,ROWS(J$77:J85)*4-4,0)+'New York'!$E$5/10)*1.02</f>
        <v>8.3537999999999997</v>
      </c>
      <c r="K85" s="69"/>
      <c r="M85" s="67"/>
      <c r="N85" s="68"/>
      <c r="O85" s="80">
        <f t="shared" si="15"/>
        <v>42186</v>
      </c>
      <c r="P85" s="81" t="s">
        <v>56</v>
      </c>
      <c r="Q85" s="83">
        <f ca="1">(OFFSET(Sheet2!M27,ROWS(Q$65:Q85)*4-4,0)+'New York'!$P$5)*1.02</f>
        <v>0.39882000000000001</v>
      </c>
      <c r="R85" s="83">
        <f ca="1">(OFFSET(Sheet2!N27,ROWS(R$65:R85)*4-4,0)+'New York'!$P$5)*1.02</f>
        <v>0.41718</v>
      </c>
      <c r="S85" s="83">
        <f ca="1">(OFFSET(Sheet2!O27,ROWS(S$65:S85)*4-4,0)+'New York'!$P$5)*1.02</f>
        <v>0.4335</v>
      </c>
      <c r="T85" s="69"/>
    </row>
    <row r="86" spans="2:20" ht="15">
      <c r="B86" s="67"/>
      <c r="C86" s="68"/>
      <c r="D86" s="77">
        <f t="shared" si="14"/>
        <v>42125</v>
      </c>
      <c r="E86" s="78" t="s">
        <v>46</v>
      </c>
      <c r="F86" s="79">
        <f ca="1">(OFFSET(Sheet2!D16,ROWS(F$77:F86)*4-4,0)+'New York'!$E$5/10)*1.02</f>
        <v>9.4962</v>
      </c>
      <c r="G86" s="79">
        <f ca="1">(OFFSET(Sheet2!E16,ROWS(G$77:G86)*4-4,0)+'New York'!$E$5/10)*1.02</f>
        <v>9.7103999999999999</v>
      </c>
      <c r="H86" s="79">
        <f ca="1">(OFFSET(Sheet2!F16,ROWS(H$77:H86)*4-4,0)+'New York'!$E$5/10)*1.02</f>
        <v>9.7410000000000014</v>
      </c>
      <c r="I86" s="79">
        <f ca="1">(OFFSET(Sheet2!G16,ROWS(I$77:I86)*4-4,0)+'New York'!$E$5/10)*1.02</f>
        <v>9.69</v>
      </c>
      <c r="J86" s="79">
        <f ca="1">(OFFSET(Sheet2!H16,ROWS(J$77:J86)*4-4,0)+'New York'!$E$5/10)*1.02</f>
        <v>9.7103999999999999</v>
      </c>
      <c r="K86" s="69"/>
      <c r="M86" s="67"/>
      <c r="N86" s="68"/>
      <c r="O86" s="80">
        <f t="shared" si="15"/>
        <v>42186</v>
      </c>
      <c r="P86" s="81" t="s">
        <v>54</v>
      </c>
      <c r="Q86" s="83">
        <f ca="1">(OFFSET(Sheet2!M28,ROWS(Q$65:Q86)*4-4,0)+'New York'!$P$5)*1.02</f>
        <v>0.31518000000000002</v>
      </c>
      <c r="R86" s="83">
        <f ca="1">(OFFSET(Sheet2!N28,ROWS(R$65:R86)*4-4,0)+'New York'!$P$5)*1.02</f>
        <v>0.33456000000000002</v>
      </c>
      <c r="S86" s="83">
        <f ca="1">(OFFSET(Sheet2!O28,ROWS(S$65:S86)*4-4,0)+'New York'!$P$5)*1.02</f>
        <v>0.35597999999999996</v>
      </c>
      <c r="T86" s="69"/>
    </row>
    <row r="87" spans="2:20" ht="15">
      <c r="B87" s="67"/>
      <c r="C87" s="68"/>
      <c r="D87" s="77">
        <f>$D$21</f>
        <v>42156</v>
      </c>
      <c r="E87" s="78" t="s">
        <v>108</v>
      </c>
      <c r="F87" s="79">
        <f ca="1">(OFFSET(Sheet2!D17,ROWS(F$77:F87)*4-4,0)+'New York'!$E$5/10)*1.02</f>
        <v>5.7324000000000002</v>
      </c>
      <c r="G87" s="79">
        <f ca="1">(OFFSET(Sheet2!E17,ROWS(G$77:G87)*4-4,0)+'New York'!$E$5/10)*1.02</f>
        <v>5.9772000000000007</v>
      </c>
      <c r="H87" s="79">
        <f ca="1">(OFFSET(Sheet2!F17,ROWS(H$77:H87)*4-4,0)+'New York'!$E$5/10)*1.02</f>
        <v>5.8853999999999997</v>
      </c>
      <c r="I87" s="79">
        <f ca="1">(OFFSET(Sheet2!G17,ROWS(I$77:I87)*4-4,0)+'New York'!$E$5/10)*1.02</f>
        <v>5.9568000000000003</v>
      </c>
      <c r="J87" s="79">
        <f ca="1">(OFFSET(Sheet2!H17,ROWS(J$77:J87)*4-4,0)+'New York'!$E$5/10)*1.02</f>
        <v>5.9364000000000008</v>
      </c>
      <c r="K87" s="69"/>
      <c r="M87" s="67"/>
      <c r="N87" s="68"/>
      <c r="O87" s="80">
        <f t="shared" si="15"/>
        <v>42186</v>
      </c>
      <c r="P87" s="84" t="s">
        <v>61</v>
      </c>
      <c r="Q87" s="83">
        <f ca="1">(OFFSET(Sheet2!M29,ROWS(Q$65:Q87)*4-4,0)+'New York'!$P$5)*1.02</f>
        <v>0.52427999999999997</v>
      </c>
      <c r="R87" s="83">
        <f ca="1">(OFFSET(Sheet2!N29,ROWS(R$65:R87)*4-4,0)+'New York'!$P$5)*1.02</f>
        <v>0.54060000000000008</v>
      </c>
      <c r="S87" s="83">
        <f ca="1">(OFFSET(Sheet2!O29,ROWS(S$65:S87)*4-4,0)+'New York'!$P$5)*1.02</f>
        <v>0.55284</v>
      </c>
      <c r="T87" s="69"/>
    </row>
    <row r="88" spans="2:20" ht="15">
      <c r="B88" s="67"/>
      <c r="C88" s="68"/>
      <c r="D88" s="77">
        <f>$D$21</f>
        <v>42156</v>
      </c>
      <c r="E88" s="78" t="s">
        <v>109</v>
      </c>
      <c r="F88" s="79">
        <f ca="1">(OFFSET(Sheet2!D18,ROWS(F$77:F88)*4-4,0)+'New York'!$E$5/10)*1.02</f>
        <v>5.7935999999999996</v>
      </c>
      <c r="G88" s="79">
        <f ca="1">(OFFSET(Sheet2!E18,ROWS(G$77:G88)*4-4,0)+'New York'!$E$5/10)*1.02</f>
        <v>6.1506000000000007</v>
      </c>
      <c r="H88" s="79">
        <f ca="1">(OFFSET(Sheet2!F18,ROWS(H$77:H88)*4-4,0)+'New York'!$E$5/10)*1.02</f>
        <v>5.9874000000000001</v>
      </c>
      <c r="I88" s="79">
        <f ca="1">(OFFSET(Sheet2!G18,ROWS(I$77:I88)*4-4,0)+'New York'!$E$5/10)*1.02</f>
        <v>6.1403999999999996</v>
      </c>
      <c r="J88" s="79">
        <f ca="1">(OFFSET(Sheet2!H18,ROWS(J$77:J88)*4-4,0)+'New York'!$E$5/10)*1.02</f>
        <v>6.1506000000000007</v>
      </c>
      <c r="K88" s="69"/>
      <c r="M88" s="67"/>
      <c r="N88" s="68"/>
      <c r="O88" s="85">
        <f t="shared" si="15"/>
        <v>42186</v>
      </c>
      <c r="P88" s="86" t="s">
        <v>62</v>
      </c>
      <c r="Q88" s="87">
        <f ca="1">(OFFSET(Sheet2!M30,ROWS(Q$65:Q88)*4-4,0)+'New York'!$P$5)*1.02</f>
        <v>0.62322</v>
      </c>
      <c r="R88" s="87">
        <f ca="1">(OFFSET(Sheet2!N30,ROWS(R$65:R88)*4-4,0)+'New York'!$P$5)*1.02</f>
        <v>0.63239999999999996</v>
      </c>
      <c r="S88" s="87">
        <f ca="1">(OFFSET(Sheet2!O30,ROWS(S$65:S88)*4-4,0)+'New York'!$P$5)*1.02</f>
        <v>0.63954</v>
      </c>
      <c r="T88" s="69"/>
    </row>
    <row r="89" spans="2:20" ht="15">
      <c r="B89" s="67"/>
      <c r="C89" s="68"/>
      <c r="D89" s="77">
        <f t="shared" ref="D89:D96" si="16">$D$21</f>
        <v>42156</v>
      </c>
      <c r="E89" s="78" t="s">
        <v>110</v>
      </c>
      <c r="F89" s="79">
        <f ca="1">(OFFSET(Sheet2!D19,ROWS(F$77:F89)*4-4,0)+'New York'!$E$5/10)*1.02</f>
        <v>5.7017999999999995</v>
      </c>
      <c r="G89" s="79">
        <f ca="1">(OFFSET(Sheet2!E19,ROWS(G$77:G89)*4-4,0)+'New York'!$E$5/10)*1.02</f>
        <v>6.0792000000000002</v>
      </c>
      <c r="H89" s="79">
        <f ca="1">(OFFSET(Sheet2!F19,ROWS(H$77:H89)*4-4,0)+'New York'!$E$5/10)*1.02</f>
        <v>5.9669999999999996</v>
      </c>
      <c r="I89" s="79">
        <f ca="1">(OFFSET(Sheet2!G19,ROWS(I$77:I89)*4-4,0)+'New York'!$E$5/10)*1.02</f>
        <v>6.0996000000000006</v>
      </c>
      <c r="J89" s="79">
        <f ca="1">(OFFSET(Sheet2!H19,ROWS(J$77:J89)*4-4,0)+'New York'!$E$5/10)*1.02</f>
        <v>6.1506000000000007</v>
      </c>
      <c r="K89" s="69"/>
      <c r="M89" s="67"/>
      <c r="N89" s="68"/>
      <c r="O89" s="68"/>
      <c r="P89" s="68"/>
      <c r="Q89" s="68"/>
      <c r="R89" s="68"/>
      <c r="S89" s="68"/>
      <c r="T89" s="69"/>
    </row>
    <row r="90" spans="2:20" ht="16">
      <c r="B90" s="67"/>
      <c r="C90" s="68"/>
      <c r="D90" s="77">
        <f t="shared" si="16"/>
        <v>42156</v>
      </c>
      <c r="E90" s="78" t="s">
        <v>111</v>
      </c>
      <c r="F90" s="79">
        <f ca="1">(OFFSET(Sheet2!D20,ROWS(F$77:F90)*4-4,0)+'New York'!$E$5/10)*1.02</f>
        <v>5.6916000000000002</v>
      </c>
      <c r="G90" s="79">
        <f ca="1">(OFFSET(Sheet2!E20,ROWS(G$77:G90)*4-4,0)+'New York'!$E$5/10)*1.02</f>
        <v>6.0077999999999996</v>
      </c>
      <c r="H90" s="79">
        <f ca="1">(OFFSET(Sheet2!F20,ROWS(H$77:H90)*4-4,0)+'New York'!$E$5/10)*1.02</f>
        <v>5.8751999999999995</v>
      </c>
      <c r="I90" s="79">
        <f ca="1">(OFFSET(Sheet2!G20,ROWS(I$77:I90)*4-4,0)+'New York'!$E$5/10)*1.02</f>
        <v>6.0180000000000007</v>
      </c>
      <c r="J90" s="79">
        <f ca="1">(OFFSET(Sheet2!H20,ROWS(J$77:J90)*4-4,0)+'New York'!$E$5/10)*1.02</f>
        <v>6.0384000000000002</v>
      </c>
      <c r="K90" s="69"/>
      <c r="M90" s="67"/>
      <c r="N90" s="68"/>
      <c r="O90" s="70" t="s">
        <v>87</v>
      </c>
      <c r="P90" s="68"/>
      <c r="Q90" s="68"/>
      <c r="R90" s="68"/>
      <c r="S90" s="68"/>
      <c r="T90" s="69"/>
    </row>
    <row r="91" spans="2:20" ht="16" thickBot="1">
      <c r="B91" s="67"/>
      <c r="C91" s="68"/>
      <c r="D91" s="77">
        <f t="shared" si="16"/>
        <v>42156</v>
      </c>
      <c r="E91" s="78" t="s">
        <v>112</v>
      </c>
      <c r="F91" s="79">
        <f ca="1">(OFFSET(Sheet2!D21,ROWS(F$77:F91)*4-4,0)+'New York'!$E$5/10)*1.02</f>
        <v>5.9772000000000007</v>
      </c>
      <c r="G91" s="79">
        <f ca="1">(OFFSET(Sheet2!E21,ROWS(G$77:G91)*4-4,0)+'New York'!$E$5/10)*1.02</f>
        <v>6.4260000000000002</v>
      </c>
      <c r="H91" s="79">
        <f ca="1">(OFFSET(Sheet2!F21,ROWS(H$77:H91)*4-4,0)+'New York'!$E$5/10)*1.02</f>
        <v>6.2423999999999999</v>
      </c>
      <c r="I91" s="79">
        <f ca="1">(OFFSET(Sheet2!G21,ROWS(I$77:I91)*4-4,0)+'New York'!$E$5/10)*1.02</f>
        <v>6.4157999999999999</v>
      </c>
      <c r="J91" s="79">
        <f ca="1">(OFFSET(Sheet2!H21,ROWS(J$77:J91)*4-4,0)+'New York'!$E$5/10)*1.02</f>
        <v>6.4361999999999995</v>
      </c>
      <c r="K91" s="69"/>
      <c r="M91" s="67"/>
      <c r="N91" s="68"/>
      <c r="O91" s="76" t="s">
        <v>0</v>
      </c>
      <c r="P91" s="76" t="s">
        <v>17</v>
      </c>
      <c r="Q91" s="76" t="s">
        <v>4</v>
      </c>
      <c r="R91" s="76" t="s">
        <v>5</v>
      </c>
      <c r="S91" s="76" t="s">
        <v>6</v>
      </c>
      <c r="T91" s="69"/>
    </row>
    <row r="92" spans="2:20" ht="15">
      <c r="B92" s="67"/>
      <c r="C92" s="68"/>
      <c r="D92" s="77">
        <f t="shared" si="16"/>
        <v>42156</v>
      </c>
      <c r="E92" s="78" t="s">
        <v>113</v>
      </c>
      <c r="F92" s="79">
        <f ca="1">(OFFSET(Sheet2!D22,ROWS(F$77:F92)*4-4,0)+'New York'!$E$5/10)*1.02</f>
        <v>6.0077999999999996</v>
      </c>
      <c r="G92" s="79">
        <f ca="1">(OFFSET(Sheet2!E22,ROWS(G$77:G92)*4-4,0)+'New York'!$E$5/10)*1.02</f>
        <v>7.1808000000000005</v>
      </c>
      <c r="H92" s="79">
        <f ca="1">(OFFSET(Sheet2!F22,ROWS(H$77:H92)*4-4,0)+'New York'!$E$5/10)*1.02</f>
        <v>6.8238000000000003</v>
      </c>
      <c r="I92" s="79">
        <f ca="1">(OFFSET(Sheet2!G22,ROWS(I$77:I92)*4-4,0)+'New York'!$E$5/10)*1.02</f>
        <v>7.1909999999999998</v>
      </c>
      <c r="J92" s="79">
        <f ca="1">(OFFSET(Sheet2!H22,ROWS(J$77:J92)*4-4,0)+'New York'!$E$5/10)*1.02</f>
        <v>7.2012</v>
      </c>
      <c r="K92" s="69"/>
      <c r="M92" s="67"/>
      <c r="N92" s="68"/>
      <c r="O92" s="80">
        <f t="shared" ref="O92:O99" si="17">$D$11</f>
        <v>42125</v>
      </c>
      <c r="P92" s="81" t="s">
        <v>53</v>
      </c>
      <c r="Q92" s="82">
        <f ca="1">(OFFSET(Sheet2!M8,ROWS(Q$92:Q92)*4-4,0)+'New York'!$P$5)*1.02</f>
        <v>0.54161999999999999</v>
      </c>
      <c r="R92" s="82">
        <f ca="1">(OFFSET(Sheet2!N8,ROWS(R$92:R92)*4-4,0)+'New York'!$P$5)*1.02</f>
        <v>0.55590000000000006</v>
      </c>
      <c r="S92" s="82">
        <f ca="1">(OFFSET(Sheet2!O8,ROWS(S$92:S92)*4-4,0)+'New York'!$P$5)*1.02</f>
        <v>0.56814000000000009</v>
      </c>
      <c r="T92" s="69"/>
    </row>
    <row r="93" spans="2:20" ht="15">
      <c r="B93" s="67"/>
      <c r="C93" s="68"/>
      <c r="D93" s="77">
        <f t="shared" si="16"/>
        <v>42156</v>
      </c>
      <c r="E93" s="78" t="s">
        <v>114</v>
      </c>
      <c r="F93" s="79">
        <f ca="1">(OFFSET(Sheet2!D23,ROWS(F$77:F93)*4-4,0)+'New York'!$E$5/10)*1.02</f>
        <v>7.4561999999999999</v>
      </c>
      <c r="G93" s="79">
        <f ca="1">(OFFSET(Sheet2!E23,ROWS(G$77:G93)*4-4,0)+'New York'!$E$5/10)*1.02</f>
        <v>8.1701999999999995</v>
      </c>
      <c r="H93" s="79">
        <f ca="1">(OFFSET(Sheet2!F23,ROWS(H$77:H93)*4-4,0)+'New York'!$E$5/10)*1.02</f>
        <v>7.9356</v>
      </c>
      <c r="I93" s="79">
        <f ca="1">(OFFSET(Sheet2!G23,ROWS(I$77:I93)*4-4,0)+'New York'!$E$5/10)*1.02</f>
        <v>8.1701999999999995</v>
      </c>
      <c r="J93" s="79">
        <f ca="1">(OFFSET(Sheet2!H23,ROWS(J$77:J93)*4-4,0)+'New York'!$E$5/10)*1.02</f>
        <v>8.1804000000000006</v>
      </c>
      <c r="K93" s="69"/>
      <c r="M93" s="67"/>
      <c r="N93" s="68"/>
      <c r="O93" s="80">
        <f t="shared" si="17"/>
        <v>42125</v>
      </c>
      <c r="P93" s="81" t="s">
        <v>57</v>
      </c>
      <c r="Q93" s="83">
        <f ca="1">(OFFSET(Sheet2!M9,ROWS(Q$92:Q93)*4-4,0)+'New York'!$P$5)*1.02</f>
        <v>0.30497999999999997</v>
      </c>
      <c r="R93" s="83">
        <f ca="1">(OFFSET(Sheet2!N9,ROWS(R$92:R93)*4-4,0)+'New York'!$P$5)*1.02</f>
        <v>0.32538</v>
      </c>
      <c r="S93" s="83">
        <f ca="1">(OFFSET(Sheet2!O9,ROWS(S$92:S93)*4-4,0)+'New York'!$P$5)*1.02</f>
        <v>0.34578000000000003</v>
      </c>
      <c r="T93" s="69"/>
    </row>
    <row r="94" spans="2:20" ht="15">
      <c r="B94" s="67"/>
      <c r="C94" s="68"/>
      <c r="D94" s="77">
        <f t="shared" si="16"/>
        <v>42156</v>
      </c>
      <c r="E94" s="78" t="s">
        <v>115</v>
      </c>
      <c r="F94" s="79">
        <f ca="1">(OFFSET(Sheet2!D24,ROWS(F$77:F94)*4-4,0)+'New York'!$E$5/10)*1.02</f>
        <v>7.7009999999999996</v>
      </c>
      <c r="G94" s="79">
        <f ca="1">(OFFSET(Sheet2!E24,ROWS(G$77:G94)*4-4,0)+'New York'!$E$5/10)*1.02</f>
        <v>8.3231999999999999</v>
      </c>
      <c r="H94" s="79">
        <f ca="1">(OFFSET(Sheet2!F24,ROWS(H$77:H94)*4-4,0)+'New York'!$E$5/10)*1.02</f>
        <v>8.0988000000000007</v>
      </c>
      <c r="I94" s="79">
        <f ca="1">(OFFSET(Sheet2!G24,ROWS(I$77:I94)*4-4,0)+'New York'!$E$5/10)*1.02</f>
        <v>8.3231999999999999</v>
      </c>
      <c r="J94" s="79">
        <f ca="1">(OFFSET(Sheet2!H24,ROWS(J$77:J94)*4-4,0)+'New York'!$E$5/10)*1.02</f>
        <v>8.3436000000000003</v>
      </c>
      <c r="K94" s="69"/>
      <c r="M94" s="67"/>
      <c r="N94" s="68"/>
      <c r="O94" s="80">
        <f t="shared" si="17"/>
        <v>42125</v>
      </c>
      <c r="P94" s="81" t="s">
        <v>60</v>
      </c>
      <c r="Q94" s="83">
        <f ca="1">(OFFSET(Sheet2!M10,ROWS(Q$92:Q94)*4-4,0)+'New York'!$P$5)*1.02</f>
        <v>0.51917999999999997</v>
      </c>
      <c r="R94" s="83">
        <f ca="1">(OFFSET(Sheet2!N10,ROWS(R$92:R94)*4-4,0)+'New York'!$P$5)*1.02</f>
        <v>0.53550000000000009</v>
      </c>
      <c r="S94" s="83">
        <f ca="1">(OFFSET(Sheet2!O10,ROWS(S$92:S94)*4-4,0)+'New York'!$P$5)*1.02</f>
        <v>0.55080000000000007</v>
      </c>
      <c r="T94" s="69"/>
    </row>
    <row r="95" spans="2:20" ht="15">
      <c r="B95" s="67"/>
      <c r="C95" s="68"/>
      <c r="D95" s="77">
        <f t="shared" si="16"/>
        <v>42156</v>
      </c>
      <c r="E95" s="78" t="s">
        <v>116</v>
      </c>
      <c r="F95" s="79">
        <f ca="1">(OFFSET(Sheet2!D25,ROWS(F$77:F95)*4-4,0)+'New York'!$E$5/10)*1.02</f>
        <v>7.7111999999999998</v>
      </c>
      <c r="G95" s="79">
        <f ca="1">(OFFSET(Sheet2!E25,ROWS(G$77:G95)*4-4,0)+'New York'!$E$5/10)*1.02</f>
        <v>8.3333999999999993</v>
      </c>
      <c r="H95" s="79">
        <f ca="1">(OFFSET(Sheet2!F25,ROWS(H$77:H95)*4-4,0)+'New York'!$E$5/10)*1.02</f>
        <v>8.109</v>
      </c>
      <c r="I95" s="79">
        <f ca="1">(OFFSET(Sheet2!G25,ROWS(I$77:I95)*4-4,0)+'New York'!$E$5/10)*1.02</f>
        <v>8.3333999999999993</v>
      </c>
      <c r="J95" s="79">
        <f ca="1">(OFFSET(Sheet2!H25,ROWS(J$77:J95)*4-4,0)+'New York'!$E$5/10)*1.02</f>
        <v>8.363999999999999</v>
      </c>
      <c r="K95" s="69"/>
      <c r="M95" s="67"/>
      <c r="N95" s="68"/>
      <c r="O95" s="80">
        <f t="shared" si="17"/>
        <v>42125</v>
      </c>
      <c r="P95" s="81" t="s">
        <v>55</v>
      </c>
      <c r="Q95" s="83">
        <f ca="1">(OFFSET(Sheet2!M11,ROWS(Q$92:Q95)*4-4,0)+'New York'!$P$5)*1.02</f>
        <v>0.45696000000000003</v>
      </c>
      <c r="R95" s="83">
        <f ca="1">(OFFSET(Sheet2!N11,ROWS(R$92:R95)*4-4,0)+'New York'!$P$5)*1.02</f>
        <v>0.47430000000000005</v>
      </c>
      <c r="S95" s="83">
        <f ca="1">(OFFSET(Sheet2!O11,ROWS(S$92:S95)*4-4,0)+'New York'!$P$5)*1.02</f>
        <v>0.48755999999999999</v>
      </c>
      <c r="T95" s="69"/>
    </row>
    <row r="96" spans="2:20" ht="15">
      <c r="B96" s="67"/>
      <c r="C96" s="68"/>
      <c r="D96" s="77">
        <f t="shared" si="16"/>
        <v>42156</v>
      </c>
      <c r="E96" s="78" t="s">
        <v>117</v>
      </c>
      <c r="F96" s="79">
        <f ca="1">(OFFSET(Sheet2!D26,ROWS(F$77:F96)*4-4,0)+'New York'!$E$5/10)*1.02</f>
        <v>9.3635999999999999</v>
      </c>
      <c r="G96" s="79">
        <f ca="1">(OFFSET(Sheet2!E26,ROWS(G$77:G96)*4-4,0)+'New York'!$E$5/10)*1.02</f>
        <v>9.7715999999999994</v>
      </c>
      <c r="H96" s="79">
        <f ca="1">(OFFSET(Sheet2!F26,ROWS(H$77:H96)*4-4,0)+'New York'!$E$5/10)*1.02</f>
        <v>9.6594000000000015</v>
      </c>
      <c r="I96" s="79">
        <f ca="1">(OFFSET(Sheet2!G26,ROWS(I$77:I96)*4-4,0)+'New York'!$E$5/10)*1.02</f>
        <v>9.7205999999999992</v>
      </c>
      <c r="J96" s="79">
        <f ca="1">(OFFSET(Sheet2!H26,ROWS(J$77:J96)*4-4,0)+'New York'!$E$5/10)*1.02</f>
        <v>9.7410000000000014</v>
      </c>
      <c r="K96" s="69"/>
      <c r="M96" s="67"/>
      <c r="N96" s="68"/>
      <c r="O96" s="80">
        <f t="shared" si="17"/>
        <v>42125</v>
      </c>
      <c r="P96" s="81" t="s">
        <v>56</v>
      </c>
      <c r="Q96" s="83">
        <f ca="1">(OFFSET(Sheet2!M12,ROWS(Q$92:Q96)*4-4,0)+'New York'!$P$5)*1.02</f>
        <v>0.38556000000000001</v>
      </c>
      <c r="R96" s="83">
        <f ca="1">(OFFSET(Sheet2!N12,ROWS(R$92:R96)*4-4,0)+'New York'!$P$5)*1.02</f>
        <v>0.40392</v>
      </c>
      <c r="S96" s="83">
        <f ca="1">(OFFSET(Sheet2!O12,ROWS(S$92:S96)*4-4,0)+'New York'!$P$5)*1.02</f>
        <v>0.42125999999999997</v>
      </c>
      <c r="T96" s="69"/>
    </row>
    <row r="97" spans="2:20" ht="15">
      <c r="B97" s="67"/>
      <c r="C97" s="68"/>
      <c r="D97" s="77">
        <f>$D$31</f>
        <v>42186</v>
      </c>
      <c r="E97" s="78" t="s">
        <v>108</v>
      </c>
      <c r="F97" s="79">
        <f ca="1">(OFFSET(Sheet2!D27,ROWS(F$77:F97)*4-4,0)+'New York'!$E$5/10)*1.02</f>
        <v>5.7630000000000008</v>
      </c>
      <c r="G97" s="79">
        <f ca="1">(OFFSET(Sheet2!E27,ROWS(G$77:G97)*4-4,0)+'New York'!$E$5/10)*1.02</f>
        <v>5.9976000000000003</v>
      </c>
      <c r="H97" s="79">
        <f ca="1">(OFFSET(Sheet2!F27,ROWS(H$77:H97)*4-4,0)+'New York'!$E$5/10)*1.02</f>
        <v>5.8853999999999997</v>
      </c>
      <c r="I97" s="79">
        <f ca="1">(OFFSET(Sheet2!G27,ROWS(I$77:I97)*4-4,0)+'New York'!$E$5/10)*1.02</f>
        <v>5.9669999999999996</v>
      </c>
      <c r="J97" s="79">
        <f ca="1">(OFFSET(Sheet2!H27,ROWS(J$77:J97)*4-4,0)+'New York'!$E$5/10)*1.02</f>
        <v>5.9466000000000001</v>
      </c>
      <c r="K97" s="69"/>
      <c r="M97" s="67"/>
      <c r="N97" s="68"/>
      <c r="O97" s="80">
        <f t="shared" si="17"/>
        <v>42125</v>
      </c>
      <c r="P97" s="81" t="s">
        <v>54</v>
      </c>
      <c r="Q97" s="83">
        <f ca="1">(OFFSET(Sheet2!M13,ROWS(Q$92:Q97)*4-4,0)+'New York'!$P$5)*1.02</f>
        <v>0.30191999999999997</v>
      </c>
      <c r="R97" s="83">
        <f ca="1">(OFFSET(Sheet2!N13,ROWS(R$92:R97)*4-4,0)+'New York'!$P$5)*1.02</f>
        <v>0.32130000000000003</v>
      </c>
      <c r="S97" s="83">
        <f ca="1">(OFFSET(Sheet2!O13,ROWS(S$92:S97)*4-4,0)+'New York'!$P$5)*1.02</f>
        <v>0.3417</v>
      </c>
      <c r="T97" s="69"/>
    </row>
    <row r="98" spans="2:20" ht="15">
      <c r="B98" s="67"/>
      <c r="C98" s="68"/>
      <c r="D98" s="77">
        <f>$D$31</f>
        <v>42186</v>
      </c>
      <c r="E98" s="78" t="s">
        <v>109</v>
      </c>
      <c r="F98" s="79">
        <f ca="1">(OFFSET(Sheet2!D28,ROWS(F$77:F98)*4-4,0)+'New York'!$E$5/10)*1.02</f>
        <v>5.8548</v>
      </c>
      <c r="G98" s="79">
        <f ca="1">(OFFSET(Sheet2!E28,ROWS(G$77:G98)*4-4,0)+'New York'!$E$5/10)*1.02</f>
        <v>6.1506000000000007</v>
      </c>
      <c r="H98" s="79">
        <f ca="1">(OFFSET(Sheet2!F28,ROWS(H$77:H98)*4-4,0)+'New York'!$E$5/10)*1.02</f>
        <v>6.0077999999999996</v>
      </c>
      <c r="I98" s="79">
        <f ca="1">(OFFSET(Sheet2!G28,ROWS(I$77:I98)*4-4,0)+'New York'!$E$5/10)*1.02</f>
        <v>6.1302000000000003</v>
      </c>
      <c r="J98" s="79">
        <f ca="1">(OFFSET(Sheet2!H28,ROWS(J$77:J98)*4-4,0)+'New York'!$E$5/10)*1.02</f>
        <v>6.1506000000000007</v>
      </c>
      <c r="K98" s="69"/>
      <c r="M98" s="67"/>
      <c r="N98" s="68"/>
      <c r="O98" s="80">
        <f t="shared" si="17"/>
        <v>42125</v>
      </c>
      <c r="P98" s="84" t="s">
        <v>61</v>
      </c>
      <c r="Q98" s="83">
        <f ca="1">(OFFSET(Sheet2!M14,ROWS(Q$92:Q98)*4-4,0)+'New York'!$P$5)*1.02</f>
        <v>0.51102000000000003</v>
      </c>
      <c r="R98" s="83">
        <f ca="1">(OFFSET(Sheet2!N14,ROWS(R$92:R98)*4-4,0)+'New York'!$P$5)*1.02</f>
        <v>0.52836000000000005</v>
      </c>
      <c r="S98" s="83">
        <f ca="1">(OFFSET(Sheet2!O14,ROWS(S$92:S98)*4-4,0)+'New York'!$P$5)*1.02</f>
        <v>0.54161999999999999</v>
      </c>
      <c r="T98" s="69"/>
    </row>
    <row r="99" spans="2:20" ht="15">
      <c r="B99" s="67"/>
      <c r="C99" s="68"/>
      <c r="D99" s="77">
        <f t="shared" ref="D99:D106" si="18">$D$31</f>
        <v>42186</v>
      </c>
      <c r="E99" s="78" t="s">
        <v>110</v>
      </c>
      <c r="F99" s="79">
        <f ca="1">(OFFSET(Sheet2!D29,ROWS(F$77:F99)*4-4,0)+'New York'!$E$5/10)*1.02</f>
        <v>5.7732000000000001</v>
      </c>
      <c r="G99" s="79">
        <f ca="1">(OFFSET(Sheet2!E29,ROWS(G$77:G99)*4-4,0)+'New York'!$E$5/10)*1.02</f>
        <v>6.0996000000000006</v>
      </c>
      <c r="H99" s="79">
        <f ca="1">(OFFSET(Sheet2!F29,ROWS(H$77:H99)*4-4,0)+'New York'!$E$5/10)*1.02</f>
        <v>5.9874000000000001</v>
      </c>
      <c r="I99" s="79">
        <f ca="1">(OFFSET(Sheet2!G29,ROWS(I$77:I99)*4-4,0)+'New York'!$E$5/10)*1.02</f>
        <v>6.12</v>
      </c>
      <c r="J99" s="79">
        <f ca="1">(OFFSET(Sheet2!H29,ROWS(J$77:J99)*4-4,0)+'New York'!$E$5/10)*1.02</f>
        <v>6.1710000000000003</v>
      </c>
      <c r="K99" s="69"/>
      <c r="M99" s="67"/>
      <c r="N99" s="68"/>
      <c r="O99" s="80">
        <f t="shared" si="17"/>
        <v>42125</v>
      </c>
      <c r="P99" s="81" t="s">
        <v>62</v>
      </c>
      <c r="Q99" s="83">
        <f ca="1">(OFFSET(Sheet2!M15,ROWS(Q$92:Q99)*4-4,0)+'New York'!$P$5)*1.02</f>
        <v>0.61097999999999997</v>
      </c>
      <c r="R99" s="83">
        <f ca="1">(OFFSET(Sheet2!N15,ROWS(R$92:R99)*4-4,0)+'New York'!$P$5)*1.02</f>
        <v>0.62016000000000004</v>
      </c>
      <c r="S99" s="83">
        <f ca="1">(OFFSET(Sheet2!O15,ROWS(S$92:S99)*4-4,0)+'New York'!$P$5)*1.02</f>
        <v>0.62831999999999999</v>
      </c>
      <c r="T99" s="69"/>
    </row>
    <row r="100" spans="2:20" ht="15">
      <c r="B100" s="67"/>
      <c r="C100" s="68"/>
      <c r="D100" s="77">
        <f t="shared" si="18"/>
        <v>42186</v>
      </c>
      <c r="E100" s="78" t="s">
        <v>111</v>
      </c>
      <c r="F100" s="79">
        <f ca="1">(OFFSET(Sheet2!D30,ROWS(F$77:F100)*4-4,0)+'New York'!$E$5/10)*1.02</f>
        <v>5.7426000000000004</v>
      </c>
      <c r="G100" s="79">
        <f ca="1">(OFFSET(Sheet2!E30,ROWS(G$77:G100)*4-4,0)+'New York'!$E$5/10)*1.02</f>
        <v>6.0282</v>
      </c>
      <c r="H100" s="79">
        <f ca="1">(OFFSET(Sheet2!F30,ROWS(H$77:H100)*4-4,0)+'New York'!$E$5/10)*1.02</f>
        <v>5.8956</v>
      </c>
      <c r="I100" s="79">
        <f ca="1">(OFFSET(Sheet2!G30,ROWS(I$77:I100)*4-4,0)+'New York'!$E$5/10)*1.02</f>
        <v>6.0282</v>
      </c>
      <c r="J100" s="79">
        <f ca="1">(OFFSET(Sheet2!H30,ROWS(J$77:J100)*4-4,0)+'New York'!$E$5/10)*1.02</f>
        <v>6.0485999999999995</v>
      </c>
      <c r="K100" s="69"/>
      <c r="M100" s="67"/>
      <c r="N100" s="68"/>
      <c r="O100" s="80">
        <f>$D$21</f>
        <v>42156</v>
      </c>
      <c r="P100" s="81" t="s">
        <v>53</v>
      </c>
      <c r="Q100" s="83">
        <f ca="1">(OFFSET(Sheet2!M16,ROWS(Q$92:Q100)*4-4,0)+'New York'!$P$5)*1.02</f>
        <v>0.54264000000000001</v>
      </c>
      <c r="R100" s="83">
        <f ca="1">(OFFSET(Sheet2!N16,ROWS(R$92:R100)*4-4,0)+'New York'!$P$5)*1.02</f>
        <v>0.55692000000000008</v>
      </c>
      <c r="S100" s="83">
        <f ca="1">(OFFSET(Sheet2!O16,ROWS(S$92:S100)*4-4,0)+'New York'!$P$5)*1.02</f>
        <v>0.56916000000000011</v>
      </c>
      <c r="T100" s="69"/>
    </row>
    <row r="101" spans="2:20" ht="15">
      <c r="B101" s="67"/>
      <c r="C101" s="68"/>
      <c r="D101" s="77">
        <f t="shared" si="18"/>
        <v>42186</v>
      </c>
      <c r="E101" s="78" t="s">
        <v>112</v>
      </c>
      <c r="F101" s="79">
        <f ca="1">(OFFSET(Sheet2!D31,ROWS(F$77:F101)*4-4,0)+'New York'!$E$5/10)*1.02</f>
        <v>6.0996000000000006</v>
      </c>
      <c r="G101" s="79">
        <f ca="1">(OFFSET(Sheet2!E31,ROWS(G$77:G101)*4-4,0)+'New York'!$E$5/10)*1.02</f>
        <v>6.4464000000000006</v>
      </c>
      <c r="H101" s="79">
        <f ca="1">(OFFSET(Sheet2!F31,ROWS(H$77:H101)*4-4,0)+'New York'!$E$5/10)*1.02</f>
        <v>6.2730000000000006</v>
      </c>
      <c r="I101" s="79">
        <f ca="1">(OFFSET(Sheet2!G31,ROWS(I$77:I101)*4-4,0)+'New York'!$E$5/10)*1.02</f>
        <v>6.4157999999999999</v>
      </c>
      <c r="J101" s="79">
        <f ca="1">(OFFSET(Sheet2!H31,ROWS(J$77:J101)*4-4,0)+'New York'!$E$5/10)*1.02</f>
        <v>6.4361999999999995</v>
      </c>
      <c r="K101" s="69"/>
      <c r="M101" s="67"/>
      <c r="N101" s="68"/>
      <c r="O101" s="80">
        <f t="shared" ref="O101:O107" si="19">$D$21</f>
        <v>42156</v>
      </c>
      <c r="P101" s="81" t="s">
        <v>57</v>
      </c>
      <c r="Q101" s="83">
        <f ca="1">(OFFSET(Sheet2!M17,ROWS(Q$92:Q101)*4-4,0)+'New York'!$P$5)*1.02</f>
        <v>0.30702000000000002</v>
      </c>
      <c r="R101" s="83">
        <f ca="1">(OFFSET(Sheet2!N17,ROWS(R$92:R101)*4-4,0)+'New York'!$P$5)*1.02</f>
        <v>0.32640000000000002</v>
      </c>
      <c r="S101" s="83">
        <f ca="1">(OFFSET(Sheet2!O17,ROWS(S$92:S101)*4-4,0)+'New York'!$P$5)*1.02</f>
        <v>0.34782000000000002</v>
      </c>
      <c r="T101" s="69"/>
    </row>
    <row r="102" spans="2:20" ht="15">
      <c r="B102" s="67"/>
      <c r="C102" s="68"/>
      <c r="D102" s="77">
        <f t="shared" si="18"/>
        <v>42186</v>
      </c>
      <c r="E102" s="78" t="s">
        <v>113</v>
      </c>
      <c r="F102" s="79">
        <f ca="1">(OFFSET(Sheet2!D32,ROWS(F$77:F102)*4-4,0)+'New York'!$E$5/10)*1.02</f>
        <v>6.3852000000000002</v>
      </c>
      <c r="G102" s="79">
        <f ca="1">(OFFSET(Sheet2!E32,ROWS(G$77:G102)*4-4,0)+'New York'!$E$5/10)*1.02</f>
        <v>7.2012</v>
      </c>
      <c r="H102" s="79">
        <f ca="1">(OFFSET(Sheet2!F32,ROWS(H$77:H102)*4-4,0)+'New York'!$E$5/10)*1.02</f>
        <v>6.9156000000000004</v>
      </c>
      <c r="I102" s="79">
        <f ca="1">(OFFSET(Sheet2!G32,ROWS(I$77:I102)*4-4,0)+'New York'!$E$5/10)*1.02</f>
        <v>7.2114000000000003</v>
      </c>
      <c r="J102" s="79">
        <f ca="1">(OFFSET(Sheet2!H32,ROWS(J$77:J102)*4-4,0)+'New York'!$E$5/10)*1.02</f>
        <v>7.2114000000000003</v>
      </c>
      <c r="K102" s="69"/>
      <c r="M102" s="67"/>
      <c r="N102" s="68"/>
      <c r="O102" s="80">
        <f t="shared" si="19"/>
        <v>42156</v>
      </c>
      <c r="P102" s="81" t="s">
        <v>60</v>
      </c>
      <c r="Q102" s="83">
        <f ca="1">(OFFSET(Sheet2!M18,ROWS(Q$92:Q102)*4-4,0)+'New York'!$P$5)*1.02</f>
        <v>0.52122000000000002</v>
      </c>
      <c r="R102" s="83">
        <f ca="1">(OFFSET(Sheet2!N18,ROWS(R$92:R102)*4-4,0)+'New York'!$P$5)*1.02</f>
        <v>0.53754000000000002</v>
      </c>
      <c r="S102" s="83">
        <f ca="1">(OFFSET(Sheet2!O18,ROWS(S$92:S102)*4-4,0)+'New York'!$P$5)*1.02</f>
        <v>0.55182000000000009</v>
      </c>
      <c r="T102" s="69"/>
    </row>
    <row r="103" spans="2:20" ht="15">
      <c r="B103" s="67"/>
      <c r="C103" s="68"/>
      <c r="D103" s="77">
        <f t="shared" si="18"/>
        <v>42186</v>
      </c>
      <c r="E103" s="78" t="s">
        <v>114</v>
      </c>
      <c r="F103" s="79">
        <f ca="1">(OFFSET(Sheet2!D33,ROWS(F$77:F103)*4-4,0)+'New York'!$E$5/10)*1.02</f>
        <v>7.6398000000000001</v>
      </c>
      <c r="G103" s="79">
        <f ca="1">(OFFSET(Sheet2!E33,ROWS(G$77:G103)*4-4,0)+'New York'!$E$5/10)*1.02</f>
        <v>8.1905999999999999</v>
      </c>
      <c r="H103" s="79">
        <f ca="1">(OFFSET(Sheet2!F33,ROWS(H$77:H103)*4-4,0)+'New York'!$E$5/10)*1.02</f>
        <v>7.9866000000000001</v>
      </c>
      <c r="I103" s="79">
        <f ca="1">(OFFSET(Sheet2!G33,ROWS(I$77:I103)*4-4,0)+'New York'!$E$5/10)*1.02</f>
        <v>8.1804000000000006</v>
      </c>
      <c r="J103" s="79">
        <f ca="1">(OFFSET(Sheet2!H33,ROWS(J$77:J103)*4-4,0)+'New York'!$E$5/10)*1.02</f>
        <v>8.1905999999999999</v>
      </c>
      <c r="K103" s="69"/>
      <c r="M103" s="67"/>
      <c r="N103" s="68"/>
      <c r="O103" s="80">
        <f t="shared" si="19"/>
        <v>42156</v>
      </c>
      <c r="P103" s="81" t="s">
        <v>55</v>
      </c>
      <c r="Q103" s="83">
        <f ca="1">(OFFSET(Sheet2!M19,ROWS(Q$92:Q103)*4-4,0)+'New York'!$P$5)*1.02</f>
        <v>0.45900000000000002</v>
      </c>
      <c r="R103" s="83">
        <f ca="1">(OFFSET(Sheet2!N19,ROWS(R$92:R103)*4-4,0)+'New York'!$P$5)*1.02</f>
        <v>0.47634000000000004</v>
      </c>
      <c r="S103" s="83">
        <f ca="1">(OFFSET(Sheet2!O19,ROWS(S$92:S103)*4-4,0)+'New York'!$P$5)*1.02</f>
        <v>0.48959999999999998</v>
      </c>
      <c r="T103" s="69"/>
    </row>
    <row r="104" spans="2:20" ht="15">
      <c r="B104" s="67"/>
      <c r="C104" s="68"/>
      <c r="D104" s="77">
        <f t="shared" si="18"/>
        <v>42186</v>
      </c>
      <c r="E104" s="78" t="s">
        <v>115</v>
      </c>
      <c r="F104" s="79">
        <f ca="1">(OFFSET(Sheet2!D34,ROWS(F$77:F104)*4-4,0)+'New York'!$E$5/10)*1.02</f>
        <v>7.8438000000000008</v>
      </c>
      <c r="G104" s="79">
        <f ca="1">(OFFSET(Sheet2!E34,ROWS(G$77:G104)*4-4,0)+'New York'!$E$5/10)*1.02</f>
        <v>8.3436000000000003</v>
      </c>
      <c r="H104" s="79">
        <f ca="1">(OFFSET(Sheet2!F34,ROWS(H$77:H104)*4-4,0)+'New York'!$E$5/10)*1.02</f>
        <v>8.1395999999999997</v>
      </c>
      <c r="I104" s="79">
        <f ca="1">(OFFSET(Sheet2!G34,ROWS(I$77:I104)*4-4,0)+'New York'!$E$5/10)*1.02</f>
        <v>8.3231999999999999</v>
      </c>
      <c r="J104" s="79">
        <f ca="1">(OFFSET(Sheet2!H34,ROWS(J$77:J104)*4-4,0)+'New York'!$E$5/10)*1.02</f>
        <v>8.3537999999999997</v>
      </c>
      <c r="K104" s="69"/>
      <c r="M104" s="67"/>
      <c r="N104" s="68"/>
      <c r="O104" s="80">
        <f t="shared" si="19"/>
        <v>42156</v>
      </c>
      <c r="P104" s="81" t="s">
        <v>56</v>
      </c>
      <c r="Q104" s="83">
        <f ca="1">(OFFSET(Sheet2!M20,ROWS(Q$92:Q104)*4-4,0)+'New York'!$P$5)*1.02</f>
        <v>0.3876</v>
      </c>
      <c r="R104" s="83">
        <f ca="1">(OFFSET(Sheet2!N20,ROWS(R$92:R104)*4-4,0)+'New York'!$P$5)*1.02</f>
        <v>0.40596000000000004</v>
      </c>
      <c r="S104" s="83">
        <f ca="1">(OFFSET(Sheet2!O20,ROWS(S$92:S104)*4-4,0)+'New York'!$P$5)*1.02</f>
        <v>0.42330000000000001</v>
      </c>
      <c r="T104" s="69"/>
    </row>
    <row r="105" spans="2:20" ht="15">
      <c r="B105" s="67"/>
      <c r="C105" s="68"/>
      <c r="D105" s="77">
        <f t="shared" si="18"/>
        <v>42186</v>
      </c>
      <c r="E105" s="78" t="s">
        <v>116</v>
      </c>
      <c r="F105" s="79">
        <f ca="1">(OFFSET(Sheet2!D35,ROWS(F$77:F105)*4-4,0)+'New York'!$E$5/10)*1.02</f>
        <v>7.8540000000000001</v>
      </c>
      <c r="G105" s="79">
        <f ca="1">(OFFSET(Sheet2!E35,ROWS(G$77:G105)*4-4,0)+'New York'!$E$5/10)*1.02</f>
        <v>8.3537999999999997</v>
      </c>
      <c r="H105" s="79">
        <f ca="1">(OFFSET(Sheet2!F35,ROWS(H$77:H105)*4-4,0)+'New York'!$E$5/10)*1.02</f>
        <v>8.16</v>
      </c>
      <c r="I105" s="79">
        <f ca="1">(OFFSET(Sheet2!G35,ROWS(I$77:I105)*4-4,0)+'New York'!$E$5/10)*1.02</f>
        <v>8.3436000000000003</v>
      </c>
      <c r="J105" s="79">
        <f ca="1">(OFFSET(Sheet2!H35,ROWS(J$77:J105)*4-4,0)+'New York'!$E$5/10)*1.02</f>
        <v>8.363999999999999</v>
      </c>
      <c r="K105" s="69"/>
      <c r="M105" s="67"/>
      <c r="N105" s="68"/>
      <c r="O105" s="80">
        <f t="shared" si="19"/>
        <v>42156</v>
      </c>
      <c r="P105" s="81" t="s">
        <v>54</v>
      </c>
      <c r="Q105" s="83">
        <f ca="1">(OFFSET(Sheet2!M21,ROWS(Q$92:Q105)*4-4,0)+'New York'!$P$5)*1.02</f>
        <v>0.30396000000000001</v>
      </c>
      <c r="R105" s="83">
        <f ca="1">(OFFSET(Sheet2!N21,ROWS(R$92:R105)*4-4,0)+'New York'!$P$5)*1.02</f>
        <v>0.32334000000000002</v>
      </c>
      <c r="S105" s="83">
        <f ca="1">(OFFSET(Sheet2!O21,ROWS(S$92:S105)*4-4,0)+'New York'!$P$5)*1.02</f>
        <v>0.34476000000000001</v>
      </c>
      <c r="T105" s="69"/>
    </row>
    <row r="106" spans="2:20" ht="15">
      <c r="B106" s="67"/>
      <c r="C106" s="68"/>
      <c r="D106" s="77">
        <f t="shared" si="18"/>
        <v>42186</v>
      </c>
      <c r="E106" s="78" t="s">
        <v>117</v>
      </c>
      <c r="F106" s="79">
        <f ca="1">(OFFSET(Sheet2!D36,ROWS(F$77:F106)*4-4,0)+'New York'!$E$5/10)*1.02</f>
        <v>9.3839999999999986</v>
      </c>
      <c r="G106" s="79">
        <f ca="1">(OFFSET(Sheet2!E36,ROWS(G$77:G106)*4-4,0)+'New York'!$E$5/10)*1.02</f>
        <v>9.8124000000000002</v>
      </c>
      <c r="H106" s="79">
        <f ca="1">(OFFSET(Sheet2!F36,ROWS(H$77:H106)*4-4,0)+'New York'!$E$5/10)*1.02</f>
        <v>9.6389999999999993</v>
      </c>
      <c r="I106" s="79">
        <f ca="1">(OFFSET(Sheet2!G36,ROWS(I$77:I106)*4-4,0)+'New York'!$E$5/10)*1.02</f>
        <v>9.7512000000000008</v>
      </c>
      <c r="J106" s="79">
        <f ca="1">(OFFSET(Sheet2!H36,ROWS(J$77:J106)*4-4,0)+'New York'!$E$5/10)*1.02</f>
        <v>9.7614000000000001</v>
      </c>
      <c r="K106" s="69"/>
      <c r="M106" s="67"/>
      <c r="N106" s="68"/>
      <c r="O106" s="80">
        <f t="shared" si="19"/>
        <v>42156</v>
      </c>
      <c r="P106" s="84" t="s">
        <v>61</v>
      </c>
      <c r="Q106" s="83">
        <f ca="1">(OFFSET(Sheet2!M22,ROWS(Q$92:Q106)*4-4,0)+'New York'!$P$5)*1.02</f>
        <v>0.51305999999999996</v>
      </c>
      <c r="R106" s="83">
        <f ca="1">(OFFSET(Sheet2!N22,ROWS(R$92:R106)*4-4,0)+'New York'!$P$5)*1.02</f>
        <v>0.52938000000000007</v>
      </c>
      <c r="S106" s="83">
        <f ca="1">(OFFSET(Sheet2!O22,ROWS(S$92:S106)*4-4,0)+'New York'!$P$5)*1.02</f>
        <v>0.54264000000000001</v>
      </c>
      <c r="T106" s="69"/>
    </row>
    <row r="107" spans="2:20" ht="15">
      <c r="B107" s="67"/>
      <c r="C107" s="68"/>
      <c r="D107" s="88"/>
      <c r="E107" s="89"/>
      <c r="F107" s="90"/>
      <c r="G107" s="90"/>
      <c r="H107" s="90"/>
      <c r="I107" s="90"/>
      <c r="J107" s="90"/>
      <c r="K107" s="69"/>
      <c r="M107" s="67"/>
      <c r="N107" s="68"/>
      <c r="O107" s="80">
        <f t="shared" si="19"/>
        <v>42156</v>
      </c>
      <c r="P107" s="81" t="s">
        <v>62</v>
      </c>
      <c r="Q107" s="83">
        <f ca="1">(OFFSET(Sheet2!M23,ROWS(Q$92:Q107)*4-4,0)+'New York'!$P$5)*1.02</f>
        <v>0.61199999999999999</v>
      </c>
      <c r="R107" s="83">
        <f ca="1">(OFFSET(Sheet2!N23,ROWS(R$92:R107)*4-4,0)+'New York'!$P$5)*1.02</f>
        <v>0.62117999999999995</v>
      </c>
      <c r="S107" s="83">
        <f ca="1">(OFFSET(Sheet2!O23,ROWS(S$92:S107)*4-4,0)+'New York'!$P$5)*1.02</f>
        <v>0.62831999999999999</v>
      </c>
      <c r="T107" s="69"/>
    </row>
    <row r="108" spans="2:20" ht="16">
      <c r="B108" s="67"/>
      <c r="C108" s="68"/>
      <c r="D108" s="99" t="s">
        <v>127</v>
      </c>
      <c r="E108" s="100"/>
      <c r="F108" s="101"/>
      <c r="G108" s="101"/>
      <c r="H108" s="101"/>
      <c r="I108" s="101"/>
      <c r="J108" s="101"/>
      <c r="K108" s="69"/>
      <c r="M108" s="67"/>
      <c r="N108" s="68"/>
      <c r="O108" s="80">
        <f>$D$31</f>
        <v>42186</v>
      </c>
      <c r="P108" s="81" t="s">
        <v>53</v>
      </c>
      <c r="Q108" s="83">
        <f ca="1">(OFFSET(Sheet2!M24,ROWS(Q$92:Q108)*4-4,0)+'New York'!$P$5)*1.02</f>
        <v>0.54366000000000003</v>
      </c>
      <c r="R108" s="83">
        <f ca="1">(OFFSET(Sheet2!N24,ROWS(R$92:R108)*4-4,0)+'New York'!$P$5)*1.02</f>
        <v>0.55692000000000008</v>
      </c>
      <c r="S108" s="83">
        <f ca="1">(OFFSET(Sheet2!O24,ROWS(S$92:S108)*4-4,0)+'New York'!$P$5)*1.02</f>
        <v>0.56916000000000011</v>
      </c>
      <c r="T108" s="69"/>
    </row>
    <row r="109" spans="2:20" ht="16" thickBot="1">
      <c r="B109" s="67"/>
      <c r="C109" s="68"/>
      <c r="D109" s="74" t="s">
        <v>0</v>
      </c>
      <c r="E109" s="75" t="s">
        <v>1</v>
      </c>
      <c r="F109" s="76" t="s">
        <v>3</v>
      </c>
      <c r="G109" s="76" t="s">
        <v>141</v>
      </c>
      <c r="H109" s="76" t="s">
        <v>142</v>
      </c>
      <c r="I109" s="76" t="s">
        <v>143</v>
      </c>
      <c r="J109" s="76" t="s">
        <v>145</v>
      </c>
      <c r="K109" s="69"/>
      <c r="M109" s="67"/>
      <c r="N109" s="68"/>
      <c r="O109" s="80">
        <f t="shared" ref="O109:O115" si="20">$D$31</f>
        <v>42186</v>
      </c>
      <c r="P109" s="81" t="s">
        <v>57</v>
      </c>
      <c r="Q109" s="83">
        <f ca="1">(OFFSET(Sheet2!M25,ROWS(Q$92:Q109)*4-4,0)+'New York'!$P$5)*1.02</f>
        <v>0.30702000000000002</v>
      </c>
      <c r="R109" s="83">
        <f ca="1">(OFFSET(Sheet2!N25,ROWS(R$92:R109)*4-4,0)+'New York'!$P$5)*1.02</f>
        <v>0.32741999999999999</v>
      </c>
      <c r="S109" s="83">
        <f ca="1">(OFFSET(Sheet2!O25,ROWS(S$92:S109)*4-4,0)+'New York'!$P$5)*1.02</f>
        <v>0.34782000000000002</v>
      </c>
      <c r="T109" s="69"/>
    </row>
    <row r="110" spans="2:20" ht="15">
      <c r="B110" s="67"/>
      <c r="C110" s="68"/>
      <c r="D110" s="77">
        <f t="shared" ref="D110:D119" si="21">$D$11</f>
        <v>42125</v>
      </c>
      <c r="E110" s="78" t="s">
        <v>37</v>
      </c>
      <c r="F110" s="79">
        <f ca="1">(OFFSET(Sheet2!D8,ROWS(F$110:F110)*4-4,0)+'New York'!$E$5/10)*1.02</f>
        <v>5.5896000000000008</v>
      </c>
      <c r="G110" s="79">
        <f ca="1">(OFFSET(Sheet2!E8,ROWS(G$110:G110)*4-4,0)+'New York'!$E$5/10)*1.02</f>
        <v>5.8140000000000001</v>
      </c>
      <c r="H110" s="79">
        <f ca="1">(OFFSET(Sheet2!F8,ROWS(H$110:H110)*4-4,0)+'New York'!$E$5/10)*1.02</f>
        <v>5.7630000000000008</v>
      </c>
      <c r="I110" s="79">
        <f ca="1">(OFFSET(Sheet2!G8,ROWS(I$110:I110)*4-4,0)+'New York'!$E$5/10)*1.02</f>
        <v>5.8242000000000003</v>
      </c>
      <c r="J110" s="79">
        <f ca="1">(OFFSET(Sheet2!H8,ROWS(J$110:J110)*4-4,0)+'New York'!$E$5/10)*1.02</f>
        <v>5.8038000000000007</v>
      </c>
      <c r="K110" s="69"/>
      <c r="M110" s="67"/>
      <c r="N110" s="68"/>
      <c r="O110" s="80">
        <f t="shared" si="20"/>
        <v>42186</v>
      </c>
      <c r="P110" s="81" t="s">
        <v>60</v>
      </c>
      <c r="Q110" s="83">
        <f ca="1">(OFFSET(Sheet2!M26,ROWS(Q$92:Q110)*4-4,0)+'New York'!$P$5)*1.02</f>
        <v>0.52224000000000004</v>
      </c>
      <c r="R110" s="83">
        <f ca="1">(OFFSET(Sheet2!N26,ROWS(R$92:R110)*4-4,0)+'New York'!$P$5)*1.02</f>
        <v>0.53856000000000004</v>
      </c>
      <c r="S110" s="83">
        <f ca="1">(OFFSET(Sheet2!O26,ROWS(S$92:S110)*4-4,0)+'New York'!$P$5)*1.02</f>
        <v>0.55284</v>
      </c>
      <c r="T110" s="69"/>
    </row>
    <row r="111" spans="2:20" ht="15">
      <c r="B111" s="67"/>
      <c r="C111" s="68"/>
      <c r="D111" s="77">
        <f t="shared" si="21"/>
        <v>42125</v>
      </c>
      <c r="E111" s="78" t="s">
        <v>41</v>
      </c>
      <c r="F111" s="79">
        <f ca="1">(OFFSET(Sheet2!D9,ROWS(F$110:F111)*4-4,0)+'New York'!$E$5/10)*1.02</f>
        <v>5.7222000000000008</v>
      </c>
      <c r="G111" s="79">
        <f ca="1">(OFFSET(Sheet2!E9,ROWS(G$110:G111)*4-4,0)+'New York'!$E$5/10)*1.02</f>
        <v>6.0077999999999996</v>
      </c>
      <c r="H111" s="79">
        <f ca="1">(OFFSET(Sheet2!F9,ROWS(H$110:H111)*4-4,0)+'New York'!$E$5/10)*1.02</f>
        <v>5.8853999999999997</v>
      </c>
      <c r="I111" s="79">
        <f ca="1">(OFFSET(Sheet2!G9,ROWS(I$110:I111)*4-4,0)+'New York'!$E$5/10)*1.02</f>
        <v>6.0077999999999996</v>
      </c>
      <c r="J111" s="79">
        <f ca="1">(OFFSET(Sheet2!H9,ROWS(J$110:J111)*4-4,0)+'New York'!$E$5/10)*1.02</f>
        <v>6.0180000000000007</v>
      </c>
      <c r="K111" s="69"/>
      <c r="M111" s="67"/>
      <c r="N111" s="68"/>
      <c r="O111" s="80">
        <f t="shared" si="20"/>
        <v>42186</v>
      </c>
      <c r="P111" s="81" t="s">
        <v>55</v>
      </c>
      <c r="Q111" s="83">
        <f ca="1">(OFFSET(Sheet2!M27,ROWS(Q$92:Q111)*4-4,0)+'New York'!$P$5)*1.02</f>
        <v>0.46002000000000004</v>
      </c>
      <c r="R111" s="83">
        <f ca="1">(OFFSET(Sheet2!N27,ROWS(R$92:R111)*4-4,0)+'New York'!$P$5)*1.02</f>
        <v>0.47634000000000004</v>
      </c>
      <c r="S111" s="83">
        <f ca="1">(OFFSET(Sheet2!O27,ROWS(S$92:S111)*4-4,0)+'New York'!$P$5)*1.02</f>
        <v>0.48959999999999998</v>
      </c>
      <c r="T111" s="69"/>
    </row>
    <row r="112" spans="2:20" ht="15">
      <c r="B112" s="67"/>
      <c r="C112" s="68"/>
      <c r="D112" s="77">
        <f t="shared" si="21"/>
        <v>42125</v>
      </c>
      <c r="E112" s="78" t="s">
        <v>38</v>
      </c>
      <c r="F112" s="79">
        <f ca="1">(OFFSET(Sheet2!D10,ROWS(F$110:F112)*4-4,0)+'New York'!$E$5/10)*1.02</f>
        <v>5.4977999999999998</v>
      </c>
      <c r="G112" s="79">
        <f ca="1">(OFFSET(Sheet2!E10,ROWS(G$110:G112)*4-4,0)+'New York'!$E$5/10)*1.02</f>
        <v>5.8956</v>
      </c>
      <c r="H112" s="79">
        <f ca="1">(OFFSET(Sheet2!F10,ROWS(H$110:H112)*4-4,0)+'New York'!$E$5/10)*1.02</f>
        <v>5.8242000000000003</v>
      </c>
      <c r="I112" s="79">
        <f ca="1">(OFFSET(Sheet2!G10,ROWS(I$110:I112)*4-4,0)+'New York'!$E$5/10)*1.02</f>
        <v>5.9466000000000001</v>
      </c>
      <c r="J112" s="79">
        <f ca="1">(OFFSET(Sheet2!H10,ROWS(J$110:J112)*4-4,0)+'New York'!$E$5/10)*1.02</f>
        <v>5.9874000000000001</v>
      </c>
      <c r="K112" s="69"/>
      <c r="M112" s="67"/>
      <c r="N112" s="68"/>
      <c r="O112" s="80">
        <f t="shared" si="20"/>
        <v>42186</v>
      </c>
      <c r="P112" s="81" t="s">
        <v>56</v>
      </c>
      <c r="Q112" s="83">
        <f ca="1">(OFFSET(Sheet2!M28,ROWS(Q$92:Q112)*4-4,0)+'New York'!$P$5)*1.02</f>
        <v>0.38862000000000002</v>
      </c>
      <c r="R112" s="83">
        <f ca="1">(OFFSET(Sheet2!N28,ROWS(R$92:R112)*4-4,0)+'New York'!$P$5)*1.02</f>
        <v>0.40698000000000001</v>
      </c>
      <c r="S112" s="83">
        <f ca="1">(OFFSET(Sheet2!O28,ROWS(S$92:S112)*4-4,0)+'New York'!$P$5)*1.02</f>
        <v>0.42330000000000001</v>
      </c>
      <c r="T112" s="69"/>
    </row>
    <row r="113" spans="2:20" ht="15">
      <c r="B113" s="67"/>
      <c r="C113" s="68"/>
      <c r="D113" s="77">
        <f t="shared" si="21"/>
        <v>42125</v>
      </c>
      <c r="E113" s="78" t="s">
        <v>39</v>
      </c>
      <c r="F113" s="79">
        <f ca="1">(OFFSET(Sheet2!D11,ROWS(F$110:F113)*4-4,0)+'New York'!$E$5/10)*1.02</f>
        <v>5.5998000000000001</v>
      </c>
      <c r="G113" s="79">
        <f ca="1">(OFFSET(Sheet2!E11,ROWS(G$110:G113)*4-4,0)+'New York'!$E$5/10)*1.02</f>
        <v>5.8650000000000002</v>
      </c>
      <c r="H113" s="79">
        <f ca="1">(OFFSET(Sheet2!F11,ROWS(H$110:H113)*4-4,0)+'New York'!$E$5/10)*1.02</f>
        <v>5.7732000000000001</v>
      </c>
      <c r="I113" s="79">
        <f ca="1">(OFFSET(Sheet2!G11,ROWS(I$110:I113)*4-4,0)+'New York'!$E$5/10)*1.02</f>
        <v>5.8853999999999997</v>
      </c>
      <c r="J113" s="79">
        <f ca="1">(OFFSET(Sheet2!H11,ROWS(J$110:J113)*4-4,0)+'New York'!$E$5/10)*1.02</f>
        <v>5.9159999999999995</v>
      </c>
      <c r="K113" s="69"/>
      <c r="M113" s="67"/>
      <c r="N113" s="68"/>
      <c r="O113" s="80">
        <f t="shared" si="20"/>
        <v>42186</v>
      </c>
      <c r="P113" s="81" t="s">
        <v>54</v>
      </c>
      <c r="Q113" s="83">
        <f ca="1">(OFFSET(Sheet2!M29,ROWS(Q$92:Q113)*4-4,0)+'New York'!$P$5)*1.02</f>
        <v>0.30497999999999997</v>
      </c>
      <c r="R113" s="83">
        <f ca="1">(OFFSET(Sheet2!N29,ROWS(R$92:R113)*4-4,0)+'New York'!$P$5)*1.02</f>
        <v>0.32436000000000004</v>
      </c>
      <c r="S113" s="83">
        <f ca="1">(OFFSET(Sheet2!O29,ROWS(S$92:S113)*4-4,0)+'New York'!$P$5)*1.02</f>
        <v>0.34578000000000003</v>
      </c>
      <c r="T113" s="69"/>
    </row>
    <row r="114" spans="2:20" ht="15">
      <c r="B114" s="67"/>
      <c r="C114" s="68"/>
      <c r="D114" s="77">
        <f t="shared" si="21"/>
        <v>42125</v>
      </c>
      <c r="E114" s="78" t="s">
        <v>42</v>
      </c>
      <c r="F114" s="79">
        <f ca="1">(OFFSET(Sheet2!D12,ROWS(F$110:F114)*4-4,0)+'New York'!$E$5/10)*1.02</f>
        <v>5.9058000000000002</v>
      </c>
      <c r="G114" s="79">
        <f ca="1">(OFFSET(Sheet2!E12,ROWS(G$110:G114)*4-4,0)+'New York'!$E$5/10)*1.02</f>
        <v>6.2831999999999999</v>
      </c>
      <c r="H114" s="79">
        <f ca="1">(OFFSET(Sheet2!F12,ROWS(H$110:H114)*4-4,0)+'New York'!$E$5/10)*1.02</f>
        <v>6.1403999999999996</v>
      </c>
      <c r="I114" s="79">
        <f ca="1">(OFFSET(Sheet2!G12,ROWS(I$110:I114)*4-4,0)+'New York'!$E$5/10)*1.02</f>
        <v>6.2831999999999999</v>
      </c>
      <c r="J114" s="79">
        <f ca="1">(OFFSET(Sheet2!H12,ROWS(J$110:J114)*4-4,0)+'New York'!$E$5/10)*1.02</f>
        <v>6.3035999999999994</v>
      </c>
      <c r="K114" s="69"/>
      <c r="M114" s="67"/>
      <c r="N114" s="68"/>
      <c r="O114" s="80">
        <f t="shared" si="20"/>
        <v>42186</v>
      </c>
      <c r="P114" s="84" t="s">
        <v>61</v>
      </c>
      <c r="Q114" s="83">
        <f ca="1">(OFFSET(Sheet2!M30,ROWS(Q$92:Q114)*4-4,0)+'New York'!$P$5)*1.02</f>
        <v>0.51407999999999998</v>
      </c>
      <c r="R114" s="83">
        <f ca="1">(OFFSET(Sheet2!N30,ROWS(R$92:R114)*4-4,0)+'New York'!$P$5)*1.02</f>
        <v>0.53039999999999998</v>
      </c>
      <c r="S114" s="83">
        <f ca="1">(OFFSET(Sheet2!O30,ROWS(S$92:S114)*4-4,0)+'New York'!$P$5)*1.02</f>
        <v>0.54264000000000001</v>
      </c>
      <c r="T114" s="69"/>
    </row>
    <row r="115" spans="2:20" ht="15">
      <c r="B115" s="67"/>
      <c r="C115" s="68"/>
      <c r="D115" s="77">
        <f t="shared" si="21"/>
        <v>42125</v>
      </c>
      <c r="E115" s="78" t="s">
        <v>40</v>
      </c>
      <c r="F115" s="79">
        <f ca="1">(OFFSET(Sheet2!D13,ROWS(F$110:F115)*4-4,0)+'New York'!$E$5/10)*1.02</f>
        <v>5.7222000000000008</v>
      </c>
      <c r="G115" s="79">
        <f ca="1">(OFFSET(Sheet2!E13,ROWS(G$110:G115)*4-4,0)+'New York'!$E$5/10)*1.02</f>
        <v>7.0074000000000005</v>
      </c>
      <c r="H115" s="79">
        <f ca="1">(OFFSET(Sheet2!F13,ROWS(H$110:H115)*4-4,0)+'New York'!$E$5/10)*1.02</f>
        <v>6.6503999999999994</v>
      </c>
      <c r="I115" s="79">
        <f ca="1">(OFFSET(Sheet2!G13,ROWS(I$110:I115)*4-4,0)+'New York'!$E$5/10)*1.02</f>
        <v>7.0380000000000003</v>
      </c>
      <c r="J115" s="79">
        <f ca="1">(OFFSET(Sheet2!H13,ROWS(J$110:J115)*4-4,0)+'New York'!$E$5/10)*1.02</f>
        <v>7.0482000000000005</v>
      </c>
      <c r="K115" s="69"/>
      <c r="M115" s="67"/>
      <c r="N115" s="68"/>
      <c r="O115" s="85">
        <f t="shared" si="20"/>
        <v>42186</v>
      </c>
      <c r="P115" s="86" t="s">
        <v>62</v>
      </c>
      <c r="Q115" s="87">
        <f ca="1">(OFFSET(Sheet2!M31,ROWS(Q$92:Q115)*4-4,0)+'New York'!$P$5)*1.02</f>
        <v>0.61302000000000001</v>
      </c>
      <c r="R115" s="87">
        <f ca="1">(OFFSET(Sheet2!N31,ROWS(R$92:R115)*4-4,0)+'New York'!$P$5)*1.02</f>
        <v>0.62219999999999998</v>
      </c>
      <c r="S115" s="87">
        <f ca="1">(OFFSET(Sheet2!O31,ROWS(S$92:S115)*4-4,0)+'New York'!$P$5)*1.02</f>
        <v>0.62934000000000001</v>
      </c>
      <c r="T115" s="69"/>
    </row>
    <row r="116" spans="2:20" ht="15">
      <c r="B116" s="67"/>
      <c r="C116" s="68"/>
      <c r="D116" s="77">
        <f t="shared" si="21"/>
        <v>42125</v>
      </c>
      <c r="E116" s="78" t="s">
        <v>43</v>
      </c>
      <c r="F116" s="79">
        <f ca="1">(OFFSET(Sheet2!D14,ROWS(F$110:F116)*4-4,0)+'New York'!$E$5/10)*1.02</f>
        <v>7.3032000000000004</v>
      </c>
      <c r="G116" s="79">
        <f ca="1">(OFFSET(Sheet2!E14,ROWS(G$110:G116)*4-4,0)+'New York'!$E$5/10)*1.02</f>
        <v>7.9968000000000004</v>
      </c>
      <c r="H116" s="79">
        <f ca="1">(OFFSET(Sheet2!F14,ROWS(H$110:H116)*4-4,0)+'New York'!$E$5/10)*1.02</f>
        <v>7.8030000000000008</v>
      </c>
      <c r="I116" s="79">
        <f ca="1">(OFFSET(Sheet2!G14,ROWS(I$110:I116)*4-4,0)+'New York'!$E$5/10)*1.02</f>
        <v>8.0274000000000001</v>
      </c>
      <c r="J116" s="79">
        <f ca="1">(OFFSET(Sheet2!H14,ROWS(J$110:J116)*4-4,0)+'New York'!$E$5/10)*1.02</f>
        <v>8.0375999999999994</v>
      </c>
      <c r="K116" s="69"/>
      <c r="M116" s="67"/>
      <c r="N116" s="68"/>
      <c r="O116" s="68"/>
      <c r="P116" s="68"/>
      <c r="Q116" s="68"/>
      <c r="R116" s="68"/>
      <c r="S116" s="68"/>
      <c r="T116" s="69"/>
    </row>
    <row r="117" spans="2:20" ht="16">
      <c r="B117" s="67"/>
      <c r="C117" s="68"/>
      <c r="D117" s="77">
        <f t="shared" si="21"/>
        <v>42125</v>
      </c>
      <c r="E117" s="78" t="s">
        <v>44</v>
      </c>
      <c r="F117" s="79">
        <f ca="1">(OFFSET(Sheet2!D15,ROWS(F$110:F117)*4-4,0)+'New York'!$E$5/10)*1.02</f>
        <v>7.5990000000000002</v>
      </c>
      <c r="G117" s="79">
        <f ca="1">(OFFSET(Sheet2!E15,ROWS(G$110:G117)*4-4,0)+'New York'!$E$5/10)*1.02</f>
        <v>8.1701999999999995</v>
      </c>
      <c r="H117" s="79">
        <f ca="1">(OFFSET(Sheet2!F15,ROWS(H$110:H117)*4-4,0)+'New York'!$E$5/10)*1.02</f>
        <v>7.9866000000000001</v>
      </c>
      <c r="I117" s="79">
        <f ca="1">(OFFSET(Sheet2!G15,ROWS(I$110:I117)*4-4,0)+'New York'!$E$5/10)*1.02</f>
        <v>8.1905999999999999</v>
      </c>
      <c r="J117" s="79">
        <f ca="1">(OFFSET(Sheet2!H15,ROWS(J$110:J117)*4-4,0)+'New York'!$E$5/10)*1.02</f>
        <v>8.2110000000000003</v>
      </c>
      <c r="K117" s="69"/>
      <c r="M117" s="67"/>
      <c r="N117" s="68"/>
      <c r="O117" s="70" t="s">
        <v>88</v>
      </c>
      <c r="P117" s="68"/>
      <c r="Q117" s="68"/>
      <c r="R117" s="68"/>
      <c r="S117" s="68"/>
      <c r="T117" s="69"/>
    </row>
    <row r="118" spans="2:20" ht="16" thickBot="1">
      <c r="B118" s="67"/>
      <c r="C118" s="68"/>
      <c r="D118" s="77">
        <f t="shared" si="21"/>
        <v>42125</v>
      </c>
      <c r="E118" s="78" t="s">
        <v>45</v>
      </c>
      <c r="F118" s="79">
        <f ca="1">(OFFSET(Sheet2!D16,ROWS(F$110:F118)*4-4,0)+'New York'!$E$5/10)*1.02</f>
        <v>7.6092000000000004</v>
      </c>
      <c r="G118" s="79">
        <f ca="1">(OFFSET(Sheet2!E16,ROWS(G$110:G118)*4-4,0)+'New York'!$E$5/10)*1.02</f>
        <v>8.1905999999999999</v>
      </c>
      <c r="H118" s="79">
        <f ca="1">(OFFSET(Sheet2!F16,ROWS(H$110:H118)*4-4,0)+'New York'!$E$5/10)*1.02</f>
        <v>7.9968000000000004</v>
      </c>
      <c r="I118" s="79">
        <f ca="1">(OFFSET(Sheet2!G16,ROWS(I$110:I118)*4-4,0)+'New York'!$E$5/10)*1.02</f>
        <v>8.2007999999999992</v>
      </c>
      <c r="J118" s="79">
        <f ca="1">(OFFSET(Sheet2!H16,ROWS(J$110:J118)*4-4,0)+'New York'!$E$5/10)*1.02</f>
        <v>8.2212000000000014</v>
      </c>
      <c r="K118" s="69"/>
      <c r="M118" s="67"/>
      <c r="N118" s="68"/>
      <c r="O118" s="76" t="s">
        <v>0</v>
      </c>
      <c r="P118" s="76" t="s">
        <v>17</v>
      </c>
      <c r="Q118" s="76" t="s">
        <v>4</v>
      </c>
      <c r="R118" s="76" t="s">
        <v>5</v>
      </c>
      <c r="S118" s="76" t="s">
        <v>6</v>
      </c>
      <c r="T118" s="69"/>
    </row>
    <row r="119" spans="2:20" ht="15">
      <c r="B119" s="67"/>
      <c r="C119" s="68"/>
      <c r="D119" s="77">
        <f t="shared" si="21"/>
        <v>42125</v>
      </c>
      <c r="E119" s="78" t="s">
        <v>46</v>
      </c>
      <c r="F119" s="79">
        <f ca="1">(OFFSET(Sheet2!D17,ROWS(F$110:F119)*4-4,0)+'New York'!$E$5/10)*1.02</f>
        <v>9.3737999999999992</v>
      </c>
      <c r="G119" s="79">
        <f ca="1">(OFFSET(Sheet2!E17,ROWS(G$110:G119)*4-4,0)+'New York'!$E$5/10)*1.02</f>
        <v>9.588000000000001</v>
      </c>
      <c r="H119" s="79">
        <f ca="1">(OFFSET(Sheet2!F17,ROWS(H$110:H119)*4-4,0)+'New York'!$E$5/10)*1.02</f>
        <v>9.6083999999999996</v>
      </c>
      <c r="I119" s="79">
        <f ca="1">(OFFSET(Sheet2!G17,ROWS(I$110:I119)*4-4,0)+'New York'!$E$5/10)*1.02</f>
        <v>9.5573999999999995</v>
      </c>
      <c r="J119" s="79">
        <f ca="1">(OFFSET(Sheet2!H17,ROWS(J$110:J119)*4-4,0)+'New York'!$E$5/10)*1.02</f>
        <v>9.588000000000001</v>
      </c>
      <c r="K119" s="69"/>
      <c r="M119" s="67"/>
      <c r="N119" s="68"/>
      <c r="O119" s="80">
        <f t="shared" ref="O119:O126" si="22">$D$11</f>
        <v>42125</v>
      </c>
      <c r="P119" s="81" t="s">
        <v>53</v>
      </c>
      <c r="Q119" s="82">
        <f ca="1">(OFFSET(Sheet2!M9,ROWS(Q$119:Q119)*4-4,0)+'New York'!$P$5)*1.02</f>
        <v>0.52632000000000001</v>
      </c>
      <c r="R119" s="82">
        <f ca="1">(OFFSET(Sheet2!N9,ROWS(R$119:R119)*4-4,0)+'New York'!$P$5)*1.02</f>
        <v>0.54060000000000008</v>
      </c>
      <c r="S119" s="82">
        <f ca="1">(OFFSET(Sheet2!O9,ROWS(S$119:S119)*4-4,0)+'New York'!$P$5)*1.02</f>
        <v>0.55284</v>
      </c>
      <c r="T119" s="69"/>
    </row>
    <row r="120" spans="2:20" ht="15">
      <c r="B120" s="67"/>
      <c r="C120" s="68"/>
      <c r="D120" s="77">
        <f>$D$21</f>
        <v>42156</v>
      </c>
      <c r="E120" s="78" t="s">
        <v>108</v>
      </c>
      <c r="F120" s="79">
        <f ca="1">(OFFSET(Sheet2!D18,ROWS(F$110:F120)*4-4,0)+'New York'!$E$5/10)*1.02</f>
        <v>5.5998000000000001</v>
      </c>
      <c r="G120" s="79">
        <f ca="1">(OFFSET(Sheet2!E18,ROWS(G$110:G120)*4-4,0)+'New York'!$E$5/10)*1.02</f>
        <v>5.8446000000000007</v>
      </c>
      <c r="H120" s="79">
        <f ca="1">(OFFSET(Sheet2!F18,ROWS(H$110:H120)*4-4,0)+'New York'!$E$5/10)*1.02</f>
        <v>5.7630000000000008</v>
      </c>
      <c r="I120" s="79">
        <f ca="1">(OFFSET(Sheet2!G18,ROWS(I$110:I120)*4-4,0)+'New York'!$E$5/10)*1.02</f>
        <v>5.8343999999999996</v>
      </c>
      <c r="J120" s="79">
        <f ca="1">(OFFSET(Sheet2!H18,ROWS(J$110:J120)*4-4,0)+'New York'!$E$5/10)*1.02</f>
        <v>5.8140000000000001</v>
      </c>
      <c r="K120" s="69"/>
      <c r="M120" s="67"/>
      <c r="N120" s="68"/>
      <c r="O120" s="80">
        <f t="shared" si="22"/>
        <v>42125</v>
      </c>
      <c r="P120" s="81" t="s">
        <v>57</v>
      </c>
      <c r="Q120" s="83">
        <f ca="1">(OFFSET(Sheet2!M10,ROWS(Q$119:Q120)*4-4,0)+'New York'!$P$5)*1.02</f>
        <v>0.28967999999999999</v>
      </c>
      <c r="R120" s="83">
        <f ca="1">(OFFSET(Sheet2!N10,ROWS(R$119:R120)*4-4,0)+'New York'!$P$5)*1.02</f>
        <v>0.31008000000000002</v>
      </c>
      <c r="S120" s="83">
        <f ca="1">(OFFSET(Sheet2!O10,ROWS(S$119:S120)*4-4,0)+'New York'!$P$5)*1.02</f>
        <v>0.33048</v>
      </c>
      <c r="T120" s="69"/>
    </row>
    <row r="121" spans="2:20" ht="15">
      <c r="B121" s="67"/>
      <c r="C121" s="68"/>
      <c r="D121" s="77">
        <f>$D$21</f>
        <v>42156</v>
      </c>
      <c r="E121" s="78" t="s">
        <v>109</v>
      </c>
      <c r="F121" s="79">
        <f ca="1">(OFFSET(Sheet2!D19,ROWS(F$110:F121)*4-4,0)+'New York'!$E$5/10)*1.02</f>
        <v>5.6609999999999996</v>
      </c>
      <c r="G121" s="79">
        <f ca="1">(OFFSET(Sheet2!E19,ROWS(G$110:G121)*4-4,0)+'New York'!$E$5/10)*1.02</f>
        <v>6.0180000000000007</v>
      </c>
      <c r="H121" s="79">
        <f ca="1">(OFFSET(Sheet2!F19,ROWS(H$110:H121)*4-4,0)+'New York'!$E$5/10)*1.02</f>
        <v>5.8548</v>
      </c>
      <c r="I121" s="79">
        <f ca="1">(OFFSET(Sheet2!G19,ROWS(I$110:I121)*4-4,0)+'New York'!$E$5/10)*1.02</f>
        <v>6.0077999999999996</v>
      </c>
      <c r="J121" s="79">
        <f ca="1">(OFFSET(Sheet2!H19,ROWS(J$110:J121)*4-4,0)+'New York'!$E$5/10)*1.02</f>
        <v>6.0282</v>
      </c>
      <c r="K121" s="69"/>
      <c r="M121" s="67"/>
      <c r="N121" s="68"/>
      <c r="O121" s="80">
        <f t="shared" si="22"/>
        <v>42125</v>
      </c>
      <c r="P121" s="81" t="s">
        <v>60</v>
      </c>
      <c r="Q121" s="83">
        <f ca="1">(OFFSET(Sheet2!M11,ROWS(Q$119:Q121)*4-4,0)+'New York'!$P$5)*1.02</f>
        <v>0.50387999999999999</v>
      </c>
      <c r="R121" s="83">
        <f ca="1">(OFFSET(Sheet2!N11,ROWS(R$119:R121)*4-4,0)+'New York'!$P$5)*1.02</f>
        <v>0.5202</v>
      </c>
      <c r="S121" s="83">
        <f ca="1">(OFFSET(Sheet2!O11,ROWS(S$119:S121)*4-4,0)+'New York'!$P$5)*1.02</f>
        <v>0.53550000000000009</v>
      </c>
      <c r="T121" s="69"/>
    </row>
    <row r="122" spans="2:20" ht="15">
      <c r="B122" s="67"/>
      <c r="C122" s="68"/>
      <c r="D122" s="77">
        <f t="shared" ref="D122:D129" si="23">$D$21</f>
        <v>42156</v>
      </c>
      <c r="E122" s="78" t="s">
        <v>110</v>
      </c>
      <c r="F122" s="79">
        <f ca="1">(OFFSET(Sheet2!D20,ROWS(F$110:F122)*4-4,0)+'New York'!$E$5/10)*1.02</f>
        <v>5.5793999999999997</v>
      </c>
      <c r="G122" s="79">
        <f ca="1">(OFFSET(Sheet2!E20,ROWS(G$110:G122)*4-4,0)+'New York'!$E$5/10)*1.02</f>
        <v>5.9466000000000001</v>
      </c>
      <c r="H122" s="79">
        <f ca="1">(OFFSET(Sheet2!F20,ROWS(H$110:H122)*4-4,0)+'New York'!$E$5/10)*1.02</f>
        <v>5.8343999999999996</v>
      </c>
      <c r="I122" s="79">
        <f ca="1">(OFFSET(Sheet2!G20,ROWS(I$110:I122)*4-4,0)+'New York'!$E$5/10)*1.02</f>
        <v>5.9772000000000007</v>
      </c>
      <c r="J122" s="79">
        <f ca="1">(OFFSET(Sheet2!H20,ROWS(J$110:J122)*4-4,0)+'New York'!$E$5/10)*1.02</f>
        <v>6.0180000000000007</v>
      </c>
      <c r="K122" s="69"/>
      <c r="M122" s="67"/>
      <c r="N122" s="68"/>
      <c r="O122" s="80">
        <f t="shared" si="22"/>
        <v>42125</v>
      </c>
      <c r="P122" s="81" t="s">
        <v>55</v>
      </c>
      <c r="Q122" s="83">
        <f ca="1">(OFFSET(Sheet2!M12,ROWS(Q$119:Q122)*4-4,0)+'New York'!$P$5)*1.02</f>
        <v>0.44166</v>
      </c>
      <c r="R122" s="83">
        <f ca="1">(OFFSET(Sheet2!N12,ROWS(R$119:R122)*4-4,0)+'New York'!$P$5)*1.02</f>
        <v>0.45900000000000002</v>
      </c>
      <c r="S122" s="83">
        <f ca="1">(OFFSET(Sheet2!O12,ROWS(S$119:S122)*4-4,0)+'New York'!$P$5)*1.02</f>
        <v>0.47226000000000001</v>
      </c>
      <c r="T122" s="69"/>
    </row>
    <row r="123" spans="2:20" ht="15">
      <c r="B123" s="67"/>
      <c r="C123" s="68"/>
      <c r="D123" s="77">
        <f t="shared" si="23"/>
        <v>42156</v>
      </c>
      <c r="E123" s="78" t="s">
        <v>111</v>
      </c>
      <c r="F123" s="79">
        <f ca="1">(OFFSET(Sheet2!D21,ROWS(F$110:F123)*4-4,0)+'New York'!$E$5/10)*1.02</f>
        <v>5.5590000000000002</v>
      </c>
      <c r="G123" s="79">
        <f ca="1">(OFFSET(Sheet2!E21,ROWS(G$110:G123)*4-4,0)+'New York'!$E$5/10)*1.02</f>
        <v>5.8853999999999997</v>
      </c>
      <c r="H123" s="79">
        <f ca="1">(OFFSET(Sheet2!F21,ROWS(H$110:H123)*4-4,0)+'New York'!$E$5/10)*1.02</f>
        <v>5.7527999999999997</v>
      </c>
      <c r="I123" s="79">
        <f ca="1">(OFFSET(Sheet2!G21,ROWS(I$110:I123)*4-4,0)+'New York'!$E$5/10)*1.02</f>
        <v>5.8956</v>
      </c>
      <c r="J123" s="79">
        <f ca="1">(OFFSET(Sheet2!H21,ROWS(J$110:J123)*4-4,0)+'New York'!$E$5/10)*1.02</f>
        <v>5.9159999999999995</v>
      </c>
      <c r="K123" s="69"/>
      <c r="M123" s="67"/>
      <c r="N123" s="68"/>
      <c r="O123" s="80">
        <f t="shared" si="22"/>
        <v>42125</v>
      </c>
      <c r="P123" s="81" t="s">
        <v>56</v>
      </c>
      <c r="Q123" s="83">
        <f ca="1">(OFFSET(Sheet2!M13,ROWS(Q$119:Q123)*4-4,0)+'New York'!$P$5)*1.02</f>
        <v>0.37025999999999998</v>
      </c>
      <c r="R123" s="83">
        <f ca="1">(OFFSET(Sheet2!N13,ROWS(R$119:R123)*4-4,0)+'New York'!$P$5)*1.02</f>
        <v>0.38862000000000002</v>
      </c>
      <c r="S123" s="83">
        <f ca="1">(OFFSET(Sheet2!O13,ROWS(S$119:S123)*4-4,0)+'New York'!$P$5)*1.02</f>
        <v>0.40596000000000004</v>
      </c>
      <c r="T123" s="69"/>
    </row>
    <row r="124" spans="2:20" ht="15">
      <c r="B124" s="67"/>
      <c r="C124" s="68"/>
      <c r="D124" s="77">
        <f t="shared" si="23"/>
        <v>42156</v>
      </c>
      <c r="E124" s="78" t="s">
        <v>112</v>
      </c>
      <c r="F124" s="79">
        <f ca="1">(OFFSET(Sheet2!D22,ROWS(F$110:F124)*4-4,0)+'New York'!$E$5/10)*1.02</f>
        <v>5.8548</v>
      </c>
      <c r="G124" s="79">
        <f ca="1">(OFFSET(Sheet2!E22,ROWS(G$110:G124)*4-4,0)+'New York'!$E$5/10)*1.02</f>
        <v>6.3035999999999994</v>
      </c>
      <c r="H124" s="79">
        <f ca="1">(OFFSET(Sheet2!F22,ROWS(H$110:H124)*4-4,0)+'New York'!$E$5/10)*1.02</f>
        <v>6.1097999999999999</v>
      </c>
      <c r="I124" s="79">
        <f ca="1">(OFFSET(Sheet2!G22,ROWS(I$110:I124)*4-4,0)+'New York'!$E$5/10)*1.02</f>
        <v>6.2831999999999999</v>
      </c>
      <c r="J124" s="79">
        <f ca="1">(OFFSET(Sheet2!H22,ROWS(J$110:J124)*4-4,0)+'New York'!$E$5/10)*1.02</f>
        <v>6.3138000000000005</v>
      </c>
      <c r="K124" s="69"/>
      <c r="M124" s="67"/>
      <c r="N124" s="68"/>
      <c r="O124" s="80">
        <f t="shared" si="22"/>
        <v>42125</v>
      </c>
      <c r="P124" s="81" t="s">
        <v>54</v>
      </c>
      <c r="Q124" s="83">
        <f ca="1">(OFFSET(Sheet2!M14,ROWS(Q$119:Q124)*4-4,0)+'New York'!$P$5)*1.02</f>
        <v>0.28662000000000004</v>
      </c>
      <c r="R124" s="83">
        <f ca="1">(OFFSET(Sheet2!N14,ROWS(R$119:R124)*4-4,0)+'New York'!$P$5)*1.02</f>
        <v>0.30599999999999999</v>
      </c>
      <c r="S124" s="83">
        <f ca="1">(OFFSET(Sheet2!O14,ROWS(S$119:S124)*4-4,0)+'New York'!$P$5)*1.02</f>
        <v>0.32640000000000002</v>
      </c>
      <c r="T124" s="69"/>
    </row>
    <row r="125" spans="2:20" ht="15">
      <c r="B125" s="67"/>
      <c r="C125" s="68"/>
      <c r="D125" s="77">
        <f t="shared" si="23"/>
        <v>42156</v>
      </c>
      <c r="E125" s="78" t="s">
        <v>113</v>
      </c>
      <c r="F125" s="79">
        <f ca="1">(OFFSET(Sheet2!D23,ROWS(F$110:F125)*4-4,0)+'New York'!$E$5/10)*1.02</f>
        <v>5.8853999999999997</v>
      </c>
      <c r="G125" s="79">
        <f ca="1">(OFFSET(Sheet2!E23,ROWS(G$110:G125)*4-4,0)+'New York'!$E$5/10)*1.02</f>
        <v>7.0482000000000005</v>
      </c>
      <c r="H125" s="79">
        <f ca="1">(OFFSET(Sheet2!F23,ROWS(H$110:H125)*4-4,0)+'New York'!$E$5/10)*1.02</f>
        <v>6.6911999999999994</v>
      </c>
      <c r="I125" s="79">
        <f ca="1">(OFFSET(Sheet2!G23,ROWS(I$110:I125)*4-4,0)+'New York'!$E$5/10)*1.02</f>
        <v>7.0583999999999998</v>
      </c>
      <c r="J125" s="79">
        <f ca="1">(OFFSET(Sheet2!H23,ROWS(J$110:J125)*4-4,0)+'New York'!$E$5/10)*1.02</f>
        <v>7.0686</v>
      </c>
      <c r="K125" s="69"/>
      <c r="M125" s="67"/>
      <c r="N125" s="68"/>
      <c r="O125" s="80">
        <f t="shared" si="22"/>
        <v>42125</v>
      </c>
      <c r="P125" s="84" t="s">
        <v>61</v>
      </c>
      <c r="Q125" s="83">
        <f ca="1">(OFFSET(Sheet2!M15,ROWS(Q$119:Q125)*4-4,0)+'New York'!$P$5)*1.02</f>
        <v>0.49571999999999999</v>
      </c>
      <c r="R125" s="83">
        <f ca="1">(OFFSET(Sheet2!N15,ROWS(R$119:R125)*4-4,0)+'New York'!$P$5)*1.02</f>
        <v>0.51305999999999996</v>
      </c>
      <c r="S125" s="83">
        <f ca="1">(OFFSET(Sheet2!O15,ROWS(S$119:S125)*4-4,0)+'New York'!$P$5)*1.02</f>
        <v>0.52632000000000001</v>
      </c>
      <c r="T125" s="69"/>
    </row>
    <row r="126" spans="2:20" ht="15">
      <c r="B126" s="67"/>
      <c r="C126" s="68"/>
      <c r="D126" s="77">
        <f t="shared" si="23"/>
        <v>42156</v>
      </c>
      <c r="E126" s="78" t="s">
        <v>114</v>
      </c>
      <c r="F126" s="79">
        <f ca="1">(OFFSET(Sheet2!D24,ROWS(F$110:F126)*4-4,0)+'New York'!$E$5/10)*1.02</f>
        <v>7.3235999999999999</v>
      </c>
      <c r="G126" s="79">
        <f ca="1">(OFFSET(Sheet2!E24,ROWS(G$110:G126)*4-4,0)+'New York'!$E$5/10)*1.02</f>
        <v>8.0375999999999994</v>
      </c>
      <c r="H126" s="79">
        <f ca="1">(OFFSET(Sheet2!F24,ROWS(H$110:H126)*4-4,0)+'New York'!$E$5/10)*1.02</f>
        <v>7.8030000000000008</v>
      </c>
      <c r="I126" s="79">
        <f ca="1">(OFFSET(Sheet2!G24,ROWS(I$110:I126)*4-4,0)+'New York'!$E$5/10)*1.02</f>
        <v>8.0375999999999994</v>
      </c>
      <c r="J126" s="79">
        <f ca="1">(OFFSET(Sheet2!H24,ROWS(J$110:J126)*4-4,0)+'New York'!$E$5/10)*1.02</f>
        <v>8.0478000000000005</v>
      </c>
      <c r="K126" s="69"/>
      <c r="M126" s="67"/>
      <c r="N126" s="68"/>
      <c r="O126" s="80">
        <f t="shared" si="22"/>
        <v>42125</v>
      </c>
      <c r="P126" s="81" t="s">
        <v>62</v>
      </c>
      <c r="Q126" s="83">
        <f ca="1">(OFFSET(Sheet2!M16,ROWS(Q$119:Q126)*4-4,0)+'New York'!$P$5)*1.02</f>
        <v>0.59567999999999999</v>
      </c>
      <c r="R126" s="83">
        <f ca="1">(OFFSET(Sheet2!N16,ROWS(R$119:R126)*4-4,0)+'New York'!$P$5)*1.02</f>
        <v>0.60485999999999995</v>
      </c>
      <c r="S126" s="83">
        <f ca="1">(OFFSET(Sheet2!O16,ROWS(S$119:S126)*4-4,0)+'New York'!$P$5)*1.02</f>
        <v>0.61302000000000001</v>
      </c>
      <c r="T126" s="69"/>
    </row>
    <row r="127" spans="2:20" ht="15">
      <c r="B127" s="67"/>
      <c r="C127" s="68"/>
      <c r="D127" s="77">
        <f t="shared" si="23"/>
        <v>42156</v>
      </c>
      <c r="E127" s="78" t="s">
        <v>115</v>
      </c>
      <c r="F127" s="79">
        <f ca="1">(OFFSET(Sheet2!D25,ROWS(F$110:F127)*4-4,0)+'New York'!$E$5/10)*1.02</f>
        <v>7.5684000000000005</v>
      </c>
      <c r="G127" s="79">
        <f ca="1">(OFFSET(Sheet2!E25,ROWS(G$110:G127)*4-4,0)+'New York'!$E$5/10)*1.02</f>
        <v>8.2007999999999992</v>
      </c>
      <c r="H127" s="79">
        <f ca="1">(OFFSET(Sheet2!F25,ROWS(H$110:H127)*4-4,0)+'New York'!$E$5/10)*1.02</f>
        <v>7.9661999999999997</v>
      </c>
      <c r="I127" s="79">
        <f ca="1">(OFFSET(Sheet2!G25,ROWS(I$110:I127)*4-4,0)+'New York'!$E$5/10)*1.02</f>
        <v>8.1905999999999999</v>
      </c>
      <c r="J127" s="79">
        <f ca="1">(OFFSET(Sheet2!H25,ROWS(J$110:J127)*4-4,0)+'New York'!$E$5/10)*1.02</f>
        <v>8.2212000000000014</v>
      </c>
      <c r="K127" s="69"/>
      <c r="M127" s="67"/>
      <c r="N127" s="68"/>
      <c r="O127" s="80">
        <f>$D$21</f>
        <v>42156</v>
      </c>
      <c r="P127" s="81" t="s">
        <v>53</v>
      </c>
      <c r="Q127" s="83">
        <f ca="1">(OFFSET(Sheet2!M17,ROWS(Q$119:Q127)*4-4,0)+'New York'!$P$5)*1.02</f>
        <v>0.52734000000000003</v>
      </c>
      <c r="R127" s="83">
        <f ca="1">(OFFSET(Sheet2!N17,ROWS(R$119:R127)*4-4,0)+'New York'!$P$5)*1.02</f>
        <v>0.54161999999999999</v>
      </c>
      <c r="S127" s="83">
        <f ca="1">(OFFSET(Sheet2!O17,ROWS(S$119:S127)*4-4,0)+'New York'!$P$5)*1.02</f>
        <v>0.55386000000000002</v>
      </c>
      <c r="T127" s="69"/>
    </row>
    <row r="128" spans="2:20" ht="15">
      <c r="B128" s="67"/>
      <c r="C128" s="68"/>
      <c r="D128" s="77">
        <f t="shared" si="23"/>
        <v>42156</v>
      </c>
      <c r="E128" s="78" t="s">
        <v>116</v>
      </c>
      <c r="F128" s="79">
        <f ca="1">(OFFSET(Sheet2!D26,ROWS(F$110:F128)*4-4,0)+'New York'!$E$5/10)*1.02</f>
        <v>7.5888000000000009</v>
      </c>
      <c r="G128" s="79">
        <f ca="1">(OFFSET(Sheet2!E26,ROWS(G$110:G128)*4-4,0)+'New York'!$E$5/10)*1.02</f>
        <v>8.2110000000000003</v>
      </c>
      <c r="H128" s="79">
        <f ca="1">(OFFSET(Sheet2!F26,ROWS(H$110:H128)*4-4,0)+'New York'!$E$5/10)*1.02</f>
        <v>7.9866000000000001</v>
      </c>
      <c r="I128" s="79">
        <f ca="1">(OFFSET(Sheet2!G26,ROWS(I$110:I128)*4-4,0)+'New York'!$E$5/10)*1.02</f>
        <v>8.2110000000000003</v>
      </c>
      <c r="J128" s="79">
        <f ca="1">(OFFSET(Sheet2!H26,ROWS(J$110:J128)*4-4,0)+'New York'!$E$5/10)*1.02</f>
        <v>8.2314000000000007</v>
      </c>
      <c r="K128" s="69"/>
      <c r="M128" s="67"/>
      <c r="N128" s="68"/>
      <c r="O128" s="80">
        <f t="shared" ref="O128:O134" si="24">$D$21</f>
        <v>42156</v>
      </c>
      <c r="P128" s="81" t="s">
        <v>57</v>
      </c>
      <c r="Q128" s="83">
        <f ca="1">(OFFSET(Sheet2!M18,ROWS(Q$119:Q128)*4-4,0)+'New York'!$P$5)*1.02</f>
        <v>0.29171999999999998</v>
      </c>
      <c r="R128" s="83">
        <f ca="1">(OFFSET(Sheet2!N18,ROWS(R$119:R128)*4-4,0)+'New York'!$P$5)*1.02</f>
        <v>0.31109999999999999</v>
      </c>
      <c r="S128" s="83">
        <f ca="1">(OFFSET(Sheet2!O18,ROWS(S$119:S128)*4-4,0)+'New York'!$P$5)*1.02</f>
        <v>0.33252000000000004</v>
      </c>
      <c r="T128" s="69"/>
    </row>
    <row r="129" spans="2:20" ht="15">
      <c r="B129" s="67"/>
      <c r="C129" s="68"/>
      <c r="D129" s="77">
        <f t="shared" si="23"/>
        <v>42156</v>
      </c>
      <c r="E129" s="78" t="s">
        <v>117</v>
      </c>
      <c r="F129" s="79">
        <f ca="1">(OFFSET(Sheet2!D27,ROWS(F$110:F129)*4-4,0)+'New York'!$E$5/10)*1.02</f>
        <v>9.2310000000000016</v>
      </c>
      <c r="G129" s="79">
        <f ca="1">(OFFSET(Sheet2!E27,ROWS(G$110:G129)*4-4,0)+'New York'!$E$5/10)*1.02</f>
        <v>9.6389999999999993</v>
      </c>
      <c r="H129" s="79">
        <f ca="1">(OFFSET(Sheet2!F27,ROWS(H$110:H129)*4-4,0)+'New York'!$E$5/10)*1.02</f>
        <v>9.536999999999999</v>
      </c>
      <c r="I129" s="79">
        <f ca="1">(OFFSET(Sheet2!G27,ROWS(I$110:I129)*4-4,0)+'New York'!$E$5/10)*1.02</f>
        <v>9.588000000000001</v>
      </c>
      <c r="J129" s="79">
        <f ca="1">(OFFSET(Sheet2!H27,ROWS(J$110:J129)*4-4,0)+'New York'!$E$5/10)*1.02</f>
        <v>9.6083999999999996</v>
      </c>
      <c r="K129" s="69"/>
      <c r="M129" s="67"/>
      <c r="N129" s="68"/>
      <c r="O129" s="80">
        <f t="shared" si="24"/>
        <v>42156</v>
      </c>
      <c r="P129" s="81" t="s">
        <v>60</v>
      </c>
      <c r="Q129" s="83">
        <f ca="1">(OFFSET(Sheet2!M19,ROWS(Q$119:Q129)*4-4,0)+'New York'!$P$5)*1.02</f>
        <v>0.50592000000000004</v>
      </c>
      <c r="R129" s="83">
        <f ca="1">(OFFSET(Sheet2!N19,ROWS(R$119:R129)*4-4,0)+'New York'!$P$5)*1.02</f>
        <v>0.52224000000000004</v>
      </c>
      <c r="S129" s="83">
        <f ca="1">(OFFSET(Sheet2!O19,ROWS(S$119:S129)*4-4,0)+'New York'!$P$5)*1.02</f>
        <v>0.53652</v>
      </c>
      <c r="T129" s="69"/>
    </row>
    <row r="130" spans="2:20" ht="15">
      <c r="B130" s="67"/>
      <c r="C130" s="68"/>
      <c r="D130" s="77">
        <f>$D$31</f>
        <v>42186</v>
      </c>
      <c r="E130" s="78" t="s">
        <v>108</v>
      </c>
      <c r="F130" s="79">
        <f ca="1">(OFFSET(Sheet2!D28,ROWS(F$110:F130)*4-4,0)+'New York'!$E$5/10)*1.02</f>
        <v>5.6303999999999998</v>
      </c>
      <c r="G130" s="79">
        <f ca="1">(OFFSET(Sheet2!E28,ROWS(G$110:G130)*4-4,0)+'New York'!$E$5/10)*1.02</f>
        <v>5.8650000000000002</v>
      </c>
      <c r="H130" s="79">
        <f ca="1">(OFFSET(Sheet2!F28,ROWS(H$110:H130)*4-4,0)+'New York'!$E$5/10)*1.02</f>
        <v>5.7630000000000008</v>
      </c>
      <c r="I130" s="79">
        <f ca="1">(OFFSET(Sheet2!G28,ROWS(I$110:I130)*4-4,0)+'New York'!$E$5/10)*1.02</f>
        <v>5.8446000000000007</v>
      </c>
      <c r="J130" s="79">
        <f ca="1">(OFFSET(Sheet2!H28,ROWS(J$110:J130)*4-4,0)+'New York'!$E$5/10)*1.02</f>
        <v>5.8242000000000003</v>
      </c>
      <c r="K130" s="69"/>
      <c r="M130" s="67"/>
      <c r="N130" s="68"/>
      <c r="O130" s="80">
        <f t="shared" si="24"/>
        <v>42156</v>
      </c>
      <c r="P130" s="81" t="s">
        <v>55</v>
      </c>
      <c r="Q130" s="83">
        <f ca="1">(OFFSET(Sheet2!M20,ROWS(Q$119:Q130)*4-4,0)+'New York'!$P$5)*1.02</f>
        <v>0.44369999999999998</v>
      </c>
      <c r="R130" s="83">
        <f ca="1">(OFFSET(Sheet2!N20,ROWS(R$119:R130)*4-4,0)+'New York'!$P$5)*1.02</f>
        <v>0.46104000000000001</v>
      </c>
      <c r="S130" s="83">
        <f ca="1">(OFFSET(Sheet2!O20,ROWS(S$119:S130)*4-4,0)+'New York'!$P$5)*1.02</f>
        <v>0.47430000000000005</v>
      </c>
      <c r="T130" s="69"/>
    </row>
    <row r="131" spans="2:20" ht="15">
      <c r="B131" s="67"/>
      <c r="C131" s="68"/>
      <c r="D131" s="77">
        <f>$D$31</f>
        <v>42186</v>
      </c>
      <c r="E131" s="78" t="s">
        <v>109</v>
      </c>
      <c r="F131" s="79">
        <f ca="1">(OFFSET(Sheet2!D29,ROWS(F$110:F131)*4-4,0)+'New York'!$E$5/10)*1.02</f>
        <v>5.7324000000000002</v>
      </c>
      <c r="G131" s="79">
        <f ca="1">(OFFSET(Sheet2!E29,ROWS(G$110:G131)*4-4,0)+'New York'!$E$5/10)*1.02</f>
        <v>6.0282</v>
      </c>
      <c r="H131" s="79">
        <f ca="1">(OFFSET(Sheet2!F29,ROWS(H$110:H131)*4-4,0)+'New York'!$E$5/10)*1.02</f>
        <v>5.8751999999999995</v>
      </c>
      <c r="I131" s="79">
        <f ca="1">(OFFSET(Sheet2!G29,ROWS(I$110:I131)*4-4,0)+'New York'!$E$5/10)*1.02</f>
        <v>6.0077999999999996</v>
      </c>
      <c r="J131" s="79">
        <f ca="1">(OFFSET(Sheet2!H29,ROWS(J$110:J131)*4-4,0)+'New York'!$E$5/10)*1.02</f>
        <v>6.0180000000000007</v>
      </c>
      <c r="K131" s="69"/>
      <c r="M131" s="67"/>
      <c r="N131" s="68"/>
      <c r="O131" s="80">
        <f t="shared" si="24"/>
        <v>42156</v>
      </c>
      <c r="P131" s="81" t="s">
        <v>56</v>
      </c>
      <c r="Q131" s="83">
        <f ca="1">(OFFSET(Sheet2!M21,ROWS(Q$119:Q131)*4-4,0)+'New York'!$P$5)*1.02</f>
        <v>0.37230000000000002</v>
      </c>
      <c r="R131" s="83">
        <f ca="1">(OFFSET(Sheet2!N21,ROWS(R$119:R131)*4-4,0)+'New York'!$P$5)*1.02</f>
        <v>0.39066000000000001</v>
      </c>
      <c r="S131" s="83">
        <f ca="1">(OFFSET(Sheet2!O21,ROWS(S$119:S131)*4-4,0)+'New York'!$P$5)*1.02</f>
        <v>0.40800000000000003</v>
      </c>
      <c r="T131" s="69"/>
    </row>
    <row r="132" spans="2:20" ht="15">
      <c r="B132" s="67"/>
      <c r="C132" s="68"/>
      <c r="D132" s="77">
        <f t="shared" ref="D132:D139" si="25">$D$31</f>
        <v>42186</v>
      </c>
      <c r="E132" s="78" t="s">
        <v>110</v>
      </c>
      <c r="F132" s="79">
        <f ca="1">(OFFSET(Sheet2!D30,ROWS(F$110:F132)*4-4,0)+'New York'!$E$5/10)*1.02</f>
        <v>5.6406000000000001</v>
      </c>
      <c r="G132" s="79">
        <f ca="1">(OFFSET(Sheet2!E30,ROWS(G$110:G132)*4-4,0)+'New York'!$E$5/10)*1.02</f>
        <v>5.9772000000000007</v>
      </c>
      <c r="H132" s="79">
        <f ca="1">(OFFSET(Sheet2!F30,ROWS(H$110:H132)*4-4,0)+'New York'!$E$5/10)*1.02</f>
        <v>5.8548</v>
      </c>
      <c r="I132" s="79">
        <f ca="1">(OFFSET(Sheet2!G30,ROWS(I$110:I132)*4-4,0)+'New York'!$E$5/10)*1.02</f>
        <v>5.9976000000000003</v>
      </c>
      <c r="J132" s="79">
        <f ca="1">(OFFSET(Sheet2!H30,ROWS(J$110:J132)*4-4,0)+'New York'!$E$5/10)*1.02</f>
        <v>6.0384000000000002</v>
      </c>
      <c r="K132" s="69"/>
      <c r="M132" s="67"/>
      <c r="N132" s="68"/>
      <c r="O132" s="80">
        <f t="shared" si="24"/>
        <v>42156</v>
      </c>
      <c r="P132" s="81" t="s">
        <v>54</v>
      </c>
      <c r="Q132" s="83">
        <f ca="1">(OFFSET(Sheet2!M22,ROWS(Q$119:Q132)*4-4,0)+'New York'!$P$5)*1.02</f>
        <v>0.28865999999999997</v>
      </c>
      <c r="R132" s="83">
        <f ca="1">(OFFSET(Sheet2!N22,ROWS(R$119:R132)*4-4,0)+'New York'!$P$5)*1.02</f>
        <v>0.30803999999999998</v>
      </c>
      <c r="S132" s="83">
        <f ca="1">(OFFSET(Sheet2!O22,ROWS(S$119:S132)*4-4,0)+'New York'!$P$5)*1.02</f>
        <v>0.32946000000000003</v>
      </c>
      <c r="T132" s="69"/>
    </row>
    <row r="133" spans="2:20" ht="15">
      <c r="B133" s="67"/>
      <c r="C133" s="68"/>
      <c r="D133" s="77">
        <f t="shared" si="25"/>
        <v>42186</v>
      </c>
      <c r="E133" s="78" t="s">
        <v>111</v>
      </c>
      <c r="F133" s="79">
        <f ca="1">(OFFSET(Sheet2!D31,ROWS(F$110:F133)*4-4,0)+'New York'!$E$5/10)*1.02</f>
        <v>5.61</v>
      </c>
      <c r="G133" s="79">
        <f ca="1">(OFFSET(Sheet2!E31,ROWS(G$110:G133)*4-4,0)+'New York'!$E$5/10)*1.02</f>
        <v>5.8956</v>
      </c>
      <c r="H133" s="79">
        <f ca="1">(OFFSET(Sheet2!F31,ROWS(H$110:H133)*4-4,0)+'New York'!$E$5/10)*1.02</f>
        <v>5.7732000000000001</v>
      </c>
      <c r="I133" s="79">
        <f ca="1">(OFFSET(Sheet2!G31,ROWS(I$110:I133)*4-4,0)+'New York'!$E$5/10)*1.02</f>
        <v>5.8956</v>
      </c>
      <c r="J133" s="79">
        <f ca="1">(OFFSET(Sheet2!H31,ROWS(J$110:J133)*4-4,0)+'New York'!$E$5/10)*1.02</f>
        <v>5.9159999999999995</v>
      </c>
      <c r="K133" s="69"/>
      <c r="M133" s="67"/>
      <c r="N133" s="68"/>
      <c r="O133" s="80">
        <f t="shared" si="24"/>
        <v>42156</v>
      </c>
      <c r="P133" s="84" t="s">
        <v>61</v>
      </c>
      <c r="Q133" s="83">
        <f ca="1">(OFFSET(Sheet2!M23,ROWS(Q$119:Q133)*4-4,0)+'New York'!$P$5)*1.02</f>
        <v>0.49775999999999998</v>
      </c>
      <c r="R133" s="83">
        <f ca="1">(OFFSET(Sheet2!N23,ROWS(R$119:R133)*4-4,0)+'New York'!$P$5)*1.02</f>
        <v>0.51407999999999998</v>
      </c>
      <c r="S133" s="83">
        <f ca="1">(OFFSET(Sheet2!O23,ROWS(S$119:S133)*4-4,0)+'New York'!$P$5)*1.02</f>
        <v>0.52734000000000003</v>
      </c>
      <c r="T133" s="69"/>
    </row>
    <row r="134" spans="2:20" ht="15">
      <c r="B134" s="67"/>
      <c r="C134" s="68"/>
      <c r="D134" s="77">
        <f t="shared" si="25"/>
        <v>42186</v>
      </c>
      <c r="E134" s="78" t="s">
        <v>112</v>
      </c>
      <c r="F134" s="79">
        <f ca="1">(OFFSET(Sheet2!D32,ROWS(F$110:F134)*4-4,0)+'New York'!$E$5/10)*1.02</f>
        <v>5.9772000000000007</v>
      </c>
      <c r="G134" s="79">
        <f ca="1">(OFFSET(Sheet2!E32,ROWS(G$110:G134)*4-4,0)+'New York'!$E$5/10)*1.02</f>
        <v>6.3138000000000005</v>
      </c>
      <c r="H134" s="79">
        <f ca="1">(OFFSET(Sheet2!F32,ROWS(H$110:H134)*4-4,0)+'New York'!$E$5/10)*1.02</f>
        <v>6.1403999999999996</v>
      </c>
      <c r="I134" s="79">
        <f ca="1">(OFFSET(Sheet2!G32,ROWS(I$110:I134)*4-4,0)+'New York'!$E$5/10)*1.02</f>
        <v>6.2831999999999999</v>
      </c>
      <c r="J134" s="79">
        <f ca="1">(OFFSET(Sheet2!H32,ROWS(J$110:J134)*4-4,0)+'New York'!$E$5/10)*1.02</f>
        <v>6.3138000000000005</v>
      </c>
      <c r="K134" s="69"/>
      <c r="M134" s="67"/>
      <c r="N134" s="68"/>
      <c r="O134" s="80">
        <f t="shared" si="24"/>
        <v>42156</v>
      </c>
      <c r="P134" s="81" t="s">
        <v>62</v>
      </c>
      <c r="Q134" s="83">
        <f ca="1">(OFFSET(Sheet2!M24,ROWS(Q$119:Q134)*4-4,0)+'New York'!$P$5)*1.02</f>
        <v>0.59670000000000001</v>
      </c>
      <c r="R134" s="83">
        <f ca="1">(OFFSET(Sheet2!N24,ROWS(R$119:R134)*4-4,0)+'New York'!$P$5)*1.02</f>
        <v>0.60587999999999997</v>
      </c>
      <c r="S134" s="83">
        <f ca="1">(OFFSET(Sheet2!O24,ROWS(S$119:S134)*4-4,0)+'New York'!$P$5)*1.02</f>
        <v>0.61302000000000001</v>
      </c>
      <c r="T134" s="69"/>
    </row>
    <row r="135" spans="2:20" ht="15">
      <c r="B135" s="67"/>
      <c r="C135" s="68"/>
      <c r="D135" s="77">
        <f t="shared" si="25"/>
        <v>42186</v>
      </c>
      <c r="E135" s="78" t="s">
        <v>113</v>
      </c>
      <c r="F135" s="79">
        <f ca="1">(OFFSET(Sheet2!D33,ROWS(F$110:F135)*4-4,0)+'New York'!$E$5/10)*1.02</f>
        <v>6.2526000000000002</v>
      </c>
      <c r="G135" s="79">
        <f ca="1">(OFFSET(Sheet2!E33,ROWS(G$110:G135)*4-4,0)+'New York'!$E$5/10)*1.02</f>
        <v>7.0788000000000002</v>
      </c>
      <c r="H135" s="79">
        <f ca="1">(OFFSET(Sheet2!F33,ROWS(H$110:H135)*4-4,0)+'New York'!$E$5/10)*1.02</f>
        <v>6.7830000000000004</v>
      </c>
      <c r="I135" s="79">
        <f ca="1">(OFFSET(Sheet2!G33,ROWS(I$110:I135)*4-4,0)+'New York'!$E$5/10)*1.02</f>
        <v>7.0788000000000002</v>
      </c>
      <c r="J135" s="79">
        <f ca="1">(OFFSET(Sheet2!H33,ROWS(J$110:J135)*4-4,0)+'New York'!$E$5/10)*1.02</f>
        <v>7.0890000000000004</v>
      </c>
      <c r="K135" s="69"/>
      <c r="M135" s="67"/>
      <c r="N135" s="68"/>
      <c r="O135" s="80">
        <f>$D$31</f>
        <v>42186</v>
      </c>
      <c r="P135" s="81" t="s">
        <v>53</v>
      </c>
      <c r="Q135" s="83">
        <f ca="1">(OFFSET(Sheet2!M25,ROWS(Q$119:Q135)*4-4,0)+'New York'!$P$5)*1.02</f>
        <v>0.52836000000000005</v>
      </c>
      <c r="R135" s="83">
        <f ca="1">(OFFSET(Sheet2!N25,ROWS(R$119:R135)*4-4,0)+'New York'!$P$5)*1.02</f>
        <v>0.54161999999999999</v>
      </c>
      <c r="S135" s="83">
        <f ca="1">(OFFSET(Sheet2!O25,ROWS(S$119:S135)*4-4,0)+'New York'!$P$5)*1.02</f>
        <v>0.55386000000000002</v>
      </c>
      <c r="T135" s="69"/>
    </row>
    <row r="136" spans="2:20" ht="15">
      <c r="B136" s="67"/>
      <c r="C136" s="68"/>
      <c r="D136" s="77">
        <f t="shared" si="25"/>
        <v>42186</v>
      </c>
      <c r="E136" s="78" t="s">
        <v>114</v>
      </c>
      <c r="F136" s="79">
        <f ca="1">(OFFSET(Sheet2!D34,ROWS(F$110:F136)*4-4,0)+'New York'!$E$5/10)*1.02</f>
        <v>7.5072000000000001</v>
      </c>
      <c r="G136" s="79">
        <f ca="1">(OFFSET(Sheet2!E34,ROWS(G$110:G136)*4-4,0)+'New York'!$E$5/10)*1.02</f>
        <v>8.0682000000000009</v>
      </c>
      <c r="H136" s="79">
        <f ca="1">(OFFSET(Sheet2!F34,ROWS(H$110:H136)*4-4,0)+'New York'!$E$5/10)*1.02</f>
        <v>7.8540000000000001</v>
      </c>
      <c r="I136" s="79">
        <f ca="1">(OFFSET(Sheet2!G34,ROWS(I$110:I136)*4-4,0)+'New York'!$E$5/10)*1.02</f>
        <v>8.0579999999999998</v>
      </c>
      <c r="J136" s="79">
        <f ca="1">(OFFSET(Sheet2!H34,ROWS(J$110:J136)*4-4,0)+'New York'!$E$5/10)*1.02</f>
        <v>8.0579999999999998</v>
      </c>
      <c r="K136" s="69"/>
      <c r="M136" s="67"/>
      <c r="N136" s="68"/>
      <c r="O136" s="80">
        <f t="shared" ref="O136:O142" si="26">$D$31</f>
        <v>42186</v>
      </c>
      <c r="P136" s="81" t="s">
        <v>57</v>
      </c>
      <c r="Q136" s="83">
        <f ca="1">(OFFSET(Sheet2!M26,ROWS(Q$119:Q136)*4-4,0)+'New York'!$P$5)*1.02</f>
        <v>0.29171999999999998</v>
      </c>
      <c r="R136" s="83">
        <f ca="1">(OFFSET(Sheet2!N26,ROWS(R$119:R136)*4-4,0)+'New York'!$P$5)*1.02</f>
        <v>0.31212000000000001</v>
      </c>
      <c r="S136" s="83">
        <f ca="1">(OFFSET(Sheet2!O26,ROWS(S$119:S136)*4-4,0)+'New York'!$P$5)*1.02</f>
        <v>0.33252000000000004</v>
      </c>
      <c r="T136" s="69"/>
    </row>
    <row r="137" spans="2:20" ht="15">
      <c r="B137" s="67"/>
      <c r="C137" s="68"/>
      <c r="D137" s="77">
        <f t="shared" si="25"/>
        <v>42186</v>
      </c>
      <c r="E137" s="78" t="s">
        <v>115</v>
      </c>
      <c r="F137" s="79">
        <f ca="1">(OFFSET(Sheet2!D35,ROWS(F$110:F137)*4-4,0)+'New York'!$E$5/10)*1.02</f>
        <v>7.7111999999999998</v>
      </c>
      <c r="G137" s="79">
        <f ca="1">(OFFSET(Sheet2!E35,ROWS(G$110:G137)*4-4,0)+'New York'!$E$5/10)*1.02</f>
        <v>8.2110000000000003</v>
      </c>
      <c r="H137" s="79">
        <f ca="1">(OFFSET(Sheet2!F35,ROWS(H$110:H137)*4-4,0)+'New York'!$E$5/10)*1.02</f>
        <v>8.0172000000000008</v>
      </c>
      <c r="I137" s="79">
        <f ca="1">(OFFSET(Sheet2!G35,ROWS(I$110:I137)*4-4,0)+'New York'!$E$5/10)*1.02</f>
        <v>8.2007999999999992</v>
      </c>
      <c r="J137" s="79">
        <f ca="1">(OFFSET(Sheet2!H35,ROWS(J$110:J137)*4-4,0)+'New York'!$E$5/10)*1.02</f>
        <v>8.2212000000000014</v>
      </c>
      <c r="K137" s="69"/>
      <c r="M137" s="67"/>
      <c r="N137" s="68"/>
      <c r="O137" s="80">
        <f t="shared" si="26"/>
        <v>42186</v>
      </c>
      <c r="P137" s="81" t="s">
        <v>60</v>
      </c>
      <c r="Q137" s="83">
        <f ca="1">(OFFSET(Sheet2!M27,ROWS(Q$119:Q137)*4-4,0)+'New York'!$P$5)*1.02</f>
        <v>0.50694000000000006</v>
      </c>
      <c r="R137" s="83">
        <f ca="1">(OFFSET(Sheet2!N27,ROWS(R$119:R137)*4-4,0)+'New York'!$P$5)*1.02</f>
        <v>0.52326000000000006</v>
      </c>
      <c r="S137" s="83">
        <f ca="1">(OFFSET(Sheet2!O27,ROWS(S$119:S137)*4-4,0)+'New York'!$P$5)*1.02</f>
        <v>0.53754000000000002</v>
      </c>
      <c r="T137" s="69"/>
    </row>
    <row r="138" spans="2:20" ht="15">
      <c r="B138" s="67"/>
      <c r="C138" s="68"/>
      <c r="D138" s="77">
        <f t="shared" si="25"/>
        <v>42186</v>
      </c>
      <c r="E138" s="78" t="s">
        <v>116</v>
      </c>
      <c r="F138" s="79">
        <f ca="1">(OFFSET(Sheet2!D36,ROWS(F$110:F138)*4-4,0)+'New York'!$E$5/10)*1.02</f>
        <v>7.7214</v>
      </c>
      <c r="G138" s="79">
        <f ca="1">(OFFSET(Sheet2!E36,ROWS(G$110:G138)*4-4,0)+'New York'!$E$5/10)*1.02</f>
        <v>8.2212000000000014</v>
      </c>
      <c r="H138" s="79">
        <f ca="1">(OFFSET(Sheet2!F36,ROWS(H$110:H138)*4-4,0)+'New York'!$E$5/10)*1.02</f>
        <v>8.0274000000000001</v>
      </c>
      <c r="I138" s="79">
        <f ca="1">(OFFSET(Sheet2!G36,ROWS(I$110:I138)*4-4,0)+'New York'!$E$5/10)*1.02</f>
        <v>8.2110000000000003</v>
      </c>
      <c r="J138" s="79">
        <f ca="1">(OFFSET(Sheet2!H36,ROWS(J$110:J138)*4-4,0)+'New York'!$E$5/10)*1.02</f>
        <v>8.2416</v>
      </c>
      <c r="K138" s="69"/>
      <c r="M138" s="67"/>
      <c r="N138" s="68"/>
      <c r="O138" s="80">
        <f t="shared" si="26"/>
        <v>42186</v>
      </c>
      <c r="P138" s="81" t="s">
        <v>55</v>
      </c>
      <c r="Q138" s="83">
        <f ca="1">(OFFSET(Sheet2!M28,ROWS(Q$119:Q138)*4-4,0)+'New York'!$P$5)*1.02</f>
        <v>0.44472</v>
      </c>
      <c r="R138" s="83">
        <f ca="1">(OFFSET(Sheet2!N28,ROWS(R$119:R138)*4-4,0)+'New York'!$P$5)*1.02</f>
        <v>0.46104000000000001</v>
      </c>
      <c r="S138" s="83">
        <f ca="1">(OFFSET(Sheet2!O28,ROWS(S$119:S138)*4-4,0)+'New York'!$P$5)*1.02</f>
        <v>0.47430000000000005</v>
      </c>
      <c r="T138" s="69"/>
    </row>
    <row r="139" spans="2:20" ht="15">
      <c r="B139" s="67"/>
      <c r="C139" s="68"/>
      <c r="D139" s="93">
        <f t="shared" si="25"/>
        <v>42186</v>
      </c>
      <c r="E139" s="94" t="s">
        <v>117</v>
      </c>
      <c r="F139" s="95">
        <f ca="1">(OFFSET(Sheet2!D37,ROWS(F$110:F139)*4-4,0)+'New York'!$E$5/10)*1.02</f>
        <v>9.2615999999999996</v>
      </c>
      <c r="G139" s="95">
        <f ca="1">(OFFSET(Sheet2!E37,ROWS(G$110:G139)*4-4,0)+'New York'!$E$5/10)*1.02</f>
        <v>9.6798000000000002</v>
      </c>
      <c r="H139" s="95">
        <f ca="1">(OFFSET(Sheet2!F37,ROWS(H$110:H139)*4-4,0)+'New York'!$E$5/10)*1.02</f>
        <v>9.5166000000000004</v>
      </c>
      <c r="I139" s="95">
        <f ca="1">(OFFSET(Sheet2!G37,ROWS(I$110:I139)*4-4,0)+'New York'!$E$5/10)*1.02</f>
        <v>9.6186000000000007</v>
      </c>
      <c r="J139" s="95">
        <f ca="1">(OFFSET(Sheet2!H37,ROWS(J$110:J139)*4-4,0)+'New York'!$E$5/10)*1.02</f>
        <v>9.6288</v>
      </c>
      <c r="K139" s="69"/>
      <c r="M139" s="67"/>
      <c r="N139" s="68"/>
      <c r="O139" s="80">
        <f t="shared" si="26"/>
        <v>42186</v>
      </c>
      <c r="P139" s="81" t="s">
        <v>56</v>
      </c>
      <c r="Q139" s="83">
        <f ca="1">(OFFSET(Sheet2!M29,ROWS(Q$119:Q139)*4-4,0)+'New York'!$P$5)*1.02</f>
        <v>0.37331999999999999</v>
      </c>
      <c r="R139" s="83">
        <f ca="1">(OFFSET(Sheet2!N29,ROWS(R$119:R139)*4-4,0)+'New York'!$P$5)*1.02</f>
        <v>0.39168000000000003</v>
      </c>
      <c r="S139" s="83">
        <f ca="1">(OFFSET(Sheet2!O29,ROWS(S$119:S139)*4-4,0)+'New York'!$P$5)*1.02</f>
        <v>0.40800000000000003</v>
      </c>
      <c r="T139" s="69"/>
    </row>
    <row r="140" spans="2:20" ht="15">
      <c r="B140" s="67"/>
      <c r="C140" s="68"/>
      <c r="D140" s="96"/>
      <c r="E140" s="97"/>
      <c r="F140" s="98"/>
      <c r="G140" s="98"/>
      <c r="H140" s="98"/>
      <c r="I140" s="98"/>
      <c r="J140" s="98"/>
      <c r="K140" s="69"/>
      <c r="M140" s="67"/>
      <c r="N140" s="68"/>
      <c r="O140" s="80">
        <f t="shared" si="26"/>
        <v>42186</v>
      </c>
      <c r="P140" s="81" t="s">
        <v>54</v>
      </c>
      <c r="Q140" s="83">
        <f ca="1">(OFFSET(Sheet2!M30,ROWS(Q$119:Q140)*4-4,0)+'New York'!$P$5)*1.02</f>
        <v>0.28967999999999999</v>
      </c>
      <c r="R140" s="83">
        <f ca="1">(OFFSET(Sheet2!N30,ROWS(R$119:R140)*4-4,0)+'New York'!$P$5)*1.02</f>
        <v>0.30906</v>
      </c>
      <c r="S140" s="83">
        <f ca="1">(OFFSET(Sheet2!O30,ROWS(S$119:S140)*4-4,0)+'New York'!$P$5)*1.02</f>
        <v>0.33048</v>
      </c>
      <c r="T140" s="69"/>
    </row>
    <row r="141" spans="2:20" ht="16">
      <c r="B141" s="67"/>
      <c r="C141" s="68"/>
      <c r="D141" s="99" t="s">
        <v>128</v>
      </c>
      <c r="E141" s="100"/>
      <c r="F141" s="101"/>
      <c r="G141" s="101"/>
      <c r="H141" s="101"/>
      <c r="I141" s="101"/>
      <c r="J141" s="101"/>
      <c r="K141" s="69"/>
      <c r="M141" s="67"/>
      <c r="N141" s="68"/>
      <c r="O141" s="80">
        <f t="shared" si="26"/>
        <v>42186</v>
      </c>
      <c r="P141" s="84" t="s">
        <v>61</v>
      </c>
      <c r="Q141" s="83">
        <f ca="1">(OFFSET(Sheet2!M31,ROWS(Q$119:Q141)*4-4,0)+'New York'!$P$5)*1.02</f>
        <v>0.49878</v>
      </c>
      <c r="R141" s="83">
        <f ca="1">(OFFSET(Sheet2!N31,ROWS(R$119:R141)*4-4,0)+'New York'!$P$5)*1.02</f>
        <v>0.5151</v>
      </c>
      <c r="S141" s="83">
        <f ca="1">(OFFSET(Sheet2!O31,ROWS(S$119:S141)*4-4,0)+'New York'!$P$5)*1.02</f>
        <v>0.52734000000000003</v>
      </c>
      <c r="T141" s="69"/>
    </row>
    <row r="142" spans="2:20" ht="16" thickBot="1">
      <c r="B142" s="67"/>
      <c r="C142" s="68"/>
      <c r="D142" s="74" t="s">
        <v>0</v>
      </c>
      <c r="E142" s="75" t="s">
        <v>1</v>
      </c>
      <c r="F142" s="76" t="s">
        <v>3</v>
      </c>
      <c r="G142" s="76" t="s">
        <v>141</v>
      </c>
      <c r="H142" s="76" t="s">
        <v>142</v>
      </c>
      <c r="I142" s="76" t="s">
        <v>143</v>
      </c>
      <c r="J142" s="76" t="s">
        <v>145</v>
      </c>
      <c r="K142" s="69"/>
      <c r="M142" s="67"/>
      <c r="N142" s="68"/>
      <c r="O142" s="85">
        <f t="shared" si="26"/>
        <v>42186</v>
      </c>
      <c r="P142" s="86" t="s">
        <v>62</v>
      </c>
      <c r="Q142" s="87">
        <f ca="1">(OFFSET(Sheet2!M32,ROWS(Q$119:Q142)*4-4,0)+'New York'!$P$5)*1.02</f>
        <v>0.59772000000000003</v>
      </c>
      <c r="R142" s="87">
        <f ca="1">(OFFSET(Sheet2!N32,ROWS(R$119:R142)*4-4,0)+'New York'!$P$5)*1.02</f>
        <v>0.6069</v>
      </c>
      <c r="S142" s="87">
        <f ca="1">(OFFSET(Sheet2!O32,ROWS(S$119:S142)*4-4,0)+'New York'!$P$5)*1.02</f>
        <v>0.61404000000000003</v>
      </c>
      <c r="T142" s="69"/>
    </row>
    <row r="143" spans="2:20" ht="15">
      <c r="B143" s="67"/>
      <c r="C143" s="68"/>
      <c r="D143" s="77">
        <f t="shared" ref="D143:D152" si="27">$D$11</f>
        <v>42125</v>
      </c>
      <c r="E143" s="78" t="s">
        <v>37</v>
      </c>
      <c r="F143" s="79">
        <f ca="1">(OFFSET(Sheet2!D9,ROWS(F$143:F143)*4-4,0)+'New York'!$E$5/10)*1.02</f>
        <v>5.4569999999999999</v>
      </c>
      <c r="G143" s="79">
        <f ca="1">(OFFSET(Sheet2!E9,ROWS(G$143:G143)*4-4,0)+'New York'!$E$5/10)*1.02</f>
        <v>5.6814</v>
      </c>
      <c r="H143" s="79">
        <f ca="1">(OFFSET(Sheet2!F9,ROWS(H$143:H143)*4-4,0)+'New York'!$E$5/10)*1.02</f>
        <v>5.6406000000000001</v>
      </c>
      <c r="I143" s="79">
        <f ca="1">(OFFSET(Sheet2!G9,ROWS(I$143:I143)*4-4,0)+'New York'!$E$5/10)*1.02</f>
        <v>5.6916000000000002</v>
      </c>
      <c r="J143" s="79">
        <f ca="1">(OFFSET(Sheet2!H9,ROWS(J$143:J143)*4-4,0)+'New York'!$E$5/10)*1.02</f>
        <v>5.6711999999999998</v>
      </c>
      <c r="K143" s="69"/>
      <c r="M143" s="67"/>
      <c r="N143" s="68"/>
      <c r="O143" s="68"/>
      <c r="P143" s="68"/>
      <c r="Q143" s="68"/>
      <c r="R143" s="68"/>
      <c r="S143" s="68"/>
      <c r="T143" s="69"/>
    </row>
    <row r="144" spans="2:20" ht="16" thickBot="1">
      <c r="B144" s="67"/>
      <c r="C144" s="68"/>
      <c r="D144" s="77">
        <f t="shared" si="27"/>
        <v>42125</v>
      </c>
      <c r="E144" s="78" t="s">
        <v>41</v>
      </c>
      <c r="F144" s="79">
        <f ca="1">(OFFSET(Sheet2!D10,ROWS(F$143:F144)*4-4,0)+'New York'!$E$5/10)*1.02</f>
        <v>5.5896000000000008</v>
      </c>
      <c r="G144" s="79">
        <f ca="1">(OFFSET(Sheet2!E10,ROWS(G$143:G144)*4-4,0)+'New York'!$E$5/10)*1.02</f>
        <v>5.8751999999999995</v>
      </c>
      <c r="H144" s="79">
        <f ca="1">(OFFSET(Sheet2!F10,ROWS(H$143:H144)*4-4,0)+'New York'!$E$5/10)*1.02</f>
        <v>5.7527999999999997</v>
      </c>
      <c r="I144" s="79">
        <f ca="1">(OFFSET(Sheet2!G10,ROWS(I$143:I144)*4-4,0)+'New York'!$E$5/10)*1.02</f>
        <v>5.8853999999999997</v>
      </c>
      <c r="J144" s="79">
        <f ca="1">(OFFSET(Sheet2!H10,ROWS(J$143:J144)*4-4,0)+'New York'!$E$5/10)*1.02</f>
        <v>5.8956</v>
      </c>
      <c r="K144" s="69"/>
      <c r="M144" s="102"/>
      <c r="N144" s="91"/>
      <c r="O144" s="91"/>
      <c r="P144" s="91"/>
      <c r="Q144" s="91"/>
      <c r="R144" s="91"/>
      <c r="S144" s="91"/>
      <c r="T144" s="103"/>
    </row>
    <row r="145" spans="2:11" ht="16" thickTop="1">
      <c r="B145" s="67"/>
      <c r="C145" s="68"/>
      <c r="D145" s="77">
        <f t="shared" si="27"/>
        <v>42125</v>
      </c>
      <c r="E145" s="78" t="s">
        <v>38</v>
      </c>
      <c r="F145" s="79">
        <f ca="1">(OFFSET(Sheet2!D11,ROWS(F$143:F145)*4-4,0)+'New York'!$E$5/10)*1.02</f>
        <v>5.3651999999999997</v>
      </c>
      <c r="G145" s="79">
        <f ca="1">(OFFSET(Sheet2!E11,ROWS(G$143:G145)*4-4,0)+'New York'!$E$5/10)*1.02</f>
        <v>5.7630000000000008</v>
      </c>
      <c r="H145" s="79">
        <f ca="1">(OFFSET(Sheet2!F11,ROWS(H$143:H145)*4-4,0)+'New York'!$E$5/10)*1.02</f>
        <v>5.7017999999999995</v>
      </c>
      <c r="I145" s="79">
        <f ca="1">(OFFSET(Sheet2!G11,ROWS(I$143:I145)*4-4,0)+'New York'!$E$5/10)*1.02</f>
        <v>5.8140000000000001</v>
      </c>
      <c r="J145" s="79">
        <f ca="1">(OFFSET(Sheet2!H11,ROWS(J$143:J145)*4-4,0)+'New York'!$E$5/10)*1.02</f>
        <v>5.8650000000000002</v>
      </c>
      <c r="K145" s="69"/>
    </row>
    <row r="146" spans="2:11" ht="15">
      <c r="B146" s="67"/>
      <c r="C146" s="68"/>
      <c r="D146" s="77">
        <f t="shared" si="27"/>
        <v>42125</v>
      </c>
      <c r="E146" s="78" t="s">
        <v>39</v>
      </c>
      <c r="F146" s="79">
        <f ca="1">(OFFSET(Sheet2!D12,ROWS(F$143:F146)*4-4,0)+'New York'!$E$5/10)*1.02</f>
        <v>5.4672000000000001</v>
      </c>
      <c r="G146" s="79">
        <f ca="1">(OFFSET(Sheet2!E12,ROWS(G$143:G146)*4-4,0)+'New York'!$E$5/10)*1.02</f>
        <v>5.7324000000000002</v>
      </c>
      <c r="H146" s="79">
        <f ca="1">(OFFSET(Sheet2!F12,ROWS(H$143:H146)*4-4,0)+'New York'!$E$5/10)*1.02</f>
        <v>5.6508000000000003</v>
      </c>
      <c r="I146" s="79">
        <f ca="1">(OFFSET(Sheet2!G12,ROWS(I$143:I146)*4-4,0)+'New York'!$E$5/10)*1.02</f>
        <v>5.7630000000000008</v>
      </c>
      <c r="J146" s="79">
        <f ca="1">(OFFSET(Sheet2!H12,ROWS(J$143:J146)*4-4,0)+'New York'!$E$5/10)*1.02</f>
        <v>5.7834000000000003</v>
      </c>
      <c r="K146" s="69"/>
    </row>
    <row r="147" spans="2:11" ht="15">
      <c r="B147" s="67"/>
      <c r="C147" s="68"/>
      <c r="D147" s="77">
        <f t="shared" si="27"/>
        <v>42125</v>
      </c>
      <c r="E147" s="78" t="s">
        <v>42</v>
      </c>
      <c r="F147" s="79">
        <f ca="1">(OFFSET(Sheet2!D13,ROWS(F$143:F147)*4-4,0)+'New York'!$E$5/10)*1.02</f>
        <v>5.7732000000000001</v>
      </c>
      <c r="G147" s="79">
        <f ca="1">(OFFSET(Sheet2!E13,ROWS(G$143:G147)*4-4,0)+'New York'!$E$5/10)*1.02</f>
        <v>6.1608000000000001</v>
      </c>
      <c r="H147" s="79">
        <f ca="1">(OFFSET(Sheet2!F13,ROWS(H$143:H147)*4-4,0)+'New York'!$E$5/10)*1.02</f>
        <v>6.0180000000000007</v>
      </c>
      <c r="I147" s="79">
        <f ca="1">(OFFSET(Sheet2!G13,ROWS(I$143:I147)*4-4,0)+'New York'!$E$5/10)*1.02</f>
        <v>6.1608000000000001</v>
      </c>
      <c r="J147" s="79">
        <f ca="1">(OFFSET(Sheet2!H13,ROWS(J$143:J147)*4-4,0)+'New York'!$E$5/10)*1.02</f>
        <v>6.1811999999999996</v>
      </c>
      <c r="K147" s="69"/>
    </row>
    <row r="148" spans="2:11" ht="15">
      <c r="B148" s="67"/>
      <c r="C148" s="68"/>
      <c r="D148" s="77">
        <f t="shared" si="27"/>
        <v>42125</v>
      </c>
      <c r="E148" s="78" t="s">
        <v>40</v>
      </c>
      <c r="F148" s="79">
        <f ca="1">(OFFSET(Sheet2!D14,ROWS(F$143:F148)*4-4,0)+'New York'!$E$5/10)*1.02</f>
        <v>5.5896000000000008</v>
      </c>
      <c r="G148" s="79">
        <f ca="1">(OFFSET(Sheet2!E14,ROWS(G$143:G148)*4-4,0)+'New York'!$E$5/10)*1.02</f>
        <v>6.8849999999999998</v>
      </c>
      <c r="H148" s="79">
        <f ca="1">(OFFSET(Sheet2!F14,ROWS(H$143:H148)*4-4,0)+'New York'!$E$5/10)*1.02</f>
        <v>6.5280000000000005</v>
      </c>
      <c r="I148" s="79">
        <f ca="1">(OFFSET(Sheet2!G14,ROWS(I$143:I148)*4-4,0)+'New York'!$E$5/10)*1.02</f>
        <v>6.9053999999999993</v>
      </c>
      <c r="J148" s="79">
        <f ca="1">(OFFSET(Sheet2!H14,ROWS(J$143:J148)*4-4,0)+'New York'!$E$5/10)*1.02</f>
        <v>6.9156000000000004</v>
      </c>
      <c r="K148" s="69"/>
    </row>
    <row r="149" spans="2:11" ht="15">
      <c r="B149" s="67"/>
      <c r="C149" s="68"/>
      <c r="D149" s="77">
        <f t="shared" si="27"/>
        <v>42125</v>
      </c>
      <c r="E149" s="78" t="s">
        <v>43</v>
      </c>
      <c r="F149" s="79">
        <f ca="1">(OFFSET(Sheet2!D15,ROWS(F$143:F149)*4-4,0)+'New York'!$E$5/10)*1.02</f>
        <v>7.1706000000000003</v>
      </c>
      <c r="G149" s="79">
        <f ca="1">(OFFSET(Sheet2!E15,ROWS(G$143:G149)*4-4,0)+'New York'!$E$5/10)*1.02</f>
        <v>7.8743999999999996</v>
      </c>
      <c r="H149" s="79">
        <f ca="1">(OFFSET(Sheet2!F15,ROWS(H$143:H149)*4-4,0)+'New York'!$E$5/10)*1.02</f>
        <v>7.6806000000000001</v>
      </c>
      <c r="I149" s="79">
        <f ca="1">(OFFSET(Sheet2!G15,ROWS(I$143:I149)*4-4,0)+'New York'!$E$5/10)*1.02</f>
        <v>7.8948</v>
      </c>
      <c r="J149" s="79">
        <f ca="1">(OFFSET(Sheet2!H15,ROWS(J$143:J149)*4-4,0)+'New York'!$E$5/10)*1.02</f>
        <v>7.9151999999999996</v>
      </c>
      <c r="K149" s="69"/>
    </row>
    <row r="150" spans="2:11" ht="15">
      <c r="B150" s="67"/>
      <c r="C150" s="68"/>
      <c r="D150" s="77">
        <f t="shared" si="27"/>
        <v>42125</v>
      </c>
      <c r="E150" s="78" t="s">
        <v>44</v>
      </c>
      <c r="F150" s="79">
        <f ca="1">(OFFSET(Sheet2!D16,ROWS(F$143:F150)*4-4,0)+'New York'!$E$5/10)*1.02</f>
        <v>7.4664000000000001</v>
      </c>
      <c r="G150" s="79">
        <f ca="1">(OFFSET(Sheet2!E16,ROWS(G$143:G150)*4-4,0)+'New York'!$E$5/10)*1.02</f>
        <v>8.0478000000000005</v>
      </c>
      <c r="H150" s="79">
        <f ca="1">(OFFSET(Sheet2!F16,ROWS(H$143:H150)*4-4,0)+'New York'!$E$5/10)*1.02</f>
        <v>7.8540000000000001</v>
      </c>
      <c r="I150" s="79">
        <f ca="1">(OFFSET(Sheet2!G16,ROWS(I$143:I150)*4-4,0)+'New York'!$E$5/10)*1.02</f>
        <v>8.0579999999999998</v>
      </c>
      <c r="J150" s="79">
        <f ca="1">(OFFSET(Sheet2!H16,ROWS(J$143:J150)*4-4,0)+'New York'!$E$5/10)*1.02</f>
        <v>8.0784000000000002</v>
      </c>
      <c r="K150" s="69"/>
    </row>
    <row r="151" spans="2:11" ht="15">
      <c r="B151" s="67"/>
      <c r="C151" s="68"/>
      <c r="D151" s="77">
        <f t="shared" si="27"/>
        <v>42125</v>
      </c>
      <c r="E151" s="78" t="s">
        <v>45</v>
      </c>
      <c r="F151" s="79">
        <f ca="1">(OFFSET(Sheet2!D17,ROWS(F$143:F151)*4-4,0)+'New York'!$E$5/10)*1.02</f>
        <v>7.4867999999999997</v>
      </c>
      <c r="G151" s="79">
        <f ca="1">(OFFSET(Sheet2!E17,ROWS(G$143:G151)*4-4,0)+'New York'!$E$5/10)*1.02</f>
        <v>8.0579999999999998</v>
      </c>
      <c r="H151" s="79">
        <f ca="1">(OFFSET(Sheet2!F17,ROWS(H$143:H151)*4-4,0)+'New York'!$E$5/10)*1.02</f>
        <v>7.8743999999999996</v>
      </c>
      <c r="I151" s="79">
        <f ca="1">(OFFSET(Sheet2!G17,ROWS(I$143:I151)*4-4,0)+'New York'!$E$5/10)*1.02</f>
        <v>8.0682000000000009</v>
      </c>
      <c r="J151" s="79">
        <f ca="1">(OFFSET(Sheet2!H17,ROWS(J$143:J151)*4-4,0)+'New York'!$E$5/10)*1.02</f>
        <v>8.0988000000000007</v>
      </c>
      <c r="K151" s="69"/>
    </row>
    <row r="152" spans="2:11" ht="15">
      <c r="B152" s="67"/>
      <c r="C152" s="68"/>
      <c r="D152" s="77">
        <f t="shared" si="27"/>
        <v>42125</v>
      </c>
      <c r="E152" s="78" t="s">
        <v>46</v>
      </c>
      <c r="F152" s="79">
        <f ca="1">(OFFSET(Sheet2!D18,ROWS(F$143:F152)*4-4,0)+'New York'!$E$5/10)*1.02</f>
        <v>9.241200000000001</v>
      </c>
      <c r="G152" s="79">
        <f ca="1">(OFFSET(Sheet2!E18,ROWS(G$143:G152)*4-4,0)+'New York'!$E$5/10)*1.02</f>
        <v>9.4553999999999991</v>
      </c>
      <c r="H152" s="79">
        <f ca="1">(OFFSET(Sheet2!F18,ROWS(H$143:H152)*4-4,0)+'New York'!$E$5/10)*1.02</f>
        <v>9.4860000000000007</v>
      </c>
      <c r="I152" s="79">
        <f ca="1">(OFFSET(Sheet2!G18,ROWS(I$143:I152)*4-4,0)+'New York'!$E$5/10)*1.02</f>
        <v>9.4350000000000005</v>
      </c>
      <c r="J152" s="79">
        <f ca="1">(OFFSET(Sheet2!H18,ROWS(J$143:J152)*4-4,0)+'New York'!$E$5/10)*1.02</f>
        <v>9.4553999999999991</v>
      </c>
      <c r="K152" s="69"/>
    </row>
    <row r="153" spans="2:11" ht="15">
      <c r="B153" s="67"/>
      <c r="C153" s="68"/>
      <c r="D153" s="77">
        <f>$D$21</f>
        <v>42156</v>
      </c>
      <c r="E153" s="78" t="s">
        <v>108</v>
      </c>
      <c r="F153" s="79">
        <f ca="1">(OFFSET(Sheet2!D19,ROWS(F$143:F153)*4-4,0)+'New York'!$E$5/10)*1.02</f>
        <v>5.4774000000000003</v>
      </c>
      <c r="G153" s="79">
        <f ca="1">(OFFSET(Sheet2!E19,ROWS(G$143:G153)*4-4,0)+'New York'!$E$5/10)*1.02</f>
        <v>5.7222000000000008</v>
      </c>
      <c r="H153" s="79">
        <f ca="1">(OFFSET(Sheet2!F19,ROWS(H$143:H153)*4-4,0)+'New York'!$E$5/10)*1.02</f>
        <v>5.6303999999999998</v>
      </c>
      <c r="I153" s="79">
        <f ca="1">(OFFSET(Sheet2!G19,ROWS(I$143:I153)*4-4,0)+'New York'!$E$5/10)*1.02</f>
        <v>5.7017999999999995</v>
      </c>
      <c r="J153" s="79">
        <f ca="1">(OFFSET(Sheet2!H19,ROWS(J$143:J153)*4-4,0)+'New York'!$E$5/10)*1.02</f>
        <v>5.6814</v>
      </c>
      <c r="K153" s="69"/>
    </row>
    <row r="154" spans="2:11" ht="15">
      <c r="B154" s="67"/>
      <c r="C154" s="68"/>
      <c r="D154" s="77">
        <f>$D$21</f>
        <v>42156</v>
      </c>
      <c r="E154" s="78" t="s">
        <v>109</v>
      </c>
      <c r="F154" s="79">
        <f ca="1">(OFFSET(Sheet2!D20,ROWS(F$143:F154)*4-4,0)+'New York'!$E$5/10)*1.02</f>
        <v>5.5385999999999997</v>
      </c>
      <c r="G154" s="79">
        <f ca="1">(OFFSET(Sheet2!E20,ROWS(G$143:G154)*4-4,0)+'New York'!$E$5/10)*1.02</f>
        <v>5.8956</v>
      </c>
      <c r="H154" s="79">
        <f ca="1">(OFFSET(Sheet2!F20,ROWS(H$143:H154)*4-4,0)+'New York'!$E$5/10)*1.02</f>
        <v>5.7324000000000002</v>
      </c>
      <c r="I154" s="79">
        <f ca="1">(OFFSET(Sheet2!G20,ROWS(I$143:I154)*4-4,0)+'New York'!$E$5/10)*1.02</f>
        <v>5.8853999999999997</v>
      </c>
      <c r="J154" s="79">
        <f ca="1">(OFFSET(Sheet2!H20,ROWS(J$143:J154)*4-4,0)+'New York'!$E$5/10)*1.02</f>
        <v>5.8956</v>
      </c>
      <c r="K154" s="69"/>
    </row>
    <row r="155" spans="2:11" ht="15">
      <c r="B155" s="67"/>
      <c r="C155" s="68"/>
      <c r="D155" s="77">
        <f t="shared" ref="D155:D162" si="28">$D$21</f>
        <v>42156</v>
      </c>
      <c r="E155" s="78" t="s">
        <v>110</v>
      </c>
      <c r="F155" s="79">
        <f ca="1">(OFFSET(Sheet2!D21,ROWS(F$143:F155)*4-4,0)+'New York'!$E$5/10)*1.02</f>
        <v>5.4467999999999996</v>
      </c>
      <c r="G155" s="79">
        <f ca="1">(OFFSET(Sheet2!E21,ROWS(G$143:G155)*4-4,0)+'New York'!$E$5/10)*1.02</f>
        <v>5.8242000000000003</v>
      </c>
      <c r="H155" s="79">
        <f ca="1">(OFFSET(Sheet2!F21,ROWS(H$143:H155)*4-4,0)+'New York'!$E$5/10)*1.02</f>
        <v>5.7119999999999997</v>
      </c>
      <c r="I155" s="79">
        <f ca="1">(OFFSET(Sheet2!G21,ROWS(I$143:I155)*4-4,0)+'New York'!$E$5/10)*1.02</f>
        <v>5.8446000000000007</v>
      </c>
      <c r="J155" s="79">
        <f ca="1">(OFFSET(Sheet2!H21,ROWS(J$143:J155)*4-4,0)+'New York'!$E$5/10)*1.02</f>
        <v>5.8956</v>
      </c>
      <c r="K155" s="69"/>
    </row>
    <row r="156" spans="2:11" ht="15">
      <c r="B156" s="67"/>
      <c r="C156" s="68"/>
      <c r="D156" s="77">
        <f t="shared" si="28"/>
        <v>42156</v>
      </c>
      <c r="E156" s="78" t="s">
        <v>111</v>
      </c>
      <c r="F156" s="79">
        <f ca="1">(OFFSET(Sheet2!D22,ROWS(F$143:F156)*4-4,0)+'New York'!$E$5/10)*1.02</f>
        <v>5.4366000000000003</v>
      </c>
      <c r="G156" s="79">
        <f ca="1">(OFFSET(Sheet2!E22,ROWS(G$143:G156)*4-4,0)+'New York'!$E$5/10)*1.02</f>
        <v>5.7527999999999997</v>
      </c>
      <c r="H156" s="79">
        <f ca="1">(OFFSET(Sheet2!F22,ROWS(H$143:H156)*4-4,0)+'New York'!$E$5/10)*1.02</f>
        <v>5.6201999999999996</v>
      </c>
      <c r="I156" s="79">
        <f ca="1">(OFFSET(Sheet2!G22,ROWS(I$143:I156)*4-4,0)+'New York'!$E$5/10)*1.02</f>
        <v>5.7630000000000008</v>
      </c>
      <c r="J156" s="79">
        <f ca="1">(OFFSET(Sheet2!H22,ROWS(J$143:J156)*4-4,0)+'New York'!$E$5/10)*1.02</f>
        <v>5.7834000000000003</v>
      </c>
      <c r="K156" s="69"/>
    </row>
    <row r="157" spans="2:11" ht="15">
      <c r="B157" s="67"/>
      <c r="C157" s="68"/>
      <c r="D157" s="77">
        <f t="shared" si="28"/>
        <v>42156</v>
      </c>
      <c r="E157" s="78" t="s">
        <v>112</v>
      </c>
      <c r="F157" s="79">
        <f ca="1">(OFFSET(Sheet2!D23,ROWS(F$143:F157)*4-4,0)+'New York'!$E$5/10)*1.02</f>
        <v>5.7222000000000008</v>
      </c>
      <c r="G157" s="79">
        <f ca="1">(OFFSET(Sheet2!E23,ROWS(G$143:G157)*4-4,0)+'New York'!$E$5/10)*1.02</f>
        <v>6.1710000000000003</v>
      </c>
      <c r="H157" s="79">
        <f ca="1">(OFFSET(Sheet2!F23,ROWS(H$143:H157)*4-4,0)+'New York'!$E$5/10)*1.02</f>
        <v>5.9874000000000001</v>
      </c>
      <c r="I157" s="79">
        <f ca="1">(OFFSET(Sheet2!G23,ROWS(I$143:I157)*4-4,0)+'New York'!$E$5/10)*1.02</f>
        <v>6.1608000000000001</v>
      </c>
      <c r="J157" s="79">
        <f ca="1">(OFFSET(Sheet2!H23,ROWS(J$143:J157)*4-4,0)+'New York'!$E$5/10)*1.02</f>
        <v>6.1811999999999996</v>
      </c>
      <c r="K157" s="69"/>
    </row>
    <row r="158" spans="2:11" ht="15">
      <c r="B158" s="67"/>
      <c r="C158" s="68"/>
      <c r="D158" s="77">
        <f t="shared" si="28"/>
        <v>42156</v>
      </c>
      <c r="E158" s="78" t="s">
        <v>113</v>
      </c>
      <c r="F158" s="79">
        <f ca="1">(OFFSET(Sheet2!D24,ROWS(F$143:F158)*4-4,0)+'New York'!$E$5/10)*1.02</f>
        <v>5.7527999999999997</v>
      </c>
      <c r="G158" s="79">
        <f ca="1">(OFFSET(Sheet2!E24,ROWS(G$143:G158)*4-4,0)+'New York'!$E$5/10)*1.02</f>
        <v>6.9257999999999997</v>
      </c>
      <c r="H158" s="79">
        <f ca="1">(OFFSET(Sheet2!F24,ROWS(H$143:H158)*4-4,0)+'New York'!$E$5/10)*1.02</f>
        <v>6.5688000000000004</v>
      </c>
      <c r="I158" s="79">
        <f ca="1">(OFFSET(Sheet2!G24,ROWS(I$143:I158)*4-4,0)+'New York'!$E$5/10)*1.02</f>
        <v>6.9359999999999999</v>
      </c>
      <c r="J158" s="79">
        <f ca="1">(OFFSET(Sheet2!H24,ROWS(J$143:J158)*4-4,0)+'New York'!$E$5/10)*1.02</f>
        <v>6.9462000000000002</v>
      </c>
      <c r="K158" s="69"/>
    </row>
    <row r="159" spans="2:11" ht="15">
      <c r="B159" s="67"/>
      <c r="C159" s="68"/>
      <c r="D159" s="77">
        <f t="shared" si="28"/>
        <v>42156</v>
      </c>
      <c r="E159" s="78" t="s">
        <v>114</v>
      </c>
      <c r="F159" s="79">
        <f ca="1">(OFFSET(Sheet2!D25,ROWS(F$143:F159)*4-4,0)+'New York'!$E$5/10)*1.02</f>
        <v>7.2012</v>
      </c>
      <c r="G159" s="79">
        <f ca="1">(OFFSET(Sheet2!E25,ROWS(G$143:G159)*4-4,0)+'New York'!$E$5/10)*1.02</f>
        <v>7.9151999999999996</v>
      </c>
      <c r="H159" s="79">
        <f ca="1">(OFFSET(Sheet2!F25,ROWS(H$143:H159)*4-4,0)+'New York'!$E$5/10)*1.02</f>
        <v>7.6806000000000001</v>
      </c>
      <c r="I159" s="79">
        <f ca="1">(OFFSET(Sheet2!G25,ROWS(I$143:I159)*4-4,0)+'New York'!$E$5/10)*1.02</f>
        <v>7.9151999999999996</v>
      </c>
      <c r="J159" s="79">
        <f ca="1">(OFFSET(Sheet2!H25,ROWS(J$143:J159)*4-4,0)+'New York'!$E$5/10)*1.02</f>
        <v>7.9253999999999998</v>
      </c>
      <c r="K159" s="69"/>
    </row>
    <row r="160" spans="2:11" ht="15">
      <c r="B160" s="67"/>
      <c r="C160" s="68"/>
      <c r="D160" s="77">
        <f t="shared" si="28"/>
        <v>42156</v>
      </c>
      <c r="E160" s="78" t="s">
        <v>115</v>
      </c>
      <c r="F160" s="79">
        <f ca="1">(OFFSET(Sheet2!D26,ROWS(F$143:F160)*4-4,0)+'New York'!$E$5/10)*1.02</f>
        <v>7.4459999999999997</v>
      </c>
      <c r="G160" s="79">
        <f ca="1">(OFFSET(Sheet2!E26,ROWS(G$143:G160)*4-4,0)+'New York'!$E$5/10)*1.02</f>
        <v>8.0682000000000009</v>
      </c>
      <c r="H160" s="79">
        <f ca="1">(OFFSET(Sheet2!F26,ROWS(H$143:H160)*4-4,0)+'New York'!$E$5/10)*1.02</f>
        <v>7.8438000000000008</v>
      </c>
      <c r="I160" s="79">
        <f ca="1">(OFFSET(Sheet2!G26,ROWS(I$143:I160)*4-4,0)+'New York'!$E$5/10)*1.02</f>
        <v>8.0682000000000009</v>
      </c>
      <c r="J160" s="79">
        <f ca="1">(OFFSET(Sheet2!H26,ROWS(J$143:J160)*4-4,0)+'New York'!$E$5/10)*1.02</f>
        <v>8.0885999999999996</v>
      </c>
      <c r="K160" s="69"/>
    </row>
    <row r="161" spans="2:11" ht="15">
      <c r="B161" s="67"/>
      <c r="C161" s="68"/>
      <c r="D161" s="77">
        <f t="shared" si="28"/>
        <v>42156</v>
      </c>
      <c r="E161" s="78" t="s">
        <v>116</v>
      </c>
      <c r="F161" s="79">
        <f ca="1">(OFFSET(Sheet2!D27,ROWS(F$143:F161)*4-4,0)+'New York'!$E$5/10)*1.02</f>
        <v>7.4561999999999999</v>
      </c>
      <c r="G161" s="79">
        <f ca="1">(OFFSET(Sheet2!E27,ROWS(G$143:G161)*4-4,0)+'New York'!$E$5/10)*1.02</f>
        <v>8.0784000000000002</v>
      </c>
      <c r="H161" s="79">
        <f ca="1">(OFFSET(Sheet2!F27,ROWS(H$143:H161)*4-4,0)+'New York'!$E$5/10)*1.02</f>
        <v>7.8540000000000001</v>
      </c>
      <c r="I161" s="79">
        <f ca="1">(OFFSET(Sheet2!G27,ROWS(I$143:I161)*4-4,0)+'New York'!$E$5/10)*1.02</f>
        <v>8.0784000000000002</v>
      </c>
      <c r="J161" s="79">
        <f ca="1">(OFFSET(Sheet2!H27,ROWS(J$143:J161)*4-4,0)+'New York'!$E$5/10)*1.02</f>
        <v>8.109</v>
      </c>
      <c r="K161" s="69"/>
    </row>
    <row r="162" spans="2:11" ht="15">
      <c r="B162" s="67"/>
      <c r="C162" s="68"/>
      <c r="D162" s="77">
        <f t="shared" si="28"/>
        <v>42156</v>
      </c>
      <c r="E162" s="78" t="s">
        <v>117</v>
      </c>
      <c r="F162" s="79">
        <f ca="1">(OFFSET(Sheet2!D28,ROWS(F$143:F162)*4-4,0)+'New York'!$E$5/10)*1.02</f>
        <v>9.1085999999999991</v>
      </c>
      <c r="G162" s="79">
        <f ca="1">(OFFSET(Sheet2!E28,ROWS(G$143:G162)*4-4,0)+'New York'!$E$5/10)*1.02</f>
        <v>9.5166000000000004</v>
      </c>
      <c r="H162" s="79">
        <f ca="1">(OFFSET(Sheet2!F28,ROWS(H$143:H162)*4-4,0)+'New York'!$E$5/10)*1.02</f>
        <v>9.4044000000000008</v>
      </c>
      <c r="I162" s="79">
        <f ca="1">(OFFSET(Sheet2!G28,ROWS(I$143:I162)*4-4,0)+'New York'!$E$5/10)*1.02</f>
        <v>9.4656000000000002</v>
      </c>
      <c r="J162" s="79">
        <f ca="1">(OFFSET(Sheet2!H28,ROWS(J$143:J162)*4-4,0)+'New York'!$E$5/10)*1.02</f>
        <v>9.4860000000000007</v>
      </c>
      <c r="K162" s="69"/>
    </row>
    <row r="163" spans="2:11" ht="15">
      <c r="B163" s="67"/>
      <c r="C163" s="68"/>
      <c r="D163" s="77">
        <f>$D$31</f>
        <v>42186</v>
      </c>
      <c r="E163" s="78" t="s">
        <v>108</v>
      </c>
      <c r="F163" s="79">
        <f ca="1">(OFFSET(Sheet2!D29,ROWS(F$143:F163)*4-4,0)+'New York'!$E$5/10)*1.02</f>
        <v>5.5080000000000009</v>
      </c>
      <c r="G163" s="79">
        <f ca="1">(OFFSET(Sheet2!E29,ROWS(G$143:G163)*4-4,0)+'New York'!$E$5/10)*1.02</f>
        <v>5.7426000000000004</v>
      </c>
      <c r="H163" s="79">
        <f ca="1">(OFFSET(Sheet2!F29,ROWS(H$143:H163)*4-4,0)+'New York'!$E$5/10)*1.02</f>
        <v>5.6303999999999998</v>
      </c>
      <c r="I163" s="79">
        <f ca="1">(OFFSET(Sheet2!G29,ROWS(I$143:I163)*4-4,0)+'New York'!$E$5/10)*1.02</f>
        <v>5.7119999999999997</v>
      </c>
      <c r="J163" s="79">
        <f ca="1">(OFFSET(Sheet2!H29,ROWS(J$143:J163)*4-4,0)+'New York'!$E$5/10)*1.02</f>
        <v>5.6916000000000002</v>
      </c>
      <c r="K163" s="69"/>
    </row>
    <row r="164" spans="2:11" ht="15">
      <c r="B164" s="67"/>
      <c r="C164" s="68"/>
      <c r="D164" s="77">
        <f>$D$31</f>
        <v>42186</v>
      </c>
      <c r="E164" s="78" t="s">
        <v>109</v>
      </c>
      <c r="F164" s="79">
        <f ca="1">(OFFSET(Sheet2!D30,ROWS(F$143:F164)*4-4,0)+'New York'!$E$5/10)*1.02</f>
        <v>5.5998000000000001</v>
      </c>
      <c r="G164" s="79">
        <f ca="1">(OFFSET(Sheet2!E30,ROWS(G$143:G164)*4-4,0)+'New York'!$E$5/10)*1.02</f>
        <v>5.8956</v>
      </c>
      <c r="H164" s="79">
        <f ca="1">(OFFSET(Sheet2!F30,ROWS(H$143:H164)*4-4,0)+'New York'!$E$5/10)*1.02</f>
        <v>5.7527999999999997</v>
      </c>
      <c r="I164" s="79">
        <f ca="1">(OFFSET(Sheet2!G30,ROWS(I$143:I164)*4-4,0)+'New York'!$E$5/10)*1.02</f>
        <v>5.8751999999999995</v>
      </c>
      <c r="J164" s="79">
        <f ca="1">(OFFSET(Sheet2!H30,ROWS(J$143:J164)*4-4,0)+'New York'!$E$5/10)*1.02</f>
        <v>5.8956</v>
      </c>
      <c r="K164" s="69"/>
    </row>
    <row r="165" spans="2:11" ht="15">
      <c r="B165" s="67"/>
      <c r="C165" s="68"/>
      <c r="D165" s="77">
        <f t="shared" ref="D165:D172" si="29">$D$31</f>
        <v>42186</v>
      </c>
      <c r="E165" s="78" t="s">
        <v>110</v>
      </c>
      <c r="F165" s="79">
        <f ca="1">(OFFSET(Sheet2!D31,ROWS(F$143:F165)*4-4,0)+'New York'!$E$5/10)*1.02</f>
        <v>5.5182000000000002</v>
      </c>
      <c r="G165" s="79">
        <f ca="1">(OFFSET(Sheet2!E31,ROWS(G$143:G165)*4-4,0)+'New York'!$E$5/10)*1.02</f>
        <v>5.8446000000000007</v>
      </c>
      <c r="H165" s="79">
        <f ca="1">(OFFSET(Sheet2!F31,ROWS(H$143:H165)*4-4,0)+'New York'!$E$5/10)*1.02</f>
        <v>5.7324000000000002</v>
      </c>
      <c r="I165" s="79">
        <f ca="1">(OFFSET(Sheet2!G31,ROWS(I$143:I165)*4-4,0)+'New York'!$E$5/10)*1.02</f>
        <v>5.8650000000000002</v>
      </c>
      <c r="J165" s="79">
        <f ca="1">(OFFSET(Sheet2!H31,ROWS(J$143:J165)*4-4,0)+'New York'!$E$5/10)*1.02</f>
        <v>5.9159999999999995</v>
      </c>
      <c r="K165" s="69"/>
    </row>
    <row r="166" spans="2:11" ht="15">
      <c r="B166" s="67"/>
      <c r="C166" s="68"/>
      <c r="D166" s="77">
        <f t="shared" si="29"/>
        <v>42186</v>
      </c>
      <c r="E166" s="78" t="s">
        <v>111</v>
      </c>
      <c r="F166" s="79">
        <f ca="1">(OFFSET(Sheet2!D32,ROWS(F$143:F166)*4-4,0)+'New York'!$E$5/10)*1.02</f>
        <v>5.4875999999999996</v>
      </c>
      <c r="G166" s="79">
        <f ca="1">(OFFSET(Sheet2!E32,ROWS(G$143:G166)*4-4,0)+'New York'!$E$5/10)*1.02</f>
        <v>5.7732000000000001</v>
      </c>
      <c r="H166" s="79">
        <f ca="1">(OFFSET(Sheet2!F32,ROWS(H$143:H166)*4-4,0)+'New York'!$E$5/10)*1.02</f>
        <v>5.6406000000000001</v>
      </c>
      <c r="I166" s="79">
        <f ca="1">(OFFSET(Sheet2!G32,ROWS(I$143:I166)*4-4,0)+'New York'!$E$5/10)*1.02</f>
        <v>5.7732000000000001</v>
      </c>
      <c r="J166" s="79">
        <f ca="1">(OFFSET(Sheet2!H32,ROWS(J$143:J166)*4-4,0)+'New York'!$E$5/10)*1.02</f>
        <v>5.7935999999999996</v>
      </c>
      <c r="K166" s="69"/>
    </row>
    <row r="167" spans="2:11" ht="15">
      <c r="B167" s="67"/>
      <c r="C167" s="68"/>
      <c r="D167" s="77">
        <f t="shared" si="29"/>
        <v>42186</v>
      </c>
      <c r="E167" s="78" t="s">
        <v>112</v>
      </c>
      <c r="F167" s="79">
        <f ca="1">(OFFSET(Sheet2!D33,ROWS(F$143:F167)*4-4,0)+'New York'!$E$5/10)*1.02</f>
        <v>5.8446000000000007</v>
      </c>
      <c r="G167" s="79">
        <f ca="1">(OFFSET(Sheet2!E33,ROWS(G$143:G167)*4-4,0)+'New York'!$E$5/10)*1.02</f>
        <v>6.1914000000000007</v>
      </c>
      <c r="H167" s="79">
        <f ca="1">(OFFSET(Sheet2!F33,ROWS(H$143:H167)*4-4,0)+'New York'!$E$5/10)*1.02</f>
        <v>6.0180000000000007</v>
      </c>
      <c r="I167" s="79">
        <f ca="1">(OFFSET(Sheet2!G33,ROWS(I$143:I167)*4-4,0)+'New York'!$E$5/10)*1.02</f>
        <v>6.1608000000000001</v>
      </c>
      <c r="J167" s="79">
        <f ca="1">(OFFSET(Sheet2!H33,ROWS(J$143:J167)*4-4,0)+'New York'!$E$5/10)*1.02</f>
        <v>6.1811999999999996</v>
      </c>
      <c r="K167" s="69"/>
    </row>
    <row r="168" spans="2:11" ht="15">
      <c r="B168" s="67"/>
      <c r="C168" s="68"/>
      <c r="D168" s="77">
        <f t="shared" si="29"/>
        <v>42186</v>
      </c>
      <c r="E168" s="78" t="s">
        <v>113</v>
      </c>
      <c r="F168" s="79">
        <f ca="1">(OFFSET(Sheet2!D34,ROWS(F$143:F168)*4-4,0)+'New York'!$E$5/10)*1.02</f>
        <v>6.1302000000000003</v>
      </c>
      <c r="G168" s="79">
        <f ca="1">(OFFSET(Sheet2!E34,ROWS(G$143:G168)*4-4,0)+'New York'!$E$5/10)*1.02</f>
        <v>6.9462000000000002</v>
      </c>
      <c r="H168" s="79">
        <f ca="1">(OFFSET(Sheet2!F34,ROWS(H$143:H168)*4-4,0)+'New York'!$E$5/10)*1.02</f>
        <v>6.6606000000000005</v>
      </c>
      <c r="I168" s="79">
        <f ca="1">(OFFSET(Sheet2!G34,ROWS(I$143:I168)*4-4,0)+'New York'!$E$5/10)*1.02</f>
        <v>6.9564000000000004</v>
      </c>
      <c r="J168" s="79">
        <f ca="1">(OFFSET(Sheet2!H34,ROWS(J$143:J168)*4-4,0)+'New York'!$E$5/10)*1.02</f>
        <v>6.9564000000000004</v>
      </c>
      <c r="K168" s="69"/>
    </row>
    <row r="169" spans="2:11" ht="15">
      <c r="B169" s="67"/>
      <c r="C169" s="68"/>
      <c r="D169" s="77">
        <f t="shared" si="29"/>
        <v>42186</v>
      </c>
      <c r="E169" s="78" t="s">
        <v>114</v>
      </c>
      <c r="F169" s="79">
        <f ca="1">(OFFSET(Sheet2!D35,ROWS(F$143:F169)*4-4,0)+'New York'!$E$5/10)*1.02</f>
        <v>7.3848000000000003</v>
      </c>
      <c r="G169" s="79">
        <f ca="1">(OFFSET(Sheet2!E35,ROWS(G$143:G169)*4-4,0)+'New York'!$E$5/10)*1.02</f>
        <v>7.9356</v>
      </c>
      <c r="H169" s="79">
        <f ca="1">(OFFSET(Sheet2!F35,ROWS(H$143:H169)*4-4,0)+'New York'!$E$5/10)*1.02</f>
        <v>7.7316000000000003</v>
      </c>
      <c r="I169" s="79">
        <f ca="1">(OFFSET(Sheet2!G35,ROWS(I$143:I169)*4-4,0)+'New York'!$E$5/10)*1.02</f>
        <v>7.9253999999999998</v>
      </c>
      <c r="J169" s="79">
        <f ca="1">(OFFSET(Sheet2!H35,ROWS(J$143:J169)*4-4,0)+'New York'!$E$5/10)*1.02</f>
        <v>7.9356</v>
      </c>
      <c r="K169" s="69"/>
    </row>
    <row r="170" spans="2:11" ht="15">
      <c r="B170" s="67"/>
      <c r="C170" s="68"/>
      <c r="D170" s="77">
        <f t="shared" si="29"/>
        <v>42186</v>
      </c>
      <c r="E170" s="78" t="s">
        <v>115</v>
      </c>
      <c r="F170" s="79">
        <f ca="1">(OFFSET(Sheet2!D36,ROWS(F$143:F170)*4-4,0)+'New York'!$E$5/10)*1.02</f>
        <v>7.5888000000000009</v>
      </c>
      <c r="G170" s="79">
        <f ca="1">(OFFSET(Sheet2!E36,ROWS(G$143:G170)*4-4,0)+'New York'!$E$5/10)*1.02</f>
        <v>8.0885999999999996</v>
      </c>
      <c r="H170" s="79">
        <f ca="1">(OFFSET(Sheet2!F36,ROWS(H$143:H170)*4-4,0)+'New York'!$E$5/10)*1.02</f>
        <v>7.8846000000000007</v>
      </c>
      <c r="I170" s="79">
        <f ca="1">(OFFSET(Sheet2!G36,ROWS(I$143:I170)*4-4,0)+'New York'!$E$5/10)*1.02</f>
        <v>8.0682000000000009</v>
      </c>
      <c r="J170" s="79">
        <f ca="1">(OFFSET(Sheet2!H36,ROWS(J$143:J170)*4-4,0)+'New York'!$E$5/10)*1.02</f>
        <v>8.0988000000000007</v>
      </c>
      <c r="K170" s="69"/>
    </row>
    <row r="171" spans="2:11" ht="15">
      <c r="B171" s="67"/>
      <c r="C171" s="68"/>
      <c r="D171" s="77">
        <f t="shared" si="29"/>
        <v>42186</v>
      </c>
      <c r="E171" s="78" t="s">
        <v>116</v>
      </c>
      <c r="F171" s="79">
        <f ca="1">(OFFSET(Sheet2!D37,ROWS(F$143:F171)*4-4,0)+'New York'!$E$5/10)*1.02</f>
        <v>7.5990000000000002</v>
      </c>
      <c r="G171" s="79">
        <f ca="1">(OFFSET(Sheet2!E37,ROWS(G$143:G171)*4-4,0)+'New York'!$E$5/10)*1.02</f>
        <v>8.0988000000000007</v>
      </c>
      <c r="H171" s="79">
        <f ca="1">(OFFSET(Sheet2!F37,ROWS(H$143:H171)*4-4,0)+'New York'!$E$5/10)*1.02</f>
        <v>7.9050000000000002</v>
      </c>
      <c r="I171" s="79">
        <f ca="1">(OFFSET(Sheet2!G37,ROWS(I$143:I171)*4-4,0)+'New York'!$E$5/10)*1.02</f>
        <v>8.0885999999999996</v>
      </c>
      <c r="J171" s="79">
        <f ca="1">(OFFSET(Sheet2!H37,ROWS(J$143:J171)*4-4,0)+'New York'!$E$5/10)*1.02</f>
        <v>8.109</v>
      </c>
      <c r="K171" s="69"/>
    </row>
    <row r="172" spans="2:11" ht="15">
      <c r="B172" s="67"/>
      <c r="C172" s="68"/>
      <c r="D172" s="93">
        <f t="shared" si="29"/>
        <v>42186</v>
      </c>
      <c r="E172" s="94" t="s">
        <v>117</v>
      </c>
      <c r="F172" s="95">
        <f ca="1">(OFFSET(Sheet2!D38,ROWS(F$143:F172)*4-4,0)+'New York'!$E$5/10)*1.02</f>
        <v>9.1289999999999996</v>
      </c>
      <c r="G172" s="95">
        <f ca="1">(OFFSET(Sheet2!E38,ROWS(G$143:G172)*4-4,0)+'New York'!$E$5/10)*1.02</f>
        <v>9.5573999999999995</v>
      </c>
      <c r="H172" s="95">
        <f ca="1">(OFFSET(Sheet2!F38,ROWS(H$143:H172)*4-4,0)+'New York'!$E$5/10)*1.02</f>
        <v>9.3839999999999986</v>
      </c>
      <c r="I172" s="95">
        <f ca="1">(OFFSET(Sheet2!G38,ROWS(I$143:I172)*4-4,0)+'New York'!$E$5/10)*1.02</f>
        <v>9.4962</v>
      </c>
      <c r="J172" s="95">
        <f ca="1">(OFFSET(Sheet2!H38,ROWS(J$143:J172)*4-4,0)+'New York'!$E$5/10)*1.02</f>
        <v>9.5064000000000011</v>
      </c>
      <c r="K172" s="69"/>
    </row>
    <row r="173" spans="2:11">
      <c r="B173" s="67"/>
      <c r="C173" s="68"/>
      <c r="D173" s="68"/>
      <c r="E173" s="68"/>
      <c r="F173" s="68"/>
      <c r="G173" s="68"/>
      <c r="H173" s="68"/>
      <c r="I173" s="68"/>
      <c r="J173" s="68"/>
      <c r="K173" s="69"/>
    </row>
    <row r="174" spans="2:11" ht="15" thickBot="1">
      <c r="B174" s="102"/>
      <c r="C174" s="91"/>
      <c r="D174" s="91"/>
      <c r="E174" s="91"/>
      <c r="F174" s="91"/>
      <c r="G174" s="91"/>
      <c r="H174" s="91"/>
      <c r="I174" s="91"/>
      <c r="J174" s="91"/>
      <c r="K174" s="103"/>
    </row>
    <row r="175" spans="2:11" ht="15" thickTop="1"/>
  </sheetData>
  <sheetProtection algorithmName="SHA-512" hashValue="Slj4H0IQj8Y6A6NEOxKA9pwnVXPTyXOFXuRS34dl0lDq8TM7h8XY44ZGAg2VS7bdcQCW69j0bEqCCHVA+0m3NQ==" saltValue="MmGPKTy+QXBkb4akQbhutA==" spinCount="100000" sheet="1" objects="1" scenarios="1"/>
  <mergeCells count="2">
    <mergeCell ref="D2:J3"/>
    <mergeCell ref="O2:S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2"/>
  <sheetViews>
    <sheetView showGridLines="0" workbookViewId="0">
      <pane ySplit="7" topLeftCell="A8" activePane="bottomLeft" state="frozen"/>
      <selection pane="bottomLeft" activeCell="D5" sqref="D5"/>
    </sheetView>
  </sheetViews>
  <sheetFormatPr baseColWidth="10" defaultColWidth="8.83203125" defaultRowHeight="14.5" customHeight="1" x14ac:dyDescent="0"/>
  <cols>
    <col min="1" max="1" width="2.6640625" style="66" customWidth="1"/>
    <col min="2" max="2" width="5" style="66" customWidth="1"/>
    <col min="3" max="3" width="11.5" style="66" customWidth="1"/>
    <col min="4" max="4" width="15.5" style="66" customWidth="1"/>
    <col min="5" max="9" width="8.6640625" style="66" customWidth="1"/>
    <col min="10" max="10" width="6.5" style="66" customWidth="1"/>
    <col min="11" max="11" width="15.1640625" style="66" customWidth="1"/>
    <col min="12" max="16384" width="8.83203125" style="66"/>
  </cols>
  <sheetData>
    <row r="1" spans="2:17" ht="14.5" customHeight="1" thickTop="1">
      <c r="B1" s="63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</row>
    <row r="2" spans="2:17" ht="14.5" customHeight="1">
      <c r="B2" s="67"/>
      <c r="C2" s="139" t="s">
        <v>15</v>
      </c>
      <c r="D2" s="139"/>
      <c r="E2" s="139"/>
      <c r="F2" s="139"/>
      <c r="G2" s="139"/>
      <c r="H2" s="139"/>
      <c r="I2" s="139"/>
      <c r="J2" s="68"/>
      <c r="K2" s="68"/>
      <c r="L2" s="68"/>
      <c r="M2" s="68"/>
      <c r="N2" s="68"/>
      <c r="O2" s="68"/>
      <c r="P2" s="68"/>
      <c r="Q2" s="69"/>
    </row>
    <row r="3" spans="2:17" ht="14.5" customHeight="1">
      <c r="B3" s="67"/>
      <c r="C3" s="139"/>
      <c r="D3" s="139"/>
      <c r="E3" s="139"/>
      <c r="F3" s="139"/>
      <c r="G3" s="139"/>
      <c r="H3" s="139"/>
      <c r="I3" s="139"/>
      <c r="J3" s="68"/>
      <c r="K3" s="68"/>
      <c r="L3" s="68"/>
      <c r="M3" s="68"/>
      <c r="N3" s="68"/>
      <c r="O3" s="68"/>
      <c r="P3" s="68"/>
      <c r="Q3" s="69"/>
    </row>
    <row r="4" spans="2:17" ht="14.5" customHeight="1">
      <c r="B4" s="67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2:17" ht="14.5" customHeight="1">
      <c r="B5" s="67"/>
      <c r="C5" s="70" t="s">
        <v>14</v>
      </c>
      <c r="D5" s="3">
        <v>0</v>
      </c>
      <c r="E5" s="71" t="s">
        <v>138</v>
      </c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9"/>
    </row>
    <row r="6" spans="2:17" ht="14.5" customHeight="1">
      <c r="B6" s="67"/>
      <c r="C6" s="68"/>
      <c r="D6" s="68"/>
      <c r="E6" s="72" t="s">
        <v>35</v>
      </c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9"/>
    </row>
    <row r="7" spans="2:17" ht="9" customHeight="1">
      <c r="B7" s="67"/>
      <c r="C7" s="68"/>
      <c r="D7" s="68"/>
      <c r="E7" s="7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9"/>
    </row>
    <row r="8" spans="2:17" ht="9" customHeight="1">
      <c r="B8" s="67"/>
      <c r="C8" s="70"/>
      <c r="D8" s="70"/>
      <c r="E8" s="125"/>
      <c r="F8" s="105"/>
      <c r="G8" s="105"/>
      <c r="H8" s="106"/>
      <c r="I8" s="107"/>
      <c r="J8" s="68"/>
      <c r="K8" s="68"/>
      <c r="L8" s="68"/>
      <c r="M8" s="68"/>
      <c r="N8" s="68"/>
      <c r="O8" s="68"/>
      <c r="P8" s="68"/>
      <c r="Q8" s="69"/>
    </row>
    <row r="9" spans="2:17" ht="14.5" customHeight="1">
      <c r="B9" s="67"/>
      <c r="C9" s="140" t="s">
        <v>48</v>
      </c>
      <c r="D9" s="141"/>
      <c r="E9" s="141"/>
      <c r="F9" s="141"/>
      <c r="G9" s="141"/>
      <c r="H9" s="141"/>
      <c r="I9" s="142"/>
      <c r="J9" s="68"/>
      <c r="K9" s="140" t="s">
        <v>47</v>
      </c>
      <c r="L9" s="141"/>
      <c r="M9" s="141"/>
      <c r="N9" s="141"/>
      <c r="O9" s="141"/>
      <c r="P9" s="142"/>
      <c r="Q9" s="108"/>
    </row>
    <row r="10" spans="2:17" ht="14.5" customHeight="1">
      <c r="B10" s="67"/>
      <c r="C10" s="70"/>
      <c r="D10" s="70"/>
      <c r="E10" s="125"/>
      <c r="F10" s="105"/>
      <c r="G10" s="105"/>
      <c r="H10" s="106"/>
      <c r="I10" s="107"/>
      <c r="J10" s="68"/>
      <c r="K10" s="68"/>
      <c r="L10" s="68"/>
      <c r="M10" s="68"/>
      <c r="N10" s="68"/>
      <c r="O10" s="68"/>
      <c r="P10" s="68"/>
      <c r="Q10" s="69"/>
    </row>
    <row r="11" spans="2:17" ht="14.5" customHeight="1">
      <c r="B11" s="67"/>
      <c r="C11" s="70" t="s">
        <v>89</v>
      </c>
      <c r="D11" s="68"/>
      <c r="E11" s="70"/>
      <c r="F11" s="68"/>
      <c r="G11" s="68"/>
      <c r="H11" s="68"/>
      <c r="I11" s="68"/>
      <c r="J11" s="68"/>
      <c r="K11" s="109"/>
      <c r="L11" s="70"/>
      <c r="M11" s="68"/>
      <c r="N11" s="68"/>
      <c r="O11" s="68"/>
      <c r="P11" s="68"/>
      <c r="Q11" s="69"/>
    </row>
    <row r="12" spans="2:17" ht="14.5" customHeight="1" thickBot="1">
      <c r="B12" s="67"/>
      <c r="C12" s="110" t="s">
        <v>0</v>
      </c>
      <c r="D12" s="110" t="s">
        <v>1</v>
      </c>
      <c r="E12" s="110" t="s">
        <v>3</v>
      </c>
      <c r="F12" s="110" t="s">
        <v>141</v>
      </c>
      <c r="G12" s="110" t="s">
        <v>142</v>
      </c>
      <c r="H12" s="110" t="s">
        <v>143</v>
      </c>
      <c r="I12" s="110" t="s">
        <v>145</v>
      </c>
      <c r="J12" s="68"/>
      <c r="K12" s="110" t="s">
        <v>1</v>
      </c>
      <c r="L12" s="110" t="s">
        <v>3</v>
      </c>
      <c r="M12" s="110" t="s">
        <v>141</v>
      </c>
      <c r="N12" s="110" t="s">
        <v>142</v>
      </c>
      <c r="O12" s="110" t="s">
        <v>143</v>
      </c>
      <c r="P12" s="110" t="s">
        <v>145</v>
      </c>
      <c r="Q12" s="69"/>
    </row>
    <row r="13" spans="2:17" ht="14.5" customHeight="1">
      <c r="B13" s="67"/>
      <c r="C13" s="111">
        <v>42125</v>
      </c>
      <c r="D13" s="81" t="s">
        <v>7</v>
      </c>
      <c r="E13" s="79">
        <f ca="1">ROUND(L13*1.0627,2)</f>
        <v>8.23</v>
      </c>
      <c r="F13" s="79">
        <f ca="1">ROUND(M13*1.0627,2)</f>
        <v>8.7100000000000009</v>
      </c>
      <c r="G13" s="79">
        <f ca="1">ROUND(N13*1.0627,2)</f>
        <v>8.42</v>
      </c>
      <c r="H13" s="79">
        <f t="shared" ref="H13:I13" ca="1" si="0">ROUND(O13*1.0627,2)</f>
        <v>8.4700000000000006</v>
      </c>
      <c r="I13" s="79">
        <f t="shared" ca="1" si="0"/>
        <v>8.33</v>
      </c>
      <c r="J13" s="68"/>
      <c r="K13" s="113" t="str">
        <f>D13</f>
        <v>PPL</v>
      </c>
      <c r="L13" s="79">
        <f ca="1">OFFSET(Sheet2!T5,ROWS(L$13:L13)*4-4,0)+$D$5/10</f>
        <v>7.74</v>
      </c>
      <c r="M13" s="79">
        <f ca="1">OFFSET(Sheet2!U5,ROWS(M$13:M13)*4-4,0)+$D$5/10</f>
        <v>8.1999999999999993</v>
      </c>
      <c r="N13" s="79">
        <f ca="1">OFFSET(Sheet2!V5,ROWS(N$13:N13)*4-4,0)+$D$5/10</f>
        <v>7.92</v>
      </c>
      <c r="O13" s="79">
        <f ca="1">OFFSET(Sheet2!W5,ROWS(O$13:O13)*4-4,0)+$D$5/10</f>
        <v>7.97</v>
      </c>
      <c r="P13" s="79">
        <f ca="1">OFFSET(Sheet2!X5,ROWS(P$13:P13)*4-4,0)+$D$5/10</f>
        <v>7.84</v>
      </c>
      <c r="Q13" s="69"/>
    </row>
    <row r="14" spans="2:17" ht="14.5" customHeight="1">
      <c r="B14" s="67"/>
      <c r="C14" s="111">
        <f t="shared" ref="C14:C19" si="1">$C$13</f>
        <v>42125</v>
      </c>
      <c r="D14" s="81" t="s">
        <v>8</v>
      </c>
      <c r="E14" s="79">
        <f t="shared" ref="E14:E33" ca="1" si="2">ROUND(L14*1.0627,2)</f>
        <v>7.72</v>
      </c>
      <c r="F14" s="79">
        <f t="shared" ref="F14:F33" ca="1" si="3">ROUND(M14*1.0627,2)</f>
        <v>8.42</v>
      </c>
      <c r="G14" s="79">
        <f t="shared" ref="G14:G33" ca="1" si="4">ROUND(N14*1.0627,2)</f>
        <v>8.11</v>
      </c>
      <c r="H14" s="79">
        <f t="shared" ref="H14:H33" ca="1" si="5">ROUND(O14*1.0627,2)</f>
        <v>8.17</v>
      </c>
      <c r="I14" s="79">
        <f t="shared" ref="I14:I33" ca="1" si="6">ROUND(P14*1.0627,2)</f>
        <v>8.06</v>
      </c>
      <c r="J14" s="68"/>
      <c r="K14" s="113" t="str">
        <f>D14</f>
        <v>PECO</v>
      </c>
      <c r="L14" s="79">
        <f ca="1">OFFSET(Sheet2!T6,ROWS(L$13:L14)*4-4,0)+$D$5/10</f>
        <v>7.26</v>
      </c>
      <c r="M14" s="79">
        <f ca="1">OFFSET(Sheet2!U6,ROWS(M$13:M14)*4-4,0)+$D$5/10</f>
        <v>7.92</v>
      </c>
      <c r="N14" s="79">
        <f ca="1">OFFSET(Sheet2!V6,ROWS(N$13:N14)*4-4,0)+$D$5/10</f>
        <v>7.63</v>
      </c>
      <c r="O14" s="79">
        <f ca="1">OFFSET(Sheet2!W6,ROWS(O$13:O14)*4-4,0)+$D$5/10</f>
        <v>7.69</v>
      </c>
      <c r="P14" s="79">
        <f ca="1">OFFSET(Sheet2!X6,ROWS(P$13:P14)*4-4,0)+$D$5/10</f>
        <v>7.58</v>
      </c>
      <c r="Q14" s="69"/>
    </row>
    <row r="15" spans="2:17" ht="14.5" customHeight="1">
      <c r="B15" s="67"/>
      <c r="C15" s="111">
        <f t="shared" si="1"/>
        <v>42125</v>
      </c>
      <c r="D15" s="115" t="s">
        <v>9</v>
      </c>
      <c r="E15" s="79">
        <f t="shared" ca="1" si="2"/>
        <v>7.65</v>
      </c>
      <c r="F15" s="79">
        <f t="shared" ca="1" si="3"/>
        <v>7.93</v>
      </c>
      <c r="G15" s="79">
        <f t="shared" ca="1" si="4"/>
        <v>7.67</v>
      </c>
      <c r="H15" s="79">
        <f t="shared" ca="1" si="5"/>
        <v>7.63</v>
      </c>
      <c r="I15" s="79">
        <f t="shared" ca="1" si="6"/>
        <v>7.64</v>
      </c>
      <c r="J15" s="68"/>
      <c r="K15" s="113" t="str">
        <f t="shared" ref="K15:K33" si="7">D15</f>
        <v>Duquesne</v>
      </c>
      <c r="L15" s="79">
        <f ca="1">OFFSET(Sheet2!T7,ROWS(L$13:L15)*4-4,0)+$D$5/10</f>
        <v>7.2</v>
      </c>
      <c r="M15" s="79">
        <f ca="1">OFFSET(Sheet2!U7,ROWS(M$13:M15)*4-4,0)+$D$5/10</f>
        <v>7.46</v>
      </c>
      <c r="N15" s="79">
        <f ca="1">OFFSET(Sheet2!V7,ROWS(N$13:N15)*4-4,0)+$D$5/10</f>
        <v>7.22</v>
      </c>
      <c r="O15" s="79">
        <f ca="1">OFFSET(Sheet2!W7,ROWS(O$13:O15)*4-4,0)+$D$5/10</f>
        <v>7.18</v>
      </c>
      <c r="P15" s="79">
        <f ca="1">OFFSET(Sheet2!X7,ROWS(P$13:P15)*4-4,0)+$D$5/10</f>
        <v>7.19</v>
      </c>
      <c r="Q15" s="69"/>
    </row>
    <row r="16" spans="2:17" ht="14.5" customHeight="1">
      <c r="B16" s="67"/>
      <c r="C16" s="111">
        <f t="shared" si="1"/>
        <v>42125</v>
      </c>
      <c r="D16" s="115" t="s">
        <v>10</v>
      </c>
      <c r="E16" s="79">
        <f t="shared" ca="1" si="2"/>
        <v>7.79</v>
      </c>
      <c r="F16" s="79">
        <f t="shared" ca="1" si="3"/>
        <v>8.25</v>
      </c>
      <c r="G16" s="79">
        <f t="shared" ca="1" si="4"/>
        <v>7.97</v>
      </c>
      <c r="H16" s="79">
        <f t="shared" ca="1" si="5"/>
        <v>8.01</v>
      </c>
      <c r="I16" s="79">
        <f t="shared" ca="1" si="6"/>
        <v>7.9</v>
      </c>
      <c r="J16" s="68"/>
      <c r="K16" s="113" t="str">
        <f t="shared" si="7"/>
        <v>PENELEC</v>
      </c>
      <c r="L16" s="79">
        <f ca="1">OFFSET(Sheet2!T8,ROWS(L$13:L16)*4-4,0)+$D$5/10</f>
        <v>7.33</v>
      </c>
      <c r="M16" s="79">
        <f ca="1">OFFSET(Sheet2!U8,ROWS(M$13:M16)*4-4,0)+$D$5/10</f>
        <v>7.76</v>
      </c>
      <c r="N16" s="79">
        <f ca="1">OFFSET(Sheet2!V8,ROWS(N$13:N16)*4-4,0)+$D$5/10</f>
        <v>7.5</v>
      </c>
      <c r="O16" s="79">
        <f ca="1">OFFSET(Sheet2!W8,ROWS(O$13:O16)*4-4,0)+$D$5/10</f>
        <v>7.54</v>
      </c>
      <c r="P16" s="79">
        <f ca="1">OFFSET(Sheet2!X8,ROWS(P$13:P16)*4-4,0)+$D$5/10</f>
        <v>7.43</v>
      </c>
      <c r="Q16" s="69"/>
    </row>
    <row r="17" spans="2:17" ht="14.5" customHeight="1">
      <c r="B17" s="67"/>
      <c r="C17" s="111">
        <f t="shared" si="1"/>
        <v>42125</v>
      </c>
      <c r="D17" s="115" t="s">
        <v>11</v>
      </c>
      <c r="E17" s="79">
        <f t="shared" ca="1" si="2"/>
        <v>8</v>
      </c>
      <c r="F17" s="79">
        <f t="shared" ca="1" si="3"/>
        <v>8.43</v>
      </c>
      <c r="G17" s="79">
        <f t="shared" ca="1" si="4"/>
        <v>8.11</v>
      </c>
      <c r="H17" s="79">
        <f t="shared" ca="1" si="5"/>
        <v>8.16</v>
      </c>
      <c r="I17" s="79">
        <f t="shared" ca="1" si="6"/>
        <v>8.06</v>
      </c>
      <c r="J17" s="68"/>
      <c r="K17" s="113" t="str">
        <f t="shared" si="7"/>
        <v>METED</v>
      </c>
      <c r="L17" s="79">
        <f ca="1">OFFSET(Sheet2!T9,ROWS(L$13:L17)*4-4,0)+$D$5/10</f>
        <v>7.53</v>
      </c>
      <c r="M17" s="79">
        <f ca="1">OFFSET(Sheet2!U9,ROWS(M$13:M17)*4-4,0)+$D$5/10</f>
        <v>7.93</v>
      </c>
      <c r="N17" s="79">
        <f ca="1">OFFSET(Sheet2!V9,ROWS(N$13:N17)*4-4,0)+$D$5/10</f>
        <v>7.63</v>
      </c>
      <c r="O17" s="79">
        <f ca="1">OFFSET(Sheet2!W9,ROWS(O$13:O17)*4-4,0)+$D$5/10</f>
        <v>7.68</v>
      </c>
      <c r="P17" s="79">
        <f ca="1">OFFSET(Sheet2!X9,ROWS(P$13:P17)*4-4,0)+$D$5/10</f>
        <v>7.58</v>
      </c>
      <c r="Q17" s="69"/>
    </row>
    <row r="18" spans="2:17" ht="14.5" customHeight="1">
      <c r="B18" s="67"/>
      <c r="C18" s="111">
        <f t="shared" si="1"/>
        <v>42125</v>
      </c>
      <c r="D18" s="115" t="s">
        <v>12</v>
      </c>
      <c r="E18" s="79">
        <f t="shared" ca="1" si="2"/>
        <v>7.59</v>
      </c>
      <c r="F18" s="79">
        <f t="shared" ca="1" si="3"/>
        <v>8.0299999999999994</v>
      </c>
      <c r="G18" s="79">
        <f t="shared" ca="1" si="4"/>
        <v>7.7</v>
      </c>
      <c r="H18" s="79">
        <f t="shared" ca="1" si="5"/>
        <v>7.7</v>
      </c>
      <c r="I18" s="79">
        <f t="shared" ca="1" si="6"/>
        <v>7.68</v>
      </c>
      <c r="J18" s="68"/>
      <c r="K18" s="113" t="str">
        <f t="shared" si="7"/>
        <v>West Penn PWR</v>
      </c>
      <c r="L18" s="79">
        <f ca="1">OFFSET(Sheet2!T10,ROWS(L$13:L18)*4-4,0)+$D$5/10</f>
        <v>7.14</v>
      </c>
      <c r="M18" s="79">
        <f ca="1">OFFSET(Sheet2!U10,ROWS(M$13:M18)*4-4,0)+$D$5/10</f>
        <v>7.56</v>
      </c>
      <c r="N18" s="79">
        <f ca="1">OFFSET(Sheet2!V10,ROWS(N$13:N18)*4-4,0)+$D$5/10</f>
        <v>7.25</v>
      </c>
      <c r="O18" s="79">
        <f ca="1">OFFSET(Sheet2!W10,ROWS(O$13:O18)*4-4,0)+$D$5/10</f>
        <v>7.25</v>
      </c>
      <c r="P18" s="79">
        <f ca="1">OFFSET(Sheet2!X10,ROWS(P$13:P18)*4-4,0)+$D$5/10</f>
        <v>7.23</v>
      </c>
      <c r="Q18" s="69"/>
    </row>
    <row r="19" spans="2:17" ht="14.5" customHeight="1">
      <c r="B19" s="67"/>
      <c r="C19" s="111">
        <f t="shared" si="1"/>
        <v>42125</v>
      </c>
      <c r="D19" s="115" t="s">
        <v>13</v>
      </c>
      <c r="E19" s="79">
        <f t="shared" ca="1" si="2"/>
        <v>8.81</v>
      </c>
      <c r="F19" s="79">
        <f t="shared" ca="1" si="3"/>
        <v>9.09</v>
      </c>
      <c r="G19" s="79">
        <f t="shared" ca="1" si="4"/>
        <v>8.6</v>
      </c>
      <c r="H19" s="79">
        <f t="shared" ca="1" si="5"/>
        <v>8.35</v>
      </c>
      <c r="I19" s="79">
        <f t="shared" ca="1" si="6"/>
        <v>8.1300000000000008</v>
      </c>
      <c r="J19" s="68"/>
      <c r="K19" s="113" t="str">
        <f t="shared" si="7"/>
        <v>Penn PWR</v>
      </c>
      <c r="L19" s="79">
        <f ca="1">OFFSET(Sheet2!T11,ROWS(L$13:L19)*4-4,0)+$D$5/10</f>
        <v>8.2899999999999991</v>
      </c>
      <c r="M19" s="79">
        <f ca="1">OFFSET(Sheet2!U11,ROWS(M$13:M19)*4-4,0)+$D$5/10</f>
        <v>8.5500000000000007</v>
      </c>
      <c r="N19" s="79">
        <f ca="1">OFFSET(Sheet2!V11,ROWS(N$13:N19)*4-4,0)+$D$5/10</f>
        <v>8.09</v>
      </c>
      <c r="O19" s="79">
        <f ca="1">OFFSET(Sheet2!W11,ROWS(O$13:O19)*4-4,0)+$D$5/10</f>
        <v>7.86</v>
      </c>
      <c r="P19" s="79">
        <f ca="1">OFFSET(Sheet2!X11,ROWS(P$13:P19)*4-4,0)+$D$5/10</f>
        <v>7.65</v>
      </c>
      <c r="Q19" s="69"/>
    </row>
    <row r="20" spans="2:17" ht="14.5" customHeight="1">
      <c r="B20" s="67"/>
      <c r="C20" s="111">
        <v>42156</v>
      </c>
      <c r="D20" s="81" t="s">
        <v>7</v>
      </c>
      <c r="E20" s="79">
        <f t="shared" ca="1" si="2"/>
        <v>8.2899999999999991</v>
      </c>
      <c r="F20" s="79">
        <f t="shared" ca="1" si="3"/>
        <v>8.7100000000000009</v>
      </c>
      <c r="G20" s="79">
        <f t="shared" ca="1" si="4"/>
        <v>8.41</v>
      </c>
      <c r="H20" s="79">
        <f t="shared" ca="1" si="5"/>
        <v>8.4499999999999993</v>
      </c>
      <c r="I20" s="79">
        <f t="shared" ca="1" si="6"/>
        <v>8.33</v>
      </c>
      <c r="J20" s="68"/>
      <c r="K20" s="113" t="str">
        <f t="shared" si="7"/>
        <v>PPL</v>
      </c>
      <c r="L20" s="79">
        <f ca="1">OFFSET(Sheet2!T12,ROWS(L$13:L20)*4-4,0)+$D$5/10</f>
        <v>7.8</v>
      </c>
      <c r="M20" s="79">
        <f ca="1">OFFSET(Sheet2!U12,ROWS(M$13:M20)*4-4,0)+$D$5/10</f>
        <v>8.1999999999999993</v>
      </c>
      <c r="N20" s="79">
        <f ca="1">OFFSET(Sheet2!V12,ROWS(N$13:N20)*4-4,0)+$D$5/10</f>
        <v>7.91</v>
      </c>
      <c r="O20" s="79">
        <f ca="1">OFFSET(Sheet2!W12,ROWS(O$13:O20)*4-4,0)+$D$5/10</f>
        <v>7.95</v>
      </c>
      <c r="P20" s="79">
        <f ca="1">OFFSET(Sheet2!X12,ROWS(P$13:P20)*4-4,0)+$D$5/10</f>
        <v>7.84</v>
      </c>
      <c r="Q20" s="69"/>
    </row>
    <row r="21" spans="2:17" ht="14.5" customHeight="1">
      <c r="B21" s="67"/>
      <c r="C21" s="111">
        <f>$C$20</f>
        <v>42156</v>
      </c>
      <c r="D21" s="81" t="s">
        <v>8</v>
      </c>
      <c r="E21" s="79">
        <f t="shared" ca="1" si="2"/>
        <v>7.84</v>
      </c>
      <c r="F21" s="79">
        <f t="shared" ca="1" si="3"/>
        <v>8.44</v>
      </c>
      <c r="G21" s="79">
        <f t="shared" ca="1" si="4"/>
        <v>8.1199999999999992</v>
      </c>
      <c r="H21" s="79">
        <f t="shared" ca="1" si="5"/>
        <v>8.16</v>
      </c>
      <c r="I21" s="79">
        <f t="shared" ca="1" si="6"/>
        <v>8.06</v>
      </c>
      <c r="J21" s="68"/>
      <c r="K21" s="113" t="str">
        <f t="shared" si="7"/>
        <v>PECO</v>
      </c>
      <c r="L21" s="79">
        <f ca="1">OFFSET(Sheet2!T13,ROWS(L$13:L21)*4-4,0)+$D$5/10</f>
        <v>7.38</v>
      </c>
      <c r="M21" s="79">
        <f ca="1">OFFSET(Sheet2!U13,ROWS(M$13:M21)*4-4,0)+$D$5/10</f>
        <v>7.94</v>
      </c>
      <c r="N21" s="79">
        <f ca="1">OFFSET(Sheet2!V13,ROWS(N$13:N21)*4-4,0)+$D$5/10</f>
        <v>7.64</v>
      </c>
      <c r="O21" s="79">
        <f ca="1">OFFSET(Sheet2!W13,ROWS(O$13:O21)*4-4,0)+$D$5/10</f>
        <v>7.68</v>
      </c>
      <c r="P21" s="79">
        <f ca="1">OFFSET(Sheet2!X13,ROWS(P$13:P21)*4-4,0)+$D$5/10</f>
        <v>7.58</v>
      </c>
      <c r="Q21" s="69"/>
    </row>
    <row r="22" spans="2:17" ht="14.5" customHeight="1">
      <c r="B22" s="67"/>
      <c r="C22" s="111">
        <f t="shared" ref="C22:C26" si="8">$C$20</f>
        <v>42156</v>
      </c>
      <c r="D22" s="115" t="s">
        <v>9</v>
      </c>
      <c r="E22" s="79">
        <f t="shared" ca="1" si="2"/>
        <v>7.72</v>
      </c>
      <c r="F22" s="79">
        <f t="shared" ca="1" si="3"/>
        <v>7.94</v>
      </c>
      <c r="G22" s="79">
        <f t="shared" ca="1" si="4"/>
        <v>7.66</v>
      </c>
      <c r="H22" s="79">
        <f t="shared" ca="1" si="5"/>
        <v>7.61</v>
      </c>
      <c r="I22" s="79">
        <f t="shared" ca="1" si="6"/>
        <v>7.64</v>
      </c>
      <c r="J22" s="68"/>
      <c r="K22" s="113" t="str">
        <f t="shared" si="7"/>
        <v>Duquesne</v>
      </c>
      <c r="L22" s="79">
        <f ca="1">OFFSET(Sheet2!T14,ROWS(L$13:L22)*4-4,0)+$D$5/10</f>
        <v>7.26</v>
      </c>
      <c r="M22" s="79">
        <f ca="1">OFFSET(Sheet2!U14,ROWS(M$13:M22)*4-4,0)+$D$5/10</f>
        <v>7.47</v>
      </c>
      <c r="N22" s="79">
        <f ca="1">OFFSET(Sheet2!V14,ROWS(N$13:N22)*4-4,0)+$D$5/10</f>
        <v>7.21</v>
      </c>
      <c r="O22" s="79">
        <f ca="1">OFFSET(Sheet2!W14,ROWS(O$13:O22)*4-4,0)+$D$5/10</f>
        <v>7.16</v>
      </c>
      <c r="P22" s="79">
        <f ca="1">OFFSET(Sheet2!X14,ROWS(P$13:P22)*4-4,0)+$D$5/10</f>
        <v>7.19</v>
      </c>
      <c r="Q22" s="69"/>
    </row>
    <row r="23" spans="2:17" ht="14.5" customHeight="1">
      <c r="B23" s="67"/>
      <c r="C23" s="111">
        <f t="shared" si="8"/>
        <v>42156</v>
      </c>
      <c r="D23" s="115" t="s">
        <v>10</v>
      </c>
      <c r="E23" s="79">
        <f t="shared" ca="1" si="2"/>
        <v>7.85</v>
      </c>
      <c r="F23" s="79">
        <f t="shared" ca="1" si="3"/>
        <v>8.26</v>
      </c>
      <c r="G23" s="79">
        <f t="shared" ca="1" si="4"/>
        <v>7.96</v>
      </c>
      <c r="H23" s="79">
        <f t="shared" ca="1" si="5"/>
        <v>7.99</v>
      </c>
      <c r="I23" s="79">
        <f t="shared" ca="1" si="6"/>
        <v>7.89</v>
      </c>
      <c r="J23" s="68"/>
      <c r="K23" s="113" t="str">
        <f t="shared" si="7"/>
        <v>PENELEC</v>
      </c>
      <c r="L23" s="79">
        <f ca="1">OFFSET(Sheet2!T15,ROWS(L$13:L23)*4-4,0)+$D$5/10</f>
        <v>7.39</v>
      </c>
      <c r="M23" s="79">
        <f ca="1">OFFSET(Sheet2!U15,ROWS(M$13:M23)*4-4,0)+$D$5/10</f>
        <v>7.77</v>
      </c>
      <c r="N23" s="79">
        <f ca="1">OFFSET(Sheet2!V15,ROWS(N$13:N23)*4-4,0)+$D$5/10</f>
        <v>7.49</v>
      </c>
      <c r="O23" s="79">
        <f ca="1">OFFSET(Sheet2!W15,ROWS(O$13:O23)*4-4,0)+$D$5/10</f>
        <v>7.52</v>
      </c>
      <c r="P23" s="79">
        <f ca="1">OFFSET(Sheet2!X15,ROWS(P$13:P23)*4-4,0)+$D$5/10</f>
        <v>7.42</v>
      </c>
      <c r="Q23" s="69"/>
    </row>
    <row r="24" spans="2:17" ht="14.5" customHeight="1">
      <c r="B24" s="67"/>
      <c r="C24" s="111">
        <f t="shared" si="8"/>
        <v>42156</v>
      </c>
      <c r="D24" s="115" t="s">
        <v>11</v>
      </c>
      <c r="E24" s="79">
        <f t="shared" ca="1" si="2"/>
        <v>8.1300000000000008</v>
      </c>
      <c r="F24" s="79">
        <f t="shared" ca="1" si="3"/>
        <v>8.4499999999999993</v>
      </c>
      <c r="G24" s="79">
        <f t="shared" ca="1" si="4"/>
        <v>8.11</v>
      </c>
      <c r="H24" s="79">
        <f t="shared" ca="1" si="5"/>
        <v>8.15</v>
      </c>
      <c r="I24" s="79">
        <f t="shared" ca="1" si="6"/>
        <v>8.06</v>
      </c>
      <c r="J24" s="68"/>
      <c r="K24" s="113" t="str">
        <f t="shared" si="7"/>
        <v>METED</v>
      </c>
      <c r="L24" s="79">
        <f ca="1">OFFSET(Sheet2!T16,ROWS(L$13:L24)*4-4,0)+$D$5/10</f>
        <v>7.65</v>
      </c>
      <c r="M24" s="79">
        <f ca="1">OFFSET(Sheet2!U16,ROWS(M$13:M24)*4-4,0)+$D$5/10</f>
        <v>7.95</v>
      </c>
      <c r="N24" s="79">
        <f ca="1">OFFSET(Sheet2!V16,ROWS(N$13:N24)*4-4,0)+$D$5/10</f>
        <v>7.63</v>
      </c>
      <c r="O24" s="79">
        <f ca="1">OFFSET(Sheet2!W16,ROWS(O$13:O24)*4-4,0)+$D$5/10</f>
        <v>7.67</v>
      </c>
      <c r="P24" s="79">
        <f ca="1">OFFSET(Sheet2!X16,ROWS(P$13:P24)*4-4,0)+$D$5/10</f>
        <v>7.58</v>
      </c>
      <c r="Q24" s="69"/>
    </row>
    <row r="25" spans="2:17" ht="14.5" customHeight="1">
      <c r="B25" s="67"/>
      <c r="C25" s="111">
        <f t="shared" si="8"/>
        <v>42156</v>
      </c>
      <c r="D25" s="115" t="s">
        <v>12</v>
      </c>
      <c r="E25" s="79">
        <f t="shared" ca="1" si="2"/>
        <v>7.64</v>
      </c>
      <c r="F25" s="79">
        <f t="shared" ca="1" si="3"/>
        <v>8.0399999999999991</v>
      </c>
      <c r="G25" s="79">
        <f t="shared" ca="1" si="4"/>
        <v>7.68</v>
      </c>
      <c r="H25" s="79">
        <f t="shared" ca="1" si="5"/>
        <v>7.67</v>
      </c>
      <c r="I25" s="79">
        <f t="shared" ca="1" si="6"/>
        <v>7.69</v>
      </c>
      <c r="J25" s="68"/>
      <c r="K25" s="113" t="str">
        <f t="shared" si="7"/>
        <v>West Penn PWR</v>
      </c>
      <c r="L25" s="79">
        <f ca="1">OFFSET(Sheet2!T17,ROWS(L$13:L25)*4-4,0)+$D$5/10</f>
        <v>7.19</v>
      </c>
      <c r="M25" s="79">
        <f ca="1">OFFSET(Sheet2!U17,ROWS(M$13:M25)*4-4,0)+$D$5/10</f>
        <v>7.57</v>
      </c>
      <c r="N25" s="79">
        <f ca="1">OFFSET(Sheet2!V17,ROWS(N$13:N25)*4-4,0)+$D$5/10</f>
        <v>7.23</v>
      </c>
      <c r="O25" s="79">
        <f ca="1">OFFSET(Sheet2!W17,ROWS(O$13:O25)*4-4,0)+$D$5/10</f>
        <v>7.22</v>
      </c>
      <c r="P25" s="79">
        <f ca="1">OFFSET(Sheet2!X17,ROWS(P$13:P25)*4-4,0)+$D$5/10</f>
        <v>7.24</v>
      </c>
      <c r="Q25" s="69"/>
    </row>
    <row r="26" spans="2:17" ht="14.5" customHeight="1">
      <c r="B26" s="67"/>
      <c r="C26" s="111">
        <f t="shared" si="8"/>
        <v>42156</v>
      </c>
      <c r="D26" s="115" t="s">
        <v>13</v>
      </c>
      <c r="E26" s="79">
        <f t="shared" ca="1" si="2"/>
        <v>9.0399999999999991</v>
      </c>
      <c r="F26" s="79">
        <f t="shared" ca="1" si="3"/>
        <v>9.1999999999999993</v>
      </c>
      <c r="G26" s="79">
        <f t="shared" ca="1" si="4"/>
        <v>8.58</v>
      </c>
      <c r="H26" s="79">
        <f t="shared" ca="1" si="5"/>
        <v>8.33</v>
      </c>
      <c r="I26" s="79">
        <f t="shared" ca="1" si="6"/>
        <v>8.1300000000000008</v>
      </c>
      <c r="J26" s="68"/>
      <c r="K26" s="113" t="str">
        <f t="shared" si="7"/>
        <v>Penn PWR</v>
      </c>
      <c r="L26" s="79">
        <f ca="1">OFFSET(Sheet2!T18,ROWS(L$13:L26)*4-4,0)+$D$5/10</f>
        <v>8.51</v>
      </c>
      <c r="M26" s="79">
        <f ca="1">OFFSET(Sheet2!U18,ROWS(M$13:M26)*4-4,0)+$D$5/10</f>
        <v>8.66</v>
      </c>
      <c r="N26" s="79">
        <f ca="1">OFFSET(Sheet2!V18,ROWS(N$13:N26)*4-4,0)+$D$5/10</f>
        <v>8.07</v>
      </c>
      <c r="O26" s="79">
        <f ca="1">OFFSET(Sheet2!W18,ROWS(O$13:O26)*4-4,0)+$D$5/10</f>
        <v>7.84</v>
      </c>
      <c r="P26" s="79">
        <f ca="1">OFFSET(Sheet2!X18,ROWS(P$13:P26)*4-4,0)+$D$5/10</f>
        <v>7.65</v>
      </c>
      <c r="Q26" s="69"/>
    </row>
    <row r="27" spans="2:17" ht="14.5" customHeight="1">
      <c r="B27" s="67"/>
      <c r="C27" s="111">
        <v>42186</v>
      </c>
      <c r="D27" s="81" t="s">
        <v>7</v>
      </c>
      <c r="E27" s="79">
        <f t="shared" ca="1" si="2"/>
        <v>8.3800000000000008</v>
      </c>
      <c r="F27" s="79">
        <f t="shared" ca="1" si="3"/>
        <v>8.68</v>
      </c>
      <c r="G27" s="79">
        <f t="shared" ca="1" si="4"/>
        <v>8.41</v>
      </c>
      <c r="H27" s="79">
        <f t="shared" ca="1" si="5"/>
        <v>8.43</v>
      </c>
      <c r="I27" s="79">
        <f t="shared" ca="1" si="6"/>
        <v>8.32</v>
      </c>
      <c r="J27" s="68"/>
      <c r="K27" s="113" t="str">
        <f t="shared" si="7"/>
        <v>PPL</v>
      </c>
      <c r="L27" s="79">
        <f ca="1">OFFSET(Sheet2!T19,ROWS(L$13:L27)*4-4,0)+$D$5/10</f>
        <v>7.89</v>
      </c>
      <c r="M27" s="79">
        <f ca="1">OFFSET(Sheet2!U19,ROWS(M$13:M27)*4-4,0)+$D$5/10</f>
        <v>8.17</v>
      </c>
      <c r="N27" s="79">
        <f ca="1">OFFSET(Sheet2!V19,ROWS(N$13:N27)*4-4,0)+$D$5/10</f>
        <v>7.91</v>
      </c>
      <c r="O27" s="79">
        <f ca="1">OFFSET(Sheet2!W19,ROWS(O$13:O27)*4-4,0)+$D$5/10</f>
        <v>7.93</v>
      </c>
      <c r="P27" s="79">
        <f ca="1">OFFSET(Sheet2!X19,ROWS(P$13:P27)*4-4,0)+$D$5/10</f>
        <v>7.83</v>
      </c>
      <c r="Q27" s="69"/>
    </row>
    <row r="28" spans="2:17" ht="14.5" customHeight="1">
      <c r="B28" s="67"/>
      <c r="C28" s="111">
        <f>$C$27</f>
        <v>42186</v>
      </c>
      <c r="D28" s="81" t="s">
        <v>8</v>
      </c>
      <c r="E28" s="79">
        <f t="shared" ca="1" si="2"/>
        <v>7.99</v>
      </c>
      <c r="F28" s="79">
        <f t="shared" ca="1" si="3"/>
        <v>8.43</v>
      </c>
      <c r="G28" s="79">
        <f t="shared" ca="1" si="4"/>
        <v>8.14</v>
      </c>
      <c r="H28" s="79">
        <f t="shared" ca="1" si="5"/>
        <v>8.16</v>
      </c>
      <c r="I28" s="79">
        <f t="shared" ca="1" si="6"/>
        <v>8.07</v>
      </c>
      <c r="J28" s="68"/>
      <c r="K28" s="113" t="str">
        <f t="shared" si="7"/>
        <v>PECO</v>
      </c>
      <c r="L28" s="79">
        <f ca="1">OFFSET(Sheet2!T20,ROWS(L$13:L28)*4-4,0)+$D$5/10</f>
        <v>7.52</v>
      </c>
      <c r="M28" s="79">
        <f ca="1">OFFSET(Sheet2!U20,ROWS(M$13:M28)*4-4,0)+$D$5/10</f>
        <v>7.93</v>
      </c>
      <c r="N28" s="79">
        <f ca="1">OFFSET(Sheet2!V20,ROWS(N$13:N28)*4-4,0)+$D$5/10</f>
        <v>7.66</v>
      </c>
      <c r="O28" s="79">
        <f ca="1">OFFSET(Sheet2!W20,ROWS(O$13:O28)*4-4,0)+$D$5/10</f>
        <v>7.68</v>
      </c>
      <c r="P28" s="79">
        <f ca="1">OFFSET(Sheet2!X20,ROWS(P$13:P28)*4-4,0)+$D$5/10</f>
        <v>7.59</v>
      </c>
      <c r="Q28" s="69"/>
    </row>
    <row r="29" spans="2:17" ht="14.5" customHeight="1">
      <c r="B29" s="67"/>
      <c r="C29" s="111">
        <f t="shared" ref="C29:C33" si="9">$C$27</f>
        <v>42186</v>
      </c>
      <c r="D29" s="115" t="s">
        <v>9</v>
      </c>
      <c r="E29" s="79">
        <f t="shared" ca="1" si="2"/>
        <v>7.79</v>
      </c>
      <c r="F29" s="79">
        <f t="shared" ca="1" si="3"/>
        <v>7.9</v>
      </c>
      <c r="G29" s="79">
        <f t="shared" ca="1" si="4"/>
        <v>7.64</v>
      </c>
      <c r="H29" s="79">
        <f t="shared" ca="1" si="5"/>
        <v>7.6</v>
      </c>
      <c r="I29" s="79">
        <f t="shared" ca="1" si="6"/>
        <v>7.64</v>
      </c>
      <c r="J29" s="68"/>
      <c r="K29" s="113" t="str">
        <f t="shared" si="7"/>
        <v>Duquesne</v>
      </c>
      <c r="L29" s="79">
        <f ca="1">OFFSET(Sheet2!T21,ROWS(L$13:L29)*4-4,0)+$D$5/10</f>
        <v>7.33</v>
      </c>
      <c r="M29" s="79">
        <f ca="1">OFFSET(Sheet2!U21,ROWS(M$13:M29)*4-4,0)+$D$5/10</f>
        <v>7.43</v>
      </c>
      <c r="N29" s="79">
        <f ca="1">OFFSET(Sheet2!V21,ROWS(N$13:N29)*4-4,0)+$D$5/10</f>
        <v>7.19</v>
      </c>
      <c r="O29" s="79">
        <f ca="1">OFFSET(Sheet2!W21,ROWS(O$13:O29)*4-4,0)+$D$5/10</f>
        <v>7.15</v>
      </c>
      <c r="P29" s="79">
        <f ca="1">OFFSET(Sheet2!X21,ROWS(P$13:P29)*4-4,0)+$D$5/10</f>
        <v>7.19</v>
      </c>
      <c r="Q29" s="69"/>
    </row>
    <row r="30" spans="2:17" ht="14.5" customHeight="1">
      <c r="B30" s="67"/>
      <c r="C30" s="111">
        <f t="shared" si="9"/>
        <v>42186</v>
      </c>
      <c r="D30" s="115" t="s">
        <v>10</v>
      </c>
      <c r="E30" s="79">
        <f t="shared" ca="1" si="2"/>
        <v>7.95</v>
      </c>
      <c r="F30" s="79">
        <f t="shared" ca="1" si="3"/>
        <v>8.2100000000000009</v>
      </c>
      <c r="G30" s="79">
        <f t="shared" ca="1" si="4"/>
        <v>7.96</v>
      </c>
      <c r="H30" s="79">
        <f t="shared" ca="1" si="5"/>
        <v>7.97</v>
      </c>
      <c r="I30" s="79">
        <f t="shared" ca="1" si="6"/>
        <v>7.87</v>
      </c>
      <c r="J30" s="68"/>
      <c r="K30" s="113" t="str">
        <f t="shared" si="7"/>
        <v>PENELEC</v>
      </c>
      <c r="L30" s="79">
        <f ca="1">OFFSET(Sheet2!T22,ROWS(L$13:L30)*4-4,0)+$D$5/10</f>
        <v>7.48</v>
      </c>
      <c r="M30" s="79">
        <f ca="1">OFFSET(Sheet2!U22,ROWS(M$13:M30)*4-4,0)+$D$5/10</f>
        <v>7.73</v>
      </c>
      <c r="N30" s="79">
        <f ca="1">OFFSET(Sheet2!V22,ROWS(N$13:N30)*4-4,0)+$D$5/10</f>
        <v>7.49</v>
      </c>
      <c r="O30" s="79">
        <f ca="1">OFFSET(Sheet2!W22,ROWS(O$13:O30)*4-4,0)+$D$5/10</f>
        <v>7.5</v>
      </c>
      <c r="P30" s="79">
        <f ca="1">OFFSET(Sheet2!X22,ROWS(P$13:P30)*4-4,0)+$D$5/10</f>
        <v>7.41</v>
      </c>
      <c r="Q30" s="69"/>
    </row>
    <row r="31" spans="2:17" ht="14.5" customHeight="1">
      <c r="B31" s="67"/>
      <c r="C31" s="111">
        <f t="shared" si="9"/>
        <v>42186</v>
      </c>
      <c r="D31" s="115" t="s">
        <v>11</v>
      </c>
      <c r="E31" s="79">
        <f t="shared" ca="1" si="2"/>
        <v>8.2799999999999994</v>
      </c>
      <c r="F31" s="79">
        <f t="shared" ca="1" si="3"/>
        <v>8.41</v>
      </c>
      <c r="G31" s="79">
        <f t="shared" ca="1" si="4"/>
        <v>8.11</v>
      </c>
      <c r="H31" s="79">
        <f t="shared" ca="1" si="5"/>
        <v>8.14</v>
      </c>
      <c r="I31" s="79">
        <f t="shared" ca="1" si="6"/>
        <v>8.0399999999999991</v>
      </c>
      <c r="J31" s="68"/>
      <c r="K31" s="113" t="str">
        <f t="shared" si="7"/>
        <v>METED</v>
      </c>
      <c r="L31" s="79">
        <f ca="1">OFFSET(Sheet2!T23,ROWS(L$13:L31)*4-4,0)+$D$5/10</f>
        <v>7.79</v>
      </c>
      <c r="M31" s="79">
        <f ca="1">OFFSET(Sheet2!U23,ROWS(M$13:M31)*4-4,0)+$D$5/10</f>
        <v>7.91</v>
      </c>
      <c r="N31" s="79">
        <f ca="1">OFFSET(Sheet2!V23,ROWS(N$13:N31)*4-4,0)+$D$5/10</f>
        <v>7.63</v>
      </c>
      <c r="O31" s="79">
        <f ca="1">OFFSET(Sheet2!W23,ROWS(O$13:O31)*4-4,0)+$D$5/10</f>
        <v>7.66</v>
      </c>
      <c r="P31" s="79">
        <f ca="1">OFFSET(Sheet2!X23,ROWS(P$13:P31)*4-4,0)+$D$5/10</f>
        <v>7.57</v>
      </c>
      <c r="Q31" s="69"/>
    </row>
    <row r="32" spans="2:17" ht="14.5" customHeight="1">
      <c r="B32" s="67"/>
      <c r="C32" s="111">
        <f t="shared" si="9"/>
        <v>42186</v>
      </c>
      <c r="D32" s="115" t="s">
        <v>12</v>
      </c>
      <c r="E32" s="79">
        <f t="shared" ca="1" si="2"/>
        <v>7.75</v>
      </c>
      <c r="F32" s="79">
        <f t="shared" ca="1" si="3"/>
        <v>7.98</v>
      </c>
      <c r="G32" s="79">
        <f t="shared" ca="1" si="4"/>
        <v>7.66</v>
      </c>
      <c r="H32" s="79">
        <f t="shared" ca="1" si="5"/>
        <v>7.67</v>
      </c>
      <c r="I32" s="79">
        <f t="shared" ca="1" si="6"/>
        <v>7.69</v>
      </c>
      <c r="J32" s="68"/>
      <c r="K32" s="113" t="str">
        <f t="shared" si="7"/>
        <v>West Penn PWR</v>
      </c>
      <c r="L32" s="79">
        <f ca="1">OFFSET(Sheet2!T24,ROWS(L$13:L32)*4-4,0)+$D$5/10</f>
        <v>7.29</v>
      </c>
      <c r="M32" s="79">
        <f ca="1">OFFSET(Sheet2!U24,ROWS(M$13:M32)*4-4,0)+$D$5/10</f>
        <v>7.51</v>
      </c>
      <c r="N32" s="79">
        <f ca="1">OFFSET(Sheet2!V24,ROWS(N$13:N32)*4-4,0)+$D$5/10</f>
        <v>7.21</v>
      </c>
      <c r="O32" s="79">
        <f ca="1">OFFSET(Sheet2!W24,ROWS(O$13:O32)*4-4,0)+$D$5/10</f>
        <v>7.22</v>
      </c>
      <c r="P32" s="79">
        <f ca="1">OFFSET(Sheet2!X24,ROWS(P$13:P32)*4-4,0)+$D$5/10</f>
        <v>7.24</v>
      </c>
      <c r="Q32" s="69"/>
    </row>
    <row r="33" spans="2:17" ht="14.5" customHeight="1">
      <c r="B33" s="67"/>
      <c r="C33" s="116">
        <f t="shared" si="9"/>
        <v>42186</v>
      </c>
      <c r="D33" s="117" t="s">
        <v>13</v>
      </c>
      <c r="E33" s="95">
        <f t="shared" ca="1" si="2"/>
        <v>9.09</v>
      </c>
      <c r="F33" s="95">
        <f t="shared" ca="1" si="3"/>
        <v>9.06</v>
      </c>
      <c r="G33" s="95">
        <f t="shared" ca="1" si="4"/>
        <v>8.49</v>
      </c>
      <c r="H33" s="95">
        <f t="shared" ca="1" si="5"/>
        <v>8.2799999999999994</v>
      </c>
      <c r="I33" s="95">
        <f t="shared" ca="1" si="6"/>
        <v>8.09</v>
      </c>
      <c r="J33" s="68"/>
      <c r="K33" s="119" t="str">
        <f t="shared" si="7"/>
        <v>Penn PWR</v>
      </c>
      <c r="L33" s="95">
        <f ca="1">OFFSET(Sheet2!T25,ROWS(L$13:L33)*4-4,0)+$D$5/10</f>
        <v>8.5500000000000007</v>
      </c>
      <c r="M33" s="95">
        <f ca="1">OFFSET(Sheet2!U25,ROWS(M$13:M33)*4-4,0)+$D$5/10</f>
        <v>8.5299999999999994</v>
      </c>
      <c r="N33" s="95">
        <f ca="1">OFFSET(Sheet2!V25,ROWS(N$13:N33)*4-4,0)+$D$5/10</f>
        <v>7.99</v>
      </c>
      <c r="O33" s="95">
        <f ca="1">OFFSET(Sheet2!W25,ROWS(O$13:O33)*4-4,0)+$D$5/10</f>
        <v>7.79</v>
      </c>
      <c r="P33" s="95">
        <f ca="1">OFFSET(Sheet2!X25,ROWS(P$13:P33)*4-4,0)+$D$5/10</f>
        <v>7.61</v>
      </c>
      <c r="Q33" s="69"/>
    </row>
    <row r="34" spans="2:17" ht="14.5" customHeight="1">
      <c r="B34" s="67"/>
      <c r="C34" s="120"/>
      <c r="D34" s="121"/>
      <c r="E34" s="98"/>
      <c r="F34" s="98"/>
      <c r="G34" s="98"/>
      <c r="H34" s="98"/>
      <c r="I34" s="98"/>
      <c r="J34" s="68"/>
      <c r="K34" s="68"/>
      <c r="L34" s="68"/>
      <c r="M34" s="68"/>
      <c r="N34" s="68"/>
      <c r="O34" s="68"/>
      <c r="P34" s="68"/>
      <c r="Q34" s="69"/>
    </row>
    <row r="35" spans="2:17" ht="14.5" customHeight="1">
      <c r="B35" s="67"/>
      <c r="C35" s="70" t="s">
        <v>90</v>
      </c>
      <c r="D35" s="68"/>
      <c r="E35" s="70"/>
      <c r="F35" s="68"/>
      <c r="G35" s="68"/>
      <c r="H35" s="68"/>
      <c r="I35" s="68"/>
      <c r="J35" s="68"/>
      <c r="K35" s="122"/>
      <c r="L35" s="68"/>
      <c r="M35" s="68"/>
      <c r="N35" s="68"/>
      <c r="O35" s="68"/>
      <c r="P35" s="68"/>
      <c r="Q35" s="69"/>
    </row>
    <row r="36" spans="2:17" ht="14.5" customHeight="1" thickBot="1">
      <c r="B36" s="67"/>
      <c r="C36" s="74" t="s">
        <v>0</v>
      </c>
      <c r="D36" s="76" t="s">
        <v>1</v>
      </c>
      <c r="E36" s="110" t="s">
        <v>3</v>
      </c>
      <c r="F36" s="110" t="s">
        <v>141</v>
      </c>
      <c r="G36" s="110" t="s">
        <v>142</v>
      </c>
      <c r="H36" s="110" t="s">
        <v>143</v>
      </c>
      <c r="I36" s="110" t="s">
        <v>145</v>
      </c>
      <c r="J36" s="68"/>
      <c r="K36" s="110" t="s">
        <v>1</v>
      </c>
      <c r="L36" s="110" t="s">
        <v>3</v>
      </c>
      <c r="M36" s="110" t="s">
        <v>141</v>
      </c>
      <c r="N36" s="110" t="s">
        <v>142</v>
      </c>
      <c r="O36" s="110" t="s">
        <v>143</v>
      </c>
      <c r="P36" s="110" t="s">
        <v>145</v>
      </c>
      <c r="Q36" s="69"/>
    </row>
    <row r="37" spans="2:17" ht="14.5" customHeight="1">
      <c r="B37" s="67"/>
      <c r="C37" s="111">
        <f t="shared" ref="C37:C43" si="10">$C$13</f>
        <v>42125</v>
      </c>
      <c r="D37" s="81" t="s">
        <v>7</v>
      </c>
      <c r="E37" s="79">
        <f ca="1">ROUND(L37*1.0627,2)</f>
        <v>8.01</v>
      </c>
      <c r="F37" s="79">
        <f t="shared" ref="F37:G57" ca="1" si="11">ROUND(M37*1.0627,2)</f>
        <v>8.5</v>
      </c>
      <c r="G37" s="79">
        <f t="shared" ca="1" si="11"/>
        <v>8.1999999999999993</v>
      </c>
      <c r="H37" s="79">
        <f t="shared" ref="H37:H57" ca="1" si="12">ROUND(O37*1.0627,2)</f>
        <v>8.26</v>
      </c>
      <c r="I37" s="79">
        <f t="shared" ref="I37:I57" ca="1" si="13">ROUND(P37*1.0627,2)</f>
        <v>8.1199999999999992</v>
      </c>
      <c r="J37" s="68"/>
      <c r="K37" s="113" t="str">
        <f>D37</f>
        <v>PPL</v>
      </c>
      <c r="L37" s="79">
        <f ca="1">OFFSET(Sheet2!T6,ROWS(L$37:L37)*4-4,0)+$D$5/10</f>
        <v>7.54</v>
      </c>
      <c r="M37" s="79">
        <f ca="1">OFFSET(Sheet2!U6,ROWS(M$37:M37)*4-4,0)+$D$5/10</f>
        <v>8</v>
      </c>
      <c r="N37" s="79">
        <f ca="1">OFFSET(Sheet2!V6,ROWS(N$37:N37)*4-4,0)+$D$5/10</f>
        <v>7.72</v>
      </c>
      <c r="O37" s="79">
        <f ca="1">OFFSET(Sheet2!W6,ROWS(O$37:O37)*4-4,0)+$D$5/10</f>
        <v>7.77</v>
      </c>
      <c r="P37" s="79">
        <f ca="1">OFFSET(Sheet2!X6,ROWS(P$37:P37)*4-4,0)+$D$5/10</f>
        <v>7.64</v>
      </c>
      <c r="Q37" s="69"/>
    </row>
    <row r="38" spans="2:17" ht="14.5" customHeight="1">
      <c r="B38" s="67"/>
      <c r="C38" s="111">
        <f t="shared" si="10"/>
        <v>42125</v>
      </c>
      <c r="D38" s="81" t="s">
        <v>8</v>
      </c>
      <c r="E38" s="79">
        <f t="shared" ref="E38:E57" ca="1" si="14">ROUND(L38*1.0627,2)</f>
        <v>7.5</v>
      </c>
      <c r="F38" s="79">
        <f t="shared" ca="1" si="11"/>
        <v>8.1999999999999993</v>
      </c>
      <c r="G38" s="79">
        <f t="shared" ca="1" si="11"/>
        <v>7.9</v>
      </c>
      <c r="H38" s="79">
        <f t="shared" ca="1" si="12"/>
        <v>7.96</v>
      </c>
      <c r="I38" s="79">
        <f t="shared" ca="1" si="13"/>
        <v>7.84</v>
      </c>
      <c r="J38" s="68"/>
      <c r="K38" s="113" t="str">
        <f>D38</f>
        <v>PECO</v>
      </c>
      <c r="L38" s="79">
        <f ca="1">OFFSET(Sheet2!T7,ROWS(L$37:L38)*4-4,0)+$D$5/10</f>
        <v>7.06</v>
      </c>
      <c r="M38" s="79">
        <f ca="1">OFFSET(Sheet2!U7,ROWS(M$37:M38)*4-4,0)+$D$5/10</f>
        <v>7.72</v>
      </c>
      <c r="N38" s="79">
        <f ca="1">OFFSET(Sheet2!V7,ROWS(N$37:N38)*4-4,0)+$D$5/10</f>
        <v>7.43</v>
      </c>
      <c r="O38" s="79">
        <f ca="1">OFFSET(Sheet2!W7,ROWS(O$37:O38)*4-4,0)+$D$5/10</f>
        <v>7.49</v>
      </c>
      <c r="P38" s="79">
        <f ca="1">OFFSET(Sheet2!X7,ROWS(P$37:P38)*4-4,0)+$D$5/10</f>
        <v>7.38</v>
      </c>
      <c r="Q38" s="69"/>
    </row>
    <row r="39" spans="2:17" ht="14.5" customHeight="1">
      <c r="B39" s="67"/>
      <c r="C39" s="111">
        <f t="shared" si="10"/>
        <v>42125</v>
      </c>
      <c r="D39" s="115" t="s">
        <v>9</v>
      </c>
      <c r="E39" s="79">
        <f t="shared" ca="1" si="14"/>
        <v>7.44</v>
      </c>
      <c r="F39" s="79">
        <f t="shared" ca="1" si="11"/>
        <v>7.72</v>
      </c>
      <c r="G39" s="79">
        <f t="shared" ca="1" si="11"/>
        <v>7.46</v>
      </c>
      <c r="H39" s="79">
        <f t="shared" ca="1" si="12"/>
        <v>7.42</v>
      </c>
      <c r="I39" s="79">
        <f t="shared" ca="1" si="13"/>
        <v>7.43</v>
      </c>
      <c r="J39" s="68"/>
      <c r="K39" s="113" t="str">
        <f t="shared" ref="K39:K57" si="15">D39</f>
        <v>Duquesne</v>
      </c>
      <c r="L39" s="79">
        <f ca="1">OFFSET(Sheet2!T8,ROWS(L$37:L39)*4-4,0)+$D$5/10</f>
        <v>7</v>
      </c>
      <c r="M39" s="79">
        <f ca="1">OFFSET(Sheet2!U8,ROWS(M$37:M39)*4-4,0)+$D$5/10</f>
        <v>7.26</v>
      </c>
      <c r="N39" s="79">
        <f ca="1">OFFSET(Sheet2!V8,ROWS(N$37:N39)*4-4,0)+$D$5/10</f>
        <v>7.02</v>
      </c>
      <c r="O39" s="79">
        <f ca="1">OFFSET(Sheet2!W8,ROWS(O$37:O39)*4-4,0)+$D$5/10</f>
        <v>6.98</v>
      </c>
      <c r="P39" s="79">
        <f ca="1">OFFSET(Sheet2!X8,ROWS(P$37:P39)*4-4,0)+$D$5/10</f>
        <v>6.99</v>
      </c>
      <c r="Q39" s="69"/>
    </row>
    <row r="40" spans="2:17" ht="14.5" customHeight="1">
      <c r="B40" s="67"/>
      <c r="C40" s="111">
        <f t="shared" si="10"/>
        <v>42125</v>
      </c>
      <c r="D40" s="115" t="s">
        <v>10</v>
      </c>
      <c r="E40" s="79">
        <f t="shared" ca="1" si="14"/>
        <v>7.58</v>
      </c>
      <c r="F40" s="79">
        <f t="shared" ca="1" si="11"/>
        <v>8.0299999999999994</v>
      </c>
      <c r="G40" s="79">
        <f t="shared" ca="1" si="11"/>
        <v>7.76</v>
      </c>
      <c r="H40" s="79">
        <f t="shared" ca="1" si="12"/>
        <v>7.8</v>
      </c>
      <c r="I40" s="79">
        <f t="shared" ca="1" si="13"/>
        <v>7.68</v>
      </c>
      <c r="J40" s="68"/>
      <c r="K40" s="113" t="str">
        <f t="shared" si="15"/>
        <v>PENELEC</v>
      </c>
      <c r="L40" s="79">
        <f ca="1">OFFSET(Sheet2!T9,ROWS(L$37:L40)*4-4,0)+$D$5/10</f>
        <v>7.13</v>
      </c>
      <c r="M40" s="79">
        <f ca="1">OFFSET(Sheet2!U9,ROWS(M$37:M40)*4-4,0)+$D$5/10</f>
        <v>7.56</v>
      </c>
      <c r="N40" s="79">
        <f ca="1">OFFSET(Sheet2!V9,ROWS(N$37:N40)*4-4,0)+$D$5/10</f>
        <v>7.3</v>
      </c>
      <c r="O40" s="79">
        <f ca="1">OFFSET(Sheet2!W9,ROWS(O$37:O40)*4-4,0)+$D$5/10</f>
        <v>7.34</v>
      </c>
      <c r="P40" s="79">
        <f ca="1">OFFSET(Sheet2!X9,ROWS(P$37:P40)*4-4,0)+$D$5/10</f>
        <v>7.23</v>
      </c>
      <c r="Q40" s="69"/>
    </row>
    <row r="41" spans="2:17" ht="14.5" customHeight="1">
      <c r="B41" s="67"/>
      <c r="C41" s="111">
        <f t="shared" si="10"/>
        <v>42125</v>
      </c>
      <c r="D41" s="115" t="s">
        <v>11</v>
      </c>
      <c r="E41" s="79">
        <f t="shared" ca="1" si="14"/>
        <v>7.79</v>
      </c>
      <c r="F41" s="79">
        <f t="shared" ca="1" si="11"/>
        <v>8.2100000000000009</v>
      </c>
      <c r="G41" s="79">
        <f t="shared" ca="1" si="11"/>
        <v>7.9</v>
      </c>
      <c r="H41" s="79">
        <f t="shared" ca="1" si="12"/>
        <v>7.95</v>
      </c>
      <c r="I41" s="79">
        <f t="shared" ca="1" si="13"/>
        <v>7.84</v>
      </c>
      <c r="J41" s="68"/>
      <c r="K41" s="113" t="str">
        <f t="shared" si="15"/>
        <v>METED</v>
      </c>
      <c r="L41" s="79">
        <f ca="1">OFFSET(Sheet2!T10,ROWS(L$37:L41)*4-4,0)+$D$5/10</f>
        <v>7.33</v>
      </c>
      <c r="M41" s="79">
        <f ca="1">OFFSET(Sheet2!U10,ROWS(M$37:M41)*4-4,0)+$D$5/10</f>
        <v>7.73</v>
      </c>
      <c r="N41" s="79">
        <f ca="1">OFFSET(Sheet2!V10,ROWS(N$37:N41)*4-4,0)+$D$5/10</f>
        <v>7.43</v>
      </c>
      <c r="O41" s="79">
        <f ca="1">OFFSET(Sheet2!W10,ROWS(O$37:O41)*4-4,0)+$D$5/10</f>
        <v>7.48</v>
      </c>
      <c r="P41" s="79">
        <f ca="1">OFFSET(Sheet2!X10,ROWS(P$37:P41)*4-4,0)+$D$5/10</f>
        <v>7.38</v>
      </c>
      <c r="Q41" s="69"/>
    </row>
    <row r="42" spans="2:17" ht="14.5" customHeight="1">
      <c r="B42" s="67"/>
      <c r="C42" s="111">
        <f t="shared" si="10"/>
        <v>42125</v>
      </c>
      <c r="D42" s="115" t="s">
        <v>12</v>
      </c>
      <c r="E42" s="79">
        <f t="shared" ca="1" si="14"/>
        <v>7.38</v>
      </c>
      <c r="F42" s="79">
        <f t="shared" ca="1" si="11"/>
        <v>7.82</v>
      </c>
      <c r="G42" s="79">
        <f t="shared" ca="1" si="11"/>
        <v>7.49</v>
      </c>
      <c r="H42" s="79">
        <f t="shared" ca="1" si="12"/>
        <v>7.49</v>
      </c>
      <c r="I42" s="79">
        <f t="shared" ca="1" si="13"/>
        <v>7.47</v>
      </c>
      <c r="J42" s="68"/>
      <c r="K42" s="113" t="str">
        <f t="shared" si="15"/>
        <v>West Penn PWR</v>
      </c>
      <c r="L42" s="79">
        <f ca="1">OFFSET(Sheet2!T11,ROWS(L$37:L42)*4-4,0)+$D$5/10</f>
        <v>6.94</v>
      </c>
      <c r="M42" s="79">
        <f ca="1">OFFSET(Sheet2!U11,ROWS(M$37:M42)*4-4,0)+$D$5/10</f>
        <v>7.36</v>
      </c>
      <c r="N42" s="79">
        <f ca="1">OFFSET(Sheet2!V11,ROWS(N$37:N42)*4-4,0)+$D$5/10</f>
        <v>7.05</v>
      </c>
      <c r="O42" s="79">
        <f ca="1">OFFSET(Sheet2!W11,ROWS(O$37:O42)*4-4,0)+$D$5/10</f>
        <v>7.05</v>
      </c>
      <c r="P42" s="79">
        <f ca="1">OFFSET(Sheet2!X11,ROWS(P$37:P42)*4-4,0)+$D$5/10</f>
        <v>7.03</v>
      </c>
      <c r="Q42" s="69"/>
    </row>
    <row r="43" spans="2:17" ht="14.5" customHeight="1">
      <c r="B43" s="67"/>
      <c r="C43" s="111">
        <f t="shared" si="10"/>
        <v>42125</v>
      </c>
      <c r="D43" s="115" t="s">
        <v>13</v>
      </c>
      <c r="E43" s="79">
        <f t="shared" ca="1" si="14"/>
        <v>8.6</v>
      </c>
      <c r="F43" s="79">
        <f t="shared" ca="1" si="11"/>
        <v>8.8699999999999992</v>
      </c>
      <c r="G43" s="79">
        <f t="shared" ca="1" si="11"/>
        <v>8.3800000000000008</v>
      </c>
      <c r="H43" s="79">
        <f t="shared" ca="1" si="12"/>
        <v>8.14</v>
      </c>
      <c r="I43" s="79">
        <f t="shared" ca="1" si="13"/>
        <v>7.92</v>
      </c>
      <c r="J43" s="68"/>
      <c r="K43" s="113" t="str">
        <f t="shared" si="15"/>
        <v>Penn PWR</v>
      </c>
      <c r="L43" s="79">
        <f ca="1">OFFSET(Sheet2!T12,ROWS(L$37:L43)*4-4,0)+$D$5/10</f>
        <v>8.09</v>
      </c>
      <c r="M43" s="79">
        <f ca="1">OFFSET(Sheet2!U12,ROWS(M$37:M43)*4-4,0)+$D$5/10</f>
        <v>8.35</v>
      </c>
      <c r="N43" s="79">
        <f ca="1">OFFSET(Sheet2!V12,ROWS(N$37:N43)*4-4,0)+$D$5/10</f>
        <v>7.89</v>
      </c>
      <c r="O43" s="79">
        <f ca="1">OFFSET(Sheet2!W12,ROWS(O$37:O43)*4-4,0)+$D$5/10</f>
        <v>7.66</v>
      </c>
      <c r="P43" s="79">
        <f ca="1">OFFSET(Sheet2!X12,ROWS(P$37:P43)*4-4,0)+$D$5/10</f>
        <v>7.45</v>
      </c>
      <c r="Q43" s="69"/>
    </row>
    <row r="44" spans="2:17" ht="14.5" customHeight="1">
      <c r="B44" s="67"/>
      <c r="C44" s="111">
        <f>$C$20</f>
        <v>42156</v>
      </c>
      <c r="D44" s="81" t="s">
        <v>7</v>
      </c>
      <c r="E44" s="79">
        <f t="shared" ca="1" si="14"/>
        <v>8.08</v>
      </c>
      <c r="F44" s="79">
        <f t="shared" ca="1" si="11"/>
        <v>8.5</v>
      </c>
      <c r="G44" s="79">
        <f t="shared" ca="1" si="11"/>
        <v>8.19</v>
      </c>
      <c r="H44" s="79">
        <f t="shared" ca="1" si="12"/>
        <v>8.24</v>
      </c>
      <c r="I44" s="79">
        <f t="shared" ca="1" si="13"/>
        <v>8.1199999999999992</v>
      </c>
      <c r="J44" s="68"/>
      <c r="K44" s="113" t="str">
        <f t="shared" si="15"/>
        <v>PPL</v>
      </c>
      <c r="L44" s="79">
        <f ca="1">OFFSET(Sheet2!T13,ROWS(L$37:L44)*4-4,0)+$D$5/10</f>
        <v>7.6</v>
      </c>
      <c r="M44" s="79">
        <f ca="1">OFFSET(Sheet2!U13,ROWS(M$37:M44)*4-4,0)+$D$5/10</f>
        <v>8</v>
      </c>
      <c r="N44" s="79">
        <f ca="1">OFFSET(Sheet2!V13,ROWS(N$37:N44)*4-4,0)+$D$5/10</f>
        <v>7.71</v>
      </c>
      <c r="O44" s="79">
        <f ca="1">OFFSET(Sheet2!W13,ROWS(O$37:O44)*4-4,0)+$D$5/10</f>
        <v>7.75</v>
      </c>
      <c r="P44" s="79">
        <f ca="1">OFFSET(Sheet2!X13,ROWS(P$37:P44)*4-4,0)+$D$5/10</f>
        <v>7.64</v>
      </c>
      <c r="Q44" s="69"/>
    </row>
    <row r="45" spans="2:17" ht="14.5" customHeight="1">
      <c r="B45" s="67"/>
      <c r="C45" s="111">
        <f>$C$20</f>
        <v>42156</v>
      </c>
      <c r="D45" s="81" t="s">
        <v>8</v>
      </c>
      <c r="E45" s="79">
        <f t="shared" ca="1" si="14"/>
        <v>7.63</v>
      </c>
      <c r="F45" s="79">
        <f t="shared" ca="1" si="11"/>
        <v>8.23</v>
      </c>
      <c r="G45" s="79">
        <f t="shared" ca="1" si="11"/>
        <v>7.91</v>
      </c>
      <c r="H45" s="79">
        <f t="shared" ca="1" si="12"/>
        <v>7.95</v>
      </c>
      <c r="I45" s="79">
        <f t="shared" ca="1" si="13"/>
        <v>7.84</v>
      </c>
      <c r="J45" s="68"/>
      <c r="K45" s="113" t="str">
        <f t="shared" si="15"/>
        <v>PECO</v>
      </c>
      <c r="L45" s="79">
        <f ca="1">OFFSET(Sheet2!T14,ROWS(L$37:L45)*4-4,0)+$D$5/10</f>
        <v>7.18</v>
      </c>
      <c r="M45" s="79">
        <f ca="1">OFFSET(Sheet2!U14,ROWS(M$37:M45)*4-4,0)+$D$5/10</f>
        <v>7.74</v>
      </c>
      <c r="N45" s="79">
        <f ca="1">OFFSET(Sheet2!V14,ROWS(N$37:N45)*4-4,0)+$D$5/10</f>
        <v>7.44</v>
      </c>
      <c r="O45" s="79">
        <f ca="1">OFFSET(Sheet2!W14,ROWS(O$37:O45)*4-4,0)+$D$5/10</f>
        <v>7.48</v>
      </c>
      <c r="P45" s="79">
        <f ca="1">OFFSET(Sheet2!X14,ROWS(P$37:P45)*4-4,0)+$D$5/10</f>
        <v>7.38</v>
      </c>
      <c r="Q45" s="69"/>
    </row>
    <row r="46" spans="2:17" ht="14.5" customHeight="1">
      <c r="B46" s="67"/>
      <c r="C46" s="111">
        <f t="shared" ref="C46:C50" si="16">$C$20</f>
        <v>42156</v>
      </c>
      <c r="D46" s="115" t="s">
        <v>9</v>
      </c>
      <c r="E46" s="79">
        <f t="shared" ca="1" si="14"/>
        <v>7.5</v>
      </c>
      <c r="F46" s="79">
        <f t="shared" ca="1" si="11"/>
        <v>7.73</v>
      </c>
      <c r="G46" s="79">
        <f t="shared" ca="1" si="11"/>
        <v>7.45</v>
      </c>
      <c r="H46" s="79">
        <f t="shared" ca="1" si="12"/>
        <v>7.4</v>
      </c>
      <c r="I46" s="79">
        <f t="shared" ca="1" si="13"/>
        <v>7.43</v>
      </c>
      <c r="J46" s="68"/>
      <c r="K46" s="113" t="str">
        <f t="shared" si="15"/>
        <v>Duquesne</v>
      </c>
      <c r="L46" s="79">
        <f ca="1">OFFSET(Sheet2!T15,ROWS(L$37:L46)*4-4,0)+$D$5/10</f>
        <v>7.06</v>
      </c>
      <c r="M46" s="79">
        <f ca="1">OFFSET(Sheet2!U15,ROWS(M$37:M46)*4-4,0)+$D$5/10</f>
        <v>7.27</v>
      </c>
      <c r="N46" s="79">
        <f ca="1">OFFSET(Sheet2!V15,ROWS(N$37:N46)*4-4,0)+$D$5/10</f>
        <v>7.01</v>
      </c>
      <c r="O46" s="79">
        <f ca="1">OFFSET(Sheet2!W15,ROWS(O$37:O46)*4-4,0)+$D$5/10</f>
        <v>6.96</v>
      </c>
      <c r="P46" s="79">
        <f ca="1">OFFSET(Sheet2!X15,ROWS(P$37:P46)*4-4,0)+$D$5/10</f>
        <v>6.99</v>
      </c>
      <c r="Q46" s="69"/>
    </row>
    <row r="47" spans="2:17" ht="14.5" customHeight="1">
      <c r="B47" s="67"/>
      <c r="C47" s="111">
        <f t="shared" si="16"/>
        <v>42156</v>
      </c>
      <c r="D47" s="115" t="s">
        <v>10</v>
      </c>
      <c r="E47" s="79">
        <f t="shared" ca="1" si="14"/>
        <v>7.64</v>
      </c>
      <c r="F47" s="79">
        <f t="shared" ca="1" si="11"/>
        <v>8.0399999999999991</v>
      </c>
      <c r="G47" s="79">
        <f t="shared" ca="1" si="11"/>
        <v>7.75</v>
      </c>
      <c r="H47" s="79">
        <f t="shared" ca="1" si="12"/>
        <v>7.78</v>
      </c>
      <c r="I47" s="79">
        <f t="shared" ca="1" si="13"/>
        <v>7.67</v>
      </c>
      <c r="J47" s="68"/>
      <c r="K47" s="113" t="str">
        <f t="shared" si="15"/>
        <v>PENELEC</v>
      </c>
      <c r="L47" s="79">
        <f ca="1">OFFSET(Sheet2!T16,ROWS(L$37:L47)*4-4,0)+$D$5/10</f>
        <v>7.19</v>
      </c>
      <c r="M47" s="79">
        <f ca="1">OFFSET(Sheet2!U16,ROWS(M$37:M47)*4-4,0)+$D$5/10</f>
        <v>7.57</v>
      </c>
      <c r="N47" s="79">
        <f ca="1">OFFSET(Sheet2!V16,ROWS(N$37:N47)*4-4,0)+$D$5/10</f>
        <v>7.29</v>
      </c>
      <c r="O47" s="79">
        <f ca="1">OFFSET(Sheet2!W16,ROWS(O$37:O47)*4-4,0)+$D$5/10</f>
        <v>7.32</v>
      </c>
      <c r="P47" s="79">
        <f ca="1">OFFSET(Sheet2!X16,ROWS(P$37:P47)*4-4,0)+$D$5/10</f>
        <v>7.22</v>
      </c>
      <c r="Q47" s="69"/>
    </row>
    <row r="48" spans="2:17" ht="14.5" customHeight="1">
      <c r="B48" s="67"/>
      <c r="C48" s="111">
        <f t="shared" si="16"/>
        <v>42156</v>
      </c>
      <c r="D48" s="115" t="s">
        <v>11</v>
      </c>
      <c r="E48" s="79">
        <f t="shared" ca="1" si="14"/>
        <v>7.92</v>
      </c>
      <c r="F48" s="79">
        <f t="shared" ca="1" si="11"/>
        <v>8.24</v>
      </c>
      <c r="G48" s="79">
        <f t="shared" ca="1" si="11"/>
        <v>7.9</v>
      </c>
      <c r="H48" s="79">
        <f t="shared" ca="1" si="12"/>
        <v>7.94</v>
      </c>
      <c r="I48" s="79">
        <f t="shared" ca="1" si="13"/>
        <v>7.84</v>
      </c>
      <c r="J48" s="68"/>
      <c r="K48" s="113" t="str">
        <f t="shared" si="15"/>
        <v>METED</v>
      </c>
      <c r="L48" s="79">
        <f ca="1">OFFSET(Sheet2!T17,ROWS(L$37:L48)*4-4,0)+$D$5/10</f>
        <v>7.45</v>
      </c>
      <c r="M48" s="79">
        <f ca="1">OFFSET(Sheet2!U17,ROWS(M$37:M48)*4-4,0)+$D$5/10</f>
        <v>7.75</v>
      </c>
      <c r="N48" s="79">
        <f ca="1">OFFSET(Sheet2!V17,ROWS(N$37:N48)*4-4,0)+$D$5/10</f>
        <v>7.43</v>
      </c>
      <c r="O48" s="79">
        <f ca="1">OFFSET(Sheet2!W17,ROWS(O$37:O48)*4-4,0)+$D$5/10</f>
        <v>7.47</v>
      </c>
      <c r="P48" s="79">
        <f ca="1">OFFSET(Sheet2!X17,ROWS(P$37:P48)*4-4,0)+$D$5/10</f>
        <v>7.38</v>
      </c>
      <c r="Q48" s="69"/>
    </row>
    <row r="49" spans="2:17" ht="14.5" customHeight="1">
      <c r="B49" s="67"/>
      <c r="C49" s="111">
        <f t="shared" si="16"/>
        <v>42156</v>
      </c>
      <c r="D49" s="115" t="s">
        <v>12</v>
      </c>
      <c r="E49" s="79">
        <f t="shared" ca="1" si="14"/>
        <v>7.43</v>
      </c>
      <c r="F49" s="79">
        <f t="shared" ca="1" si="11"/>
        <v>7.83</v>
      </c>
      <c r="G49" s="79">
        <f t="shared" ca="1" si="11"/>
        <v>7.47</v>
      </c>
      <c r="H49" s="79">
        <f t="shared" ca="1" si="12"/>
        <v>7.46</v>
      </c>
      <c r="I49" s="79">
        <f t="shared" ca="1" si="13"/>
        <v>7.48</v>
      </c>
      <c r="J49" s="68"/>
      <c r="K49" s="113" t="str">
        <f t="shared" si="15"/>
        <v>West Penn PWR</v>
      </c>
      <c r="L49" s="79">
        <f ca="1">OFFSET(Sheet2!T18,ROWS(L$37:L49)*4-4,0)+$D$5/10</f>
        <v>6.99</v>
      </c>
      <c r="M49" s="79">
        <f ca="1">OFFSET(Sheet2!U18,ROWS(M$37:M49)*4-4,0)+$D$5/10</f>
        <v>7.37</v>
      </c>
      <c r="N49" s="79">
        <f ca="1">OFFSET(Sheet2!V18,ROWS(N$37:N49)*4-4,0)+$D$5/10</f>
        <v>7.03</v>
      </c>
      <c r="O49" s="79">
        <f ca="1">OFFSET(Sheet2!W18,ROWS(O$37:O49)*4-4,0)+$D$5/10</f>
        <v>7.02</v>
      </c>
      <c r="P49" s="79">
        <f ca="1">OFFSET(Sheet2!X18,ROWS(P$37:P49)*4-4,0)+$D$5/10</f>
        <v>7.04</v>
      </c>
      <c r="Q49" s="69"/>
    </row>
    <row r="50" spans="2:17" ht="14.5" customHeight="1">
      <c r="B50" s="67"/>
      <c r="C50" s="111">
        <f t="shared" si="16"/>
        <v>42156</v>
      </c>
      <c r="D50" s="115" t="s">
        <v>13</v>
      </c>
      <c r="E50" s="79">
        <f t="shared" ca="1" si="14"/>
        <v>8.83</v>
      </c>
      <c r="F50" s="79">
        <f t="shared" ca="1" si="11"/>
        <v>8.99</v>
      </c>
      <c r="G50" s="79">
        <f t="shared" ca="1" si="11"/>
        <v>8.36</v>
      </c>
      <c r="H50" s="79">
        <f t="shared" ca="1" si="12"/>
        <v>8.1199999999999992</v>
      </c>
      <c r="I50" s="79">
        <f t="shared" ca="1" si="13"/>
        <v>7.92</v>
      </c>
      <c r="J50" s="68"/>
      <c r="K50" s="113" t="str">
        <f t="shared" si="15"/>
        <v>Penn PWR</v>
      </c>
      <c r="L50" s="79">
        <f ca="1">OFFSET(Sheet2!T19,ROWS(L$37:L50)*4-4,0)+$D$5/10</f>
        <v>8.31</v>
      </c>
      <c r="M50" s="79">
        <f ca="1">OFFSET(Sheet2!U19,ROWS(M$37:M50)*4-4,0)+$D$5/10</f>
        <v>8.4600000000000009</v>
      </c>
      <c r="N50" s="79">
        <f ca="1">OFFSET(Sheet2!V19,ROWS(N$37:N50)*4-4,0)+$D$5/10</f>
        <v>7.87</v>
      </c>
      <c r="O50" s="79">
        <f ca="1">OFFSET(Sheet2!W19,ROWS(O$37:O50)*4-4,0)+$D$5/10</f>
        <v>7.64</v>
      </c>
      <c r="P50" s="79">
        <f ca="1">OFFSET(Sheet2!X19,ROWS(P$37:P50)*4-4,0)+$D$5/10</f>
        <v>7.45</v>
      </c>
      <c r="Q50" s="69"/>
    </row>
    <row r="51" spans="2:17" ht="14.5" customHeight="1">
      <c r="B51" s="67"/>
      <c r="C51" s="111">
        <f>$C$27</f>
        <v>42186</v>
      </c>
      <c r="D51" s="81" t="s">
        <v>7</v>
      </c>
      <c r="E51" s="79">
        <f t="shared" ca="1" si="14"/>
        <v>8.17</v>
      </c>
      <c r="F51" s="79">
        <f t="shared" ca="1" si="11"/>
        <v>8.4700000000000006</v>
      </c>
      <c r="G51" s="79">
        <f t="shared" ca="1" si="11"/>
        <v>8.19</v>
      </c>
      <c r="H51" s="79">
        <f t="shared" ca="1" si="12"/>
        <v>8.2100000000000009</v>
      </c>
      <c r="I51" s="79">
        <f t="shared" ca="1" si="13"/>
        <v>8.11</v>
      </c>
      <c r="J51" s="68"/>
      <c r="K51" s="113" t="str">
        <f t="shared" si="15"/>
        <v>PPL</v>
      </c>
      <c r="L51" s="79">
        <f ca="1">OFFSET(Sheet2!T20,ROWS(L$37:L51)*4-4,0)+$D$5/10</f>
        <v>7.69</v>
      </c>
      <c r="M51" s="79">
        <f ca="1">OFFSET(Sheet2!U20,ROWS(M$37:M51)*4-4,0)+$D$5/10</f>
        <v>7.97</v>
      </c>
      <c r="N51" s="79">
        <f ca="1">OFFSET(Sheet2!V20,ROWS(N$37:N51)*4-4,0)+$D$5/10</f>
        <v>7.71</v>
      </c>
      <c r="O51" s="79">
        <f ca="1">OFFSET(Sheet2!W20,ROWS(O$37:O51)*4-4,0)+$D$5/10</f>
        <v>7.73</v>
      </c>
      <c r="P51" s="79">
        <f ca="1">OFFSET(Sheet2!X20,ROWS(P$37:P51)*4-4,0)+$D$5/10</f>
        <v>7.63</v>
      </c>
      <c r="Q51" s="69"/>
    </row>
    <row r="52" spans="2:17" ht="14.5" customHeight="1">
      <c r="B52" s="67"/>
      <c r="C52" s="111">
        <f>$C$27</f>
        <v>42186</v>
      </c>
      <c r="D52" s="81" t="s">
        <v>8</v>
      </c>
      <c r="E52" s="79">
        <f t="shared" ca="1" si="14"/>
        <v>7.78</v>
      </c>
      <c r="F52" s="79">
        <f t="shared" ca="1" si="11"/>
        <v>8.2100000000000009</v>
      </c>
      <c r="G52" s="79">
        <f t="shared" ca="1" si="11"/>
        <v>7.93</v>
      </c>
      <c r="H52" s="79">
        <f t="shared" ca="1" si="12"/>
        <v>7.95</v>
      </c>
      <c r="I52" s="79">
        <f t="shared" ca="1" si="13"/>
        <v>7.85</v>
      </c>
      <c r="J52" s="68"/>
      <c r="K52" s="113" t="str">
        <f t="shared" si="15"/>
        <v>PECO</v>
      </c>
      <c r="L52" s="79">
        <f ca="1">OFFSET(Sheet2!T21,ROWS(L$37:L52)*4-4,0)+$D$5/10</f>
        <v>7.32</v>
      </c>
      <c r="M52" s="79">
        <f ca="1">OFFSET(Sheet2!U21,ROWS(M$37:M52)*4-4,0)+$D$5/10</f>
        <v>7.73</v>
      </c>
      <c r="N52" s="79">
        <f ca="1">OFFSET(Sheet2!V21,ROWS(N$37:N52)*4-4,0)+$D$5/10</f>
        <v>7.46</v>
      </c>
      <c r="O52" s="79">
        <f ca="1">OFFSET(Sheet2!W21,ROWS(O$37:O52)*4-4,0)+$D$5/10</f>
        <v>7.48</v>
      </c>
      <c r="P52" s="79">
        <f ca="1">OFFSET(Sheet2!X21,ROWS(P$37:P52)*4-4,0)+$D$5/10</f>
        <v>7.39</v>
      </c>
      <c r="Q52" s="69"/>
    </row>
    <row r="53" spans="2:17" ht="14.5" customHeight="1">
      <c r="B53" s="67"/>
      <c r="C53" s="111">
        <f t="shared" ref="C53:C57" si="17">$C$27</f>
        <v>42186</v>
      </c>
      <c r="D53" s="115" t="s">
        <v>9</v>
      </c>
      <c r="E53" s="79">
        <f t="shared" ca="1" si="14"/>
        <v>7.58</v>
      </c>
      <c r="F53" s="79">
        <f t="shared" ca="1" si="11"/>
        <v>7.68</v>
      </c>
      <c r="G53" s="79">
        <f t="shared" ca="1" si="11"/>
        <v>7.43</v>
      </c>
      <c r="H53" s="79">
        <f t="shared" ca="1" si="12"/>
        <v>7.39</v>
      </c>
      <c r="I53" s="79">
        <f t="shared" ca="1" si="13"/>
        <v>7.43</v>
      </c>
      <c r="J53" s="68"/>
      <c r="K53" s="113" t="str">
        <f t="shared" si="15"/>
        <v>Duquesne</v>
      </c>
      <c r="L53" s="79">
        <f ca="1">OFFSET(Sheet2!T22,ROWS(L$37:L53)*4-4,0)+$D$5/10</f>
        <v>7.13</v>
      </c>
      <c r="M53" s="79">
        <f ca="1">OFFSET(Sheet2!U22,ROWS(M$37:M53)*4-4,0)+$D$5/10</f>
        <v>7.23</v>
      </c>
      <c r="N53" s="79">
        <f ca="1">OFFSET(Sheet2!V22,ROWS(N$37:N53)*4-4,0)+$D$5/10</f>
        <v>6.99</v>
      </c>
      <c r="O53" s="79">
        <f ca="1">OFFSET(Sheet2!W22,ROWS(O$37:O53)*4-4,0)+$D$5/10</f>
        <v>6.95</v>
      </c>
      <c r="P53" s="79">
        <f ca="1">OFFSET(Sheet2!X22,ROWS(P$37:P53)*4-4,0)+$D$5/10</f>
        <v>6.99</v>
      </c>
      <c r="Q53" s="69"/>
    </row>
    <row r="54" spans="2:17" ht="14.5" customHeight="1">
      <c r="B54" s="67"/>
      <c r="C54" s="111">
        <f t="shared" si="17"/>
        <v>42186</v>
      </c>
      <c r="D54" s="115" t="s">
        <v>10</v>
      </c>
      <c r="E54" s="79">
        <f t="shared" ca="1" si="14"/>
        <v>7.74</v>
      </c>
      <c r="F54" s="79">
        <f t="shared" ca="1" si="11"/>
        <v>8</v>
      </c>
      <c r="G54" s="79">
        <f t="shared" ca="1" si="11"/>
        <v>7.75</v>
      </c>
      <c r="H54" s="79">
        <f t="shared" ca="1" si="12"/>
        <v>7.76</v>
      </c>
      <c r="I54" s="79">
        <f t="shared" ca="1" si="13"/>
        <v>7.66</v>
      </c>
      <c r="J54" s="68"/>
      <c r="K54" s="113" t="str">
        <f t="shared" si="15"/>
        <v>PENELEC</v>
      </c>
      <c r="L54" s="79">
        <f ca="1">OFFSET(Sheet2!T23,ROWS(L$37:L54)*4-4,0)+$D$5/10</f>
        <v>7.28</v>
      </c>
      <c r="M54" s="79">
        <f ca="1">OFFSET(Sheet2!U23,ROWS(M$37:M54)*4-4,0)+$D$5/10</f>
        <v>7.53</v>
      </c>
      <c r="N54" s="79">
        <f ca="1">OFFSET(Sheet2!V23,ROWS(N$37:N54)*4-4,0)+$D$5/10</f>
        <v>7.29</v>
      </c>
      <c r="O54" s="79">
        <f ca="1">OFFSET(Sheet2!W23,ROWS(O$37:O54)*4-4,0)+$D$5/10</f>
        <v>7.3</v>
      </c>
      <c r="P54" s="79">
        <f ca="1">OFFSET(Sheet2!X23,ROWS(P$37:P54)*4-4,0)+$D$5/10</f>
        <v>7.21</v>
      </c>
      <c r="Q54" s="69"/>
    </row>
    <row r="55" spans="2:17" ht="14.5" customHeight="1">
      <c r="B55" s="67"/>
      <c r="C55" s="111">
        <f t="shared" si="17"/>
        <v>42186</v>
      </c>
      <c r="D55" s="115" t="s">
        <v>11</v>
      </c>
      <c r="E55" s="79">
        <f t="shared" ca="1" si="14"/>
        <v>8.07</v>
      </c>
      <c r="F55" s="79">
        <f t="shared" ca="1" si="11"/>
        <v>8.19</v>
      </c>
      <c r="G55" s="79">
        <f t="shared" ca="1" si="11"/>
        <v>7.9</v>
      </c>
      <c r="H55" s="79">
        <f t="shared" ca="1" si="12"/>
        <v>7.93</v>
      </c>
      <c r="I55" s="79">
        <f t="shared" ca="1" si="13"/>
        <v>7.83</v>
      </c>
      <c r="J55" s="68"/>
      <c r="K55" s="113" t="str">
        <f t="shared" si="15"/>
        <v>METED</v>
      </c>
      <c r="L55" s="79">
        <f ca="1">OFFSET(Sheet2!T24,ROWS(L$37:L55)*4-4,0)+$D$5/10</f>
        <v>7.59</v>
      </c>
      <c r="M55" s="79">
        <f ca="1">OFFSET(Sheet2!U24,ROWS(M$37:M55)*4-4,0)+$D$5/10</f>
        <v>7.71</v>
      </c>
      <c r="N55" s="79">
        <f ca="1">OFFSET(Sheet2!V24,ROWS(N$37:N55)*4-4,0)+$D$5/10</f>
        <v>7.43</v>
      </c>
      <c r="O55" s="79">
        <f ca="1">OFFSET(Sheet2!W24,ROWS(O$37:O55)*4-4,0)+$D$5/10</f>
        <v>7.46</v>
      </c>
      <c r="P55" s="79">
        <f ca="1">OFFSET(Sheet2!X24,ROWS(P$37:P55)*4-4,0)+$D$5/10</f>
        <v>7.37</v>
      </c>
      <c r="Q55" s="69"/>
    </row>
    <row r="56" spans="2:17" ht="14.5" customHeight="1">
      <c r="B56" s="67"/>
      <c r="C56" s="111">
        <f t="shared" si="17"/>
        <v>42186</v>
      </c>
      <c r="D56" s="115" t="s">
        <v>12</v>
      </c>
      <c r="E56" s="79">
        <f t="shared" ca="1" si="14"/>
        <v>7.53</v>
      </c>
      <c r="F56" s="79">
        <f t="shared" ca="1" si="11"/>
        <v>7.77</v>
      </c>
      <c r="G56" s="79">
        <f t="shared" ca="1" si="11"/>
        <v>7.45</v>
      </c>
      <c r="H56" s="79">
        <f t="shared" ca="1" si="12"/>
        <v>7.46</v>
      </c>
      <c r="I56" s="79">
        <f t="shared" ca="1" si="13"/>
        <v>7.48</v>
      </c>
      <c r="J56" s="68"/>
      <c r="K56" s="113" t="str">
        <f t="shared" si="15"/>
        <v>West Penn PWR</v>
      </c>
      <c r="L56" s="79">
        <f ca="1">OFFSET(Sheet2!T25,ROWS(L$37:L56)*4-4,0)+$D$5/10</f>
        <v>7.09</v>
      </c>
      <c r="M56" s="79">
        <f ca="1">OFFSET(Sheet2!U25,ROWS(M$37:M56)*4-4,0)+$D$5/10</f>
        <v>7.31</v>
      </c>
      <c r="N56" s="79">
        <f ca="1">OFFSET(Sheet2!V25,ROWS(N$37:N56)*4-4,0)+$D$5/10</f>
        <v>7.01</v>
      </c>
      <c r="O56" s="79">
        <f ca="1">OFFSET(Sheet2!W25,ROWS(O$37:O56)*4-4,0)+$D$5/10</f>
        <v>7.02</v>
      </c>
      <c r="P56" s="79">
        <f ca="1">OFFSET(Sheet2!X25,ROWS(P$37:P56)*4-4,0)+$D$5/10</f>
        <v>7.04</v>
      </c>
      <c r="Q56" s="69"/>
    </row>
    <row r="57" spans="2:17" ht="14.5" customHeight="1">
      <c r="B57" s="67"/>
      <c r="C57" s="116">
        <f t="shared" si="17"/>
        <v>42186</v>
      </c>
      <c r="D57" s="117" t="s">
        <v>13</v>
      </c>
      <c r="E57" s="95">
        <f t="shared" ca="1" si="14"/>
        <v>8.8699999999999992</v>
      </c>
      <c r="F57" s="95">
        <f t="shared" ca="1" si="11"/>
        <v>8.85</v>
      </c>
      <c r="G57" s="79">
        <f t="shared" ca="1" si="11"/>
        <v>8.2799999999999994</v>
      </c>
      <c r="H57" s="95">
        <f t="shared" ca="1" si="12"/>
        <v>8.07</v>
      </c>
      <c r="I57" s="95">
        <f t="shared" ca="1" si="13"/>
        <v>7.87</v>
      </c>
      <c r="J57" s="68"/>
      <c r="K57" s="119" t="str">
        <f t="shared" si="15"/>
        <v>Penn PWR</v>
      </c>
      <c r="L57" s="95">
        <f ca="1">OFFSET(Sheet2!T26,ROWS(L$37:L57)*4-4,0)+$D$5/10</f>
        <v>8.35</v>
      </c>
      <c r="M57" s="95">
        <f ca="1">OFFSET(Sheet2!U26,ROWS(M$37:M57)*4-4,0)+$D$5/10</f>
        <v>8.33</v>
      </c>
      <c r="N57" s="95">
        <f ca="1">OFFSET(Sheet2!V26,ROWS(N$37:N57)*4-4,0)+$D$5/10</f>
        <v>7.79</v>
      </c>
      <c r="O57" s="95">
        <f ca="1">OFFSET(Sheet2!W26,ROWS(O$37:O57)*4-4,0)+$D$5/10</f>
        <v>7.59</v>
      </c>
      <c r="P57" s="95">
        <f ca="1">OFFSET(Sheet2!X26,ROWS(P$37:P57)*4-4,0)+$D$5/10</f>
        <v>7.41</v>
      </c>
      <c r="Q57" s="69"/>
    </row>
    <row r="58" spans="2:17" ht="14.5" customHeight="1">
      <c r="B58" s="67"/>
      <c r="C58" s="120"/>
      <c r="D58" s="123"/>
      <c r="E58" s="90"/>
      <c r="F58" s="90"/>
      <c r="G58" s="90"/>
      <c r="H58" s="90"/>
      <c r="I58" s="90"/>
      <c r="J58" s="68"/>
      <c r="K58" s="68"/>
      <c r="L58" s="68"/>
      <c r="M58" s="68"/>
      <c r="N58" s="68"/>
      <c r="O58" s="68"/>
      <c r="P58" s="68"/>
      <c r="Q58" s="69"/>
    </row>
    <row r="59" spans="2:17" ht="14.5" customHeight="1">
      <c r="B59" s="67"/>
      <c r="C59" s="70" t="s">
        <v>91</v>
      </c>
      <c r="D59" s="68"/>
      <c r="E59" s="70"/>
      <c r="F59" s="68"/>
      <c r="G59" s="68"/>
      <c r="H59" s="68"/>
      <c r="I59" s="68"/>
      <c r="J59" s="68"/>
      <c r="K59" s="122"/>
      <c r="L59" s="68"/>
      <c r="M59" s="68"/>
      <c r="N59" s="68"/>
      <c r="O59" s="68"/>
      <c r="P59" s="68"/>
      <c r="Q59" s="69"/>
    </row>
    <row r="60" spans="2:17" ht="14.5" customHeight="1" thickBot="1">
      <c r="B60" s="67"/>
      <c r="C60" s="74" t="s">
        <v>0</v>
      </c>
      <c r="D60" s="76" t="s">
        <v>1</v>
      </c>
      <c r="E60" s="110" t="s">
        <v>3</v>
      </c>
      <c r="F60" s="110" t="s">
        <v>141</v>
      </c>
      <c r="G60" s="110" t="s">
        <v>142</v>
      </c>
      <c r="H60" s="110" t="s">
        <v>143</v>
      </c>
      <c r="I60" s="110" t="s">
        <v>145</v>
      </c>
      <c r="J60" s="68"/>
      <c r="K60" s="110" t="s">
        <v>1</v>
      </c>
      <c r="L60" s="110" t="s">
        <v>3</v>
      </c>
      <c r="M60" s="110" t="s">
        <v>141</v>
      </c>
      <c r="N60" s="110" t="s">
        <v>142</v>
      </c>
      <c r="O60" s="110" t="s">
        <v>143</v>
      </c>
      <c r="P60" s="110" t="s">
        <v>145</v>
      </c>
      <c r="Q60" s="69"/>
    </row>
    <row r="61" spans="2:17" ht="14.5" customHeight="1">
      <c r="B61" s="67"/>
      <c r="C61" s="111">
        <f t="shared" ref="C61:C67" si="18">$C$13</f>
        <v>42125</v>
      </c>
      <c r="D61" s="81" t="s">
        <v>7</v>
      </c>
      <c r="E61" s="79">
        <f ca="1">ROUND(L61*1.0627,2)</f>
        <v>7.64</v>
      </c>
      <c r="F61" s="79">
        <f t="shared" ref="F61:G81" ca="1" si="19">ROUND(M61*1.0627,2)</f>
        <v>8.1300000000000008</v>
      </c>
      <c r="G61" s="79">
        <f t="shared" ca="1" si="19"/>
        <v>7.83</v>
      </c>
      <c r="H61" s="79">
        <f t="shared" ref="H61:H81" ca="1" si="20">ROUND(O61*1.0627,2)</f>
        <v>7.89</v>
      </c>
      <c r="I61" s="79">
        <f t="shared" ref="I61:I81" ca="1" si="21">ROUND(P61*1.0627,2)</f>
        <v>7.75</v>
      </c>
      <c r="J61" s="68"/>
      <c r="K61" s="113" t="str">
        <f>D61</f>
        <v>PPL</v>
      </c>
      <c r="L61" s="79">
        <f ca="1">OFFSET(Sheet2!T7,ROWS(L$61:L61)*4-4,0)+$D$5/10</f>
        <v>7.19</v>
      </c>
      <c r="M61" s="79">
        <f ca="1">OFFSET(Sheet2!U7,ROWS(M$61:M61)*4-4,0)+$D$5/10</f>
        <v>7.65</v>
      </c>
      <c r="N61" s="79">
        <f ca="1">OFFSET(Sheet2!V7,ROWS(N$61:N61)*4-4,0)+$D$5/10</f>
        <v>7.37</v>
      </c>
      <c r="O61" s="79">
        <f ca="1">OFFSET(Sheet2!W7,ROWS(O$61:O61)*4-4,0)+$D$5/10</f>
        <v>7.42</v>
      </c>
      <c r="P61" s="79">
        <f ca="1">OFFSET(Sheet2!X7,ROWS(P$61:P61)*4-4,0)+$D$5/10</f>
        <v>7.29</v>
      </c>
      <c r="Q61" s="69"/>
    </row>
    <row r="62" spans="2:17" ht="14.5" customHeight="1">
      <c r="B62" s="67"/>
      <c r="C62" s="111">
        <f t="shared" si="18"/>
        <v>42125</v>
      </c>
      <c r="D62" s="81" t="s">
        <v>8</v>
      </c>
      <c r="E62" s="79">
        <f t="shared" ref="E62:E81" ca="1" si="22">ROUND(L62*1.0627,2)</f>
        <v>7.13</v>
      </c>
      <c r="F62" s="79">
        <f t="shared" ca="1" si="19"/>
        <v>7.83</v>
      </c>
      <c r="G62" s="79">
        <f t="shared" ca="1" si="19"/>
        <v>7.52</v>
      </c>
      <c r="H62" s="79">
        <f t="shared" ca="1" si="20"/>
        <v>7.59</v>
      </c>
      <c r="I62" s="79">
        <f t="shared" ca="1" si="21"/>
        <v>7.47</v>
      </c>
      <c r="J62" s="68"/>
      <c r="K62" s="113" t="str">
        <f>D62</f>
        <v>PECO</v>
      </c>
      <c r="L62" s="79">
        <f ca="1">OFFSET(Sheet2!T8,ROWS(L$61:L62)*4-4,0)+$D$5/10</f>
        <v>6.71</v>
      </c>
      <c r="M62" s="79">
        <f ca="1">OFFSET(Sheet2!U8,ROWS(M$61:M62)*4-4,0)+$D$5/10</f>
        <v>7.37</v>
      </c>
      <c r="N62" s="79">
        <f ca="1">OFFSET(Sheet2!V8,ROWS(N$61:N62)*4-4,0)+$D$5/10</f>
        <v>7.08</v>
      </c>
      <c r="O62" s="79">
        <f ca="1">OFFSET(Sheet2!W8,ROWS(O$61:O62)*4-4,0)+$D$5/10</f>
        <v>7.14</v>
      </c>
      <c r="P62" s="79">
        <f ca="1">OFFSET(Sheet2!X8,ROWS(P$61:P62)*4-4,0)+$D$5/10</f>
        <v>7.03</v>
      </c>
      <c r="Q62" s="69"/>
    </row>
    <row r="63" spans="2:17" ht="14.5" customHeight="1">
      <c r="B63" s="67"/>
      <c r="C63" s="111">
        <f t="shared" si="18"/>
        <v>42125</v>
      </c>
      <c r="D63" s="115" t="s">
        <v>9</v>
      </c>
      <c r="E63" s="79">
        <f t="shared" ca="1" si="22"/>
        <v>7.07</v>
      </c>
      <c r="F63" s="79">
        <f t="shared" ca="1" si="19"/>
        <v>7.34</v>
      </c>
      <c r="G63" s="79">
        <f t="shared" ca="1" si="19"/>
        <v>7.09</v>
      </c>
      <c r="H63" s="79">
        <f t="shared" ca="1" si="20"/>
        <v>7.05</v>
      </c>
      <c r="I63" s="79">
        <f t="shared" ca="1" si="21"/>
        <v>7.06</v>
      </c>
      <c r="J63" s="68"/>
      <c r="K63" s="113" t="str">
        <f t="shared" ref="K63:K81" si="23">D63</f>
        <v>Duquesne</v>
      </c>
      <c r="L63" s="79">
        <f ca="1">OFFSET(Sheet2!T9,ROWS(L$61:L63)*4-4,0)+$D$5/10</f>
        <v>6.65</v>
      </c>
      <c r="M63" s="79">
        <f ca="1">OFFSET(Sheet2!U9,ROWS(M$61:M63)*4-4,0)+$D$5/10</f>
        <v>6.91</v>
      </c>
      <c r="N63" s="79">
        <f ca="1">OFFSET(Sheet2!V9,ROWS(N$61:N63)*4-4,0)+$D$5/10</f>
        <v>6.67</v>
      </c>
      <c r="O63" s="79">
        <f ca="1">OFFSET(Sheet2!W9,ROWS(O$61:O63)*4-4,0)+$D$5/10</f>
        <v>6.63</v>
      </c>
      <c r="P63" s="79">
        <f ca="1">OFFSET(Sheet2!X9,ROWS(P$61:P63)*4-4,0)+$D$5/10</f>
        <v>6.64</v>
      </c>
      <c r="Q63" s="69"/>
    </row>
    <row r="64" spans="2:17" ht="14.5" customHeight="1">
      <c r="B64" s="67"/>
      <c r="C64" s="111">
        <f t="shared" si="18"/>
        <v>42125</v>
      </c>
      <c r="D64" s="115" t="s">
        <v>10</v>
      </c>
      <c r="E64" s="79">
        <f t="shared" ca="1" si="22"/>
        <v>7.21</v>
      </c>
      <c r="F64" s="79">
        <f t="shared" ca="1" si="19"/>
        <v>7.66</v>
      </c>
      <c r="G64" s="79">
        <f t="shared" ca="1" si="19"/>
        <v>7.39</v>
      </c>
      <c r="H64" s="79">
        <f t="shared" ca="1" si="20"/>
        <v>7.43</v>
      </c>
      <c r="I64" s="79">
        <f t="shared" ca="1" si="21"/>
        <v>7.31</v>
      </c>
      <c r="J64" s="68"/>
      <c r="K64" s="113" t="str">
        <f t="shared" si="23"/>
        <v>PENELEC</v>
      </c>
      <c r="L64" s="79">
        <f ca="1">OFFSET(Sheet2!T10,ROWS(L$61:L64)*4-4,0)+$D$5/10</f>
        <v>6.78</v>
      </c>
      <c r="M64" s="79">
        <f ca="1">OFFSET(Sheet2!U10,ROWS(M$61:M64)*4-4,0)+$D$5/10</f>
        <v>7.21</v>
      </c>
      <c r="N64" s="79">
        <f ca="1">OFFSET(Sheet2!V10,ROWS(N$61:N64)*4-4,0)+$D$5/10</f>
        <v>6.95</v>
      </c>
      <c r="O64" s="79">
        <f ca="1">OFFSET(Sheet2!W10,ROWS(O$61:O64)*4-4,0)+$D$5/10</f>
        <v>6.99</v>
      </c>
      <c r="P64" s="79">
        <f ca="1">OFFSET(Sheet2!X10,ROWS(P$61:P64)*4-4,0)+$D$5/10</f>
        <v>6.88</v>
      </c>
      <c r="Q64" s="69"/>
    </row>
    <row r="65" spans="2:17" ht="14.5" customHeight="1">
      <c r="B65" s="67"/>
      <c r="C65" s="111">
        <f t="shared" si="18"/>
        <v>42125</v>
      </c>
      <c r="D65" s="115" t="s">
        <v>11</v>
      </c>
      <c r="E65" s="79">
        <f t="shared" ca="1" si="22"/>
        <v>7.42</v>
      </c>
      <c r="F65" s="79">
        <f t="shared" ca="1" si="19"/>
        <v>7.84</v>
      </c>
      <c r="G65" s="79">
        <f t="shared" ca="1" si="19"/>
        <v>7.52</v>
      </c>
      <c r="H65" s="79">
        <f t="shared" ca="1" si="20"/>
        <v>7.58</v>
      </c>
      <c r="I65" s="79">
        <f t="shared" ca="1" si="21"/>
        <v>7.47</v>
      </c>
      <c r="J65" s="68"/>
      <c r="K65" s="113" t="str">
        <f t="shared" si="23"/>
        <v>METED</v>
      </c>
      <c r="L65" s="79">
        <f ca="1">OFFSET(Sheet2!T11,ROWS(L$61:L65)*4-4,0)+$D$5/10</f>
        <v>6.98</v>
      </c>
      <c r="M65" s="79">
        <f ca="1">OFFSET(Sheet2!U11,ROWS(M$61:M65)*4-4,0)+$D$5/10</f>
        <v>7.38</v>
      </c>
      <c r="N65" s="79">
        <f ca="1">OFFSET(Sheet2!V11,ROWS(N$61:N65)*4-4,0)+$D$5/10</f>
        <v>7.08</v>
      </c>
      <c r="O65" s="79">
        <f ca="1">OFFSET(Sheet2!W11,ROWS(O$61:O65)*4-4,0)+$D$5/10</f>
        <v>7.13</v>
      </c>
      <c r="P65" s="79">
        <f ca="1">OFFSET(Sheet2!X11,ROWS(P$61:P65)*4-4,0)+$D$5/10</f>
        <v>7.03</v>
      </c>
      <c r="Q65" s="69"/>
    </row>
    <row r="66" spans="2:17" ht="14.5" customHeight="1">
      <c r="B66" s="67"/>
      <c r="C66" s="111">
        <f t="shared" si="18"/>
        <v>42125</v>
      </c>
      <c r="D66" s="115" t="s">
        <v>12</v>
      </c>
      <c r="E66" s="79">
        <f t="shared" ca="1" si="22"/>
        <v>7</v>
      </c>
      <c r="F66" s="79">
        <f t="shared" ca="1" si="19"/>
        <v>7.45</v>
      </c>
      <c r="G66" s="79">
        <f t="shared" ca="1" si="19"/>
        <v>7.12</v>
      </c>
      <c r="H66" s="79">
        <f t="shared" ca="1" si="20"/>
        <v>7.12</v>
      </c>
      <c r="I66" s="79">
        <f t="shared" ca="1" si="21"/>
        <v>7.1</v>
      </c>
      <c r="J66" s="68"/>
      <c r="K66" s="113" t="str">
        <f t="shared" si="23"/>
        <v>West Penn PWR</v>
      </c>
      <c r="L66" s="79">
        <f ca="1">OFFSET(Sheet2!T12,ROWS(L$61:L66)*4-4,0)+$D$5/10</f>
        <v>6.59</v>
      </c>
      <c r="M66" s="79">
        <f ca="1">OFFSET(Sheet2!U12,ROWS(M$61:M66)*4-4,0)+$D$5/10</f>
        <v>7.01</v>
      </c>
      <c r="N66" s="79">
        <f ca="1">OFFSET(Sheet2!V12,ROWS(N$61:N66)*4-4,0)+$D$5/10</f>
        <v>6.7</v>
      </c>
      <c r="O66" s="79">
        <f ca="1">OFFSET(Sheet2!W12,ROWS(O$61:O66)*4-4,0)+$D$5/10</f>
        <v>6.7</v>
      </c>
      <c r="P66" s="79">
        <f ca="1">OFFSET(Sheet2!X12,ROWS(P$61:P66)*4-4,0)+$D$5/10</f>
        <v>6.68</v>
      </c>
      <c r="Q66" s="69"/>
    </row>
    <row r="67" spans="2:17" ht="14.5" customHeight="1">
      <c r="B67" s="67"/>
      <c r="C67" s="111">
        <f t="shared" si="18"/>
        <v>42125</v>
      </c>
      <c r="D67" s="115" t="s">
        <v>13</v>
      </c>
      <c r="E67" s="79">
        <f t="shared" ca="1" si="22"/>
        <v>8.23</v>
      </c>
      <c r="F67" s="79">
        <f t="shared" ca="1" si="19"/>
        <v>8.5</v>
      </c>
      <c r="G67" s="79">
        <f t="shared" ca="1" si="19"/>
        <v>8.01</v>
      </c>
      <c r="H67" s="79">
        <f t="shared" ca="1" si="20"/>
        <v>7.77</v>
      </c>
      <c r="I67" s="79">
        <f t="shared" ca="1" si="21"/>
        <v>7.55</v>
      </c>
      <c r="J67" s="68"/>
      <c r="K67" s="113" t="str">
        <f t="shared" si="23"/>
        <v>Penn PWR</v>
      </c>
      <c r="L67" s="79">
        <f ca="1">OFFSET(Sheet2!T13,ROWS(L$61:L67)*4-4,0)+$D$5/10</f>
        <v>7.74</v>
      </c>
      <c r="M67" s="79">
        <f ca="1">OFFSET(Sheet2!U13,ROWS(M$61:M67)*4-4,0)+$D$5/10</f>
        <v>8</v>
      </c>
      <c r="N67" s="79">
        <f ca="1">OFFSET(Sheet2!V13,ROWS(N$61:N67)*4-4,0)+$D$5/10</f>
        <v>7.54</v>
      </c>
      <c r="O67" s="79">
        <f ca="1">OFFSET(Sheet2!W13,ROWS(O$61:O67)*4-4,0)+$D$5/10</f>
        <v>7.31</v>
      </c>
      <c r="P67" s="79">
        <f ca="1">OFFSET(Sheet2!X13,ROWS(P$61:P67)*4-4,0)+$D$5/10</f>
        <v>7.1</v>
      </c>
      <c r="Q67" s="69"/>
    </row>
    <row r="68" spans="2:17" ht="14.5" customHeight="1">
      <c r="B68" s="67"/>
      <c r="C68" s="111">
        <f>$C$20</f>
        <v>42156</v>
      </c>
      <c r="D68" s="81" t="s">
        <v>7</v>
      </c>
      <c r="E68" s="79">
        <f t="shared" ca="1" si="22"/>
        <v>7.7</v>
      </c>
      <c r="F68" s="79">
        <f t="shared" ca="1" si="19"/>
        <v>8.1300000000000008</v>
      </c>
      <c r="G68" s="79">
        <f t="shared" ca="1" si="19"/>
        <v>7.82</v>
      </c>
      <c r="H68" s="79">
        <f t="shared" ca="1" si="20"/>
        <v>7.86</v>
      </c>
      <c r="I68" s="79">
        <f t="shared" ca="1" si="21"/>
        <v>7.75</v>
      </c>
      <c r="J68" s="68"/>
      <c r="K68" s="113" t="str">
        <f t="shared" si="23"/>
        <v>PPL</v>
      </c>
      <c r="L68" s="79">
        <f ca="1">OFFSET(Sheet2!T14,ROWS(L$61:L68)*4-4,0)+$D$5/10</f>
        <v>7.25</v>
      </c>
      <c r="M68" s="79">
        <f ca="1">OFFSET(Sheet2!U14,ROWS(M$61:M68)*4-4,0)+$D$5/10</f>
        <v>7.65</v>
      </c>
      <c r="N68" s="79">
        <f ca="1">OFFSET(Sheet2!V14,ROWS(N$61:N68)*4-4,0)+$D$5/10</f>
        <v>7.36</v>
      </c>
      <c r="O68" s="79">
        <f ca="1">OFFSET(Sheet2!W14,ROWS(O$61:O68)*4-4,0)+$D$5/10</f>
        <v>7.4</v>
      </c>
      <c r="P68" s="79">
        <f ca="1">OFFSET(Sheet2!X14,ROWS(P$61:P68)*4-4,0)+$D$5/10</f>
        <v>7.29</v>
      </c>
      <c r="Q68" s="69"/>
    </row>
    <row r="69" spans="2:17" ht="14.5" customHeight="1">
      <c r="B69" s="67"/>
      <c r="C69" s="111">
        <f>$C$20</f>
        <v>42156</v>
      </c>
      <c r="D69" s="81" t="s">
        <v>8</v>
      </c>
      <c r="E69" s="79">
        <f t="shared" ca="1" si="22"/>
        <v>7.26</v>
      </c>
      <c r="F69" s="79">
        <f t="shared" ca="1" si="19"/>
        <v>7.85</v>
      </c>
      <c r="G69" s="79">
        <f t="shared" ca="1" si="19"/>
        <v>7.53</v>
      </c>
      <c r="H69" s="79">
        <f t="shared" ca="1" si="20"/>
        <v>7.58</v>
      </c>
      <c r="I69" s="79">
        <f t="shared" ca="1" si="21"/>
        <v>7.47</v>
      </c>
      <c r="J69" s="68"/>
      <c r="K69" s="113" t="str">
        <f t="shared" si="23"/>
        <v>PECO</v>
      </c>
      <c r="L69" s="79">
        <f ca="1">OFFSET(Sheet2!T15,ROWS(L$61:L69)*4-4,0)+$D$5/10</f>
        <v>6.83</v>
      </c>
      <c r="M69" s="79">
        <f ca="1">OFFSET(Sheet2!U15,ROWS(M$61:M69)*4-4,0)+$D$5/10</f>
        <v>7.39</v>
      </c>
      <c r="N69" s="79">
        <f ca="1">OFFSET(Sheet2!V15,ROWS(N$61:N69)*4-4,0)+$D$5/10</f>
        <v>7.09</v>
      </c>
      <c r="O69" s="79">
        <f ca="1">OFFSET(Sheet2!W15,ROWS(O$61:O69)*4-4,0)+$D$5/10</f>
        <v>7.13</v>
      </c>
      <c r="P69" s="79">
        <f ca="1">OFFSET(Sheet2!X15,ROWS(P$61:P69)*4-4,0)+$D$5/10</f>
        <v>7.03</v>
      </c>
      <c r="Q69" s="69"/>
    </row>
    <row r="70" spans="2:17" ht="14.5" customHeight="1">
      <c r="B70" s="67"/>
      <c r="C70" s="111">
        <f t="shared" ref="C70:C74" si="24">$C$20</f>
        <v>42156</v>
      </c>
      <c r="D70" s="115" t="s">
        <v>9</v>
      </c>
      <c r="E70" s="79">
        <f t="shared" ca="1" si="22"/>
        <v>7.13</v>
      </c>
      <c r="F70" s="79">
        <f t="shared" ca="1" si="19"/>
        <v>7.35</v>
      </c>
      <c r="G70" s="79">
        <f t="shared" ca="1" si="19"/>
        <v>7.08</v>
      </c>
      <c r="H70" s="79">
        <f t="shared" ca="1" si="20"/>
        <v>7.02</v>
      </c>
      <c r="I70" s="79">
        <f t="shared" ca="1" si="21"/>
        <v>7.06</v>
      </c>
      <c r="J70" s="68"/>
      <c r="K70" s="113" t="str">
        <f t="shared" si="23"/>
        <v>Duquesne</v>
      </c>
      <c r="L70" s="79">
        <f ca="1">OFFSET(Sheet2!T16,ROWS(L$61:L70)*4-4,0)+$D$5/10</f>
        <v>6.71</v>
      </c>
      <c r="M70" s="79">
        <f ca="1">OFFSET(Sheet2!U16,ROWS(M$61:M70)*4-4,0)+$D$5/10</f>
        <v>6.92</v>
      </c>
      <c r="N70" s="79">
        <f ca="1">OFFSET(Sheet2!V16,ROWS(N$61:N70)*4-4,0)+$D$5/10</f>
        <v>6.66</v>
      </c>
      <c r="O70" s="79">
        <f ca="1">OFFSET(Sheet2!W16,ROWS(O$61:O70)*4-4,0)+$D$5/10</f>
        <v>6.61</v>
      </c>
      <c r="P70" s="79">
        <f ca="1">OFFSET(Sheet2!X16,ROWS(P$61:P70)*4-4,0)+$D$5/10</f>
        <v>6.64</v>
      </c>
      <c r="Q70" s="69"/>
    </row>
    <row r="71" spans="2:17" ht="14.5" customHeight="1">
      <c r="B71" s="67"/>
      <c r="C71" s="111">
        <f t="shared" si="24"/>
        <v>42156</v>
      </c>
      <c r="D71" s="115" t="s">
        <v>10</v>
      </c>
      <c r="E71" s="79">
        <f t="shared" ca="1" si="22"/>
        <v>7.27</v>
      </c>
      <c r="F71" s="79">
        <f t="shared" ca="1" si="19"/>
        <v>7.67</v>
      </c>
      <c r="G71" s="79">
        <f t="shared" ca="1" si="19"/>
        <v>7.38</v>
      </c>
      <c r="H71" s="79">
        <f t="shared" ca="1" si="20"/>
        <v>7.41</v>
      </c>
      <c r="I71" s="79">
        <f t="shared" ca="1" si="21"/>
        <v>7.3</v>
      </c>
      <c r="J71" s="68"/>
      <c r="K71" s="113" t="str">
        <f t="shared" si="23"/>
        <v>PENELEC</v>
      </c>
      <c r="L71" s="79">
        <f ca="1">OFFSET(Sheet2!T17,ROWS(L$61:L71)*4-4,0)+$D$5/10</f>
        <v>6.84</v>
      </c>
      <c r="M71" s="79">
        <f ca="1">OFFSET(Sheet2!U17,ROWS(M$61:M71)*4-4,0)+$D$5/10</f>
        <v>7.22</v>
      </c>
      <c r="N71" s="79">
        <f ca="1">OFFSET(Sheet2!V17,ROWS(N$61:N71)*4-4,0)+$D$5/10</f>
        <v>6.94</v>
      </c>
      <c r="O71" s="79">
        <f ca="1">OFFSET(Sheet2!W17,ROWS(O$61:O71)*4-4,0)+$D$5/10</f>
        <v>6.97</v>
      </c>
      <c r="P71" s="79">
        <f ca="1">OFFSET(Sheet2!X17,ROWS(P$61:P71)*4-4,0)+$D$5/10</f>
        <v>6.87</v>
      </c>
      <c r="Q71" s="69"/>
    </row>
    <row r="72" spans="2:17" ht="14.5" customHeight="1">
      <c r="B72" s="67"/>
      <c r="C72" s="111">
        <f t="shared" si="24"/>
        <v>42156</v>
      </c>
      <c r="D72" s="115" t="s">
        <v>11</v>
      </c>
      <c r="E72" s="79">
        <f t="shared" ca="1" si="22"/>
        <v>7.55</v>
      </c>
      <c r="F72" s="79">
        <f t="shared" ca="1" si="19"/>
        <v>7.86</v>
      </c>
      <c r="G72" s="79">
        <f t="shared" ca="1" si="19"/>
        <v>7.52</v>
      </c>
      <c r="H72" s="79">
        <f t="shared" ca="1" si="20"/>
        <v>7.57</v>
      </c>
      <c r="I72" s="79">
        <f t="shared" ca="1" si="21"/>
        <v>7.47</v>
      </c>
      <c r="J72" s="68"/>
      <c r="K72" s="113" t="str">
        <f t="shared" si="23"/>
        <v>METED</v>
      </c>
      <c r="L72" s="79">
        <f ca="1">OFFSET(Sheet2!T18,ROWS(L$61:L72)*4-4,0)+$D$5/10</f>
        <v>7.1</v>
      </c>
      <c r="M72" s="79">
        <f ca="1">OFFSET(Sheet2!U18,ROWS(M$61:M72)*4-4,0)+$D$5/10</f>
        <v>7.4</v>
      </c>
      <c r="N72" s="79">
        <f ca="1">OFFSET(Sheet2!V18,ROWS(N$61:N72)*4-4,0)+$D$5/10</f>
        <v>7.08</v>
      </c>
      <c r="O72" s="79">
        <f ca="1">OFFSET(Sheet2!W18,ROWS(O$61:O72)*4-4,0)+$D$5/10</f>
        <v>7.12</v>
      </c>
      <c r="P72" s="79">
        <f ca="1">OFFSET(Sheet2!X18,ROWS(P$61:P72)*4-4,0)+$D$5/10</f>
        <v>7.03</v>
      </c>
      <c r="Q72" s="69"/>
    </row>
    <row r="73" spans="2:17" ht="14.5" customHeight="1">
      <c r="B73" s="67"/>
      <c r="C73" s="111">
        <f t="shared" si="24"/>
        <v>42156</v>
      </c>
      <c r="D73" s="115" t="s">
        <v>12</v>
      </c>
      <c r="E73" s="79">
        <f t="shared" ca="1" si="22"/>
        <v>7.06</v>
      </c>
      <c r="F73" s="79">
        <f t="shared" ca="1" si="19"/>
        <v>7.46</v>
      </c>
      <c r="G73" s="79">
        <f t="shared" ca="1" si="19"/>
        <v>7.1</v>
      </c>
      <c r="H73" s="79">
        <f t="shared" ca="1" si="20"/>
        <v>7.09</v>
      </c>
      <c r="I73" s="79">
        <f t="shared" ca="1" si="21"/>
        <v>7.11</v>
      </c>
      <c r="J73" s="68"/>
      <c r="K73" s="113" t="str">
        <f t="shared" si="23"/>
        <v>West Penn PWR</v>
      </c>
      <c r="L73" s="79">
        <f ca="1">OFFSET(Sheet2!T19,ROWS(L$61:L73)*4-4,0)+$D$5/10</f>
        <v>6.64</v>
      </c>
      <c r="M73" s="79">
        <f ca="1">OFFSET(Sheet2!U19,ROWS(M$61:M73)*4-4,0)+$D$5/10</f>
        <v>7.02</v>
      </c>
      <c r="N73" s="79">
        <f ca="1">OFFSET(Sheet2!V19,ROWS(N$61:N73)*4-4,0)+$D$5/10</f>
        <v>6.68</v>
      </c>
      <c r="O73" s="79">
        <f ca="1">OFFSET(Sheet2!W19,ROWS(O$61:O73)*4-4,0)+$D$5/10</f>
        <v>6.67</v>
      </c>
      <c r="P73" s="79">
        <f ca="1">OFFSET(Sheet2!X19,ROWS(P$61:P73)*4-4,0)+$D$5/10</f>
        <v>6.69</v>
      </c>
      <c r="Q73" s="69"/>
    </row>
    <row r="74" spans="2:17" ht="14.5" customHeight="1">
      <c r="B74" s="67"/>
      <c r="C74" s="111">
        <f t="shared" si="24"/>
        <v>42156</v>
      </c>
      <c r="D74" s="115" t="s">
        <v>13</v>
      </c>
      <c r="E74" s="79">
        <f t="shared" ca="1" si="22"/>
        <v>8.4600000000000009</v>
      </c>
      <c r="F74" s="79">
        <f t="shared" ca="1" si="19"/>
        <v>8.6199999999999992</v>
      </c>
      <c r="G74" s="79">
        <f t="shared" ca="1" si="19"/>
        <v>7.99</v>
      </c>
      <c r="H74" s="79">
        <f t="shared" ca="1" si="20"/>
        <v>7.75</v>
      </c>
      <c r="I74" s="79">
        <f t="shared" ca="1" si="21"/>
        <v>7.55</v>
      </c>
      <c r="J74" s="68"/>
      <c r="K74" s="113" t="str">
        <f t="shared" si="23"/>
        <v>Penn PWR</v>
      </c>
      <c r="L74" s="79">
        <f ca="1">OFFSET(Sheet2!T20,ROWS(L$61:L74)*4-4,0)+$D$5/10</f>
        <v>7.96</v>
      </c>
      <c r="M74" s="79">
        <f ca="1">OFFSET(Sheet2!U20,ROWS(M$61:M74)*4-4,0)+$D$5/10</f>
        <v>8.11</v>
      </c>
      <c r="N74" s="79">
        <f ca="1">OFFSET(Sheet2!V20,ROWS(N$61:N74)*4-4,0)+$D$5/10</f>
        <v>7.52</v>
      </c>
      <c r="O74" s="79">
        <f ca="1">OFFSET(Sheet2!W20,ROWS(O$61:O74)*4-4,0)+$D$5/10</f>
        <v>7.29</v>
      </c>
      <c r="P74" s="79">
        <f ca="1">OFFSET(Sheet2!X20,ROWS(P$61:P74)*4-4,0)+$D$5/10</f>
        <v>7.1</v>
      </c>
      <c r="Q74" s="69"/>
    </row>
    <row r="75" spans="2:17" ht="14.5" customHeight="1">
      <c r="B75" s="67"/>
      <c r="C75" s="111">
        <f>$C$27</f>
        <v>42186</v>
      </c>
      <c r="D75" s="81" t="s">
        <v>7</v>
      </c>
      <c r="E75" s="79">
        <f t="shared" ca="1" si="22"/>
        <v>7.8</v>
      </c>
      <c r="F75" s="79">
        <f t="shared" ca="1" si="19"/>
        <v>8.1</v>
      </c>
      <c r="G75" s="79">
        <f t="shared" ca="1" si="19"/>
        <v>7.82</v>
      </c>
      <c r="H75" s="79">
        <f t="shared" ca="1" si="20"/>
        <v>7.84</v>
      </c>
      <c r="I75" s="79">
        <f t="shared" ca="1" si="21"/>
        <v>7.74</v>
      </c>
      <c r="J75" s="68"/>
      <c r="K75" s="113" t="str">
        <f t="shared" si="23"/>
        <v>PPL</v>
      </c>
      <c r="L75" s="79">
        <f ca="1">OFFSET(Sheet2!T21,ROWS(L$61:L75)*4-4,0)+$D$5/10</f>
        <v>7.34</v>
      </c>
      <c r="M75" s="79">
        <f ca="1">OFFSET(Sheet2!U21,ROWS(M$61:M75)*4-4,0)+$D$5/10</f>
        <v>7.62</v>
      </c>
      <c r="N75" s="79">
        <f ca="1">OFFSET(Sheet2!V21,ROWS(N$61:N75)*4-4,0)+$D$5/10</f>
        <v>7.36</v>
      </c>
      <c r="O75" s="79">
        <f ca="1">OFFSET(Sheet2!W21,ROWS(O$61:O75)*4-4,0)+$D$5/10</f>
        <v>7.38</v>
      </c>
      <c r="P75" s="79">
        <f ca="1">OFFSET(Sheet2!X21,ROWS(P$61:P75)*4-4,0)+$D$5/10</f>
        <v>7.28</v>
      </c>
      <c r="Q75" s="69"/>
    </row>
    <row r="76" spans="2:17" ht="14.5" customHeight="1">
      <c r="B76" s="67"/>
      <c r="C76" s="111">
        <f>$C$27</f>
        <v>42186</v>
      </c>
      <c r="D76" s="81" t="s">
        <v>8</v>
      </c>
      <c r="E76" s="79">
        <f t="shared" ca="1" si="22"/>
        <v>7.41</v>
      </c>
      <c r="F76" s="79">
        <f t="shared" ca="1" si="19"/>
        <v>7.84</v>
      </c>
      <c r="G76" s="79">
        <f t="shared" ca="1" si="19"/>
        <v>7.56</v>
      </c>
      <c r="H76" s="79">
        <f t="shared" ca="1" si="20"/>
        <v>7.58</v>
      </c>
      <c r="I76" s="79">
        <f t="shared" ca="1" si="21"/>
        <v>7.48</v>
      </c>
      <c r="J76" s="68"/>
      <c r="K76" s="113" t="str">
        <f t="shared" si="23"/>
        <v>PECO</v>
      </c>
      <c r="L76" s="79">
        <f ca="1">OFFSET(Sheet2!T22,ROWS(L$61:L76)*4-4,0)+$D$5/10</f>
        <v>6.97</v>
      </c>
      <c r="M76" s="79">
        <f ca="1">OFFSET(Sheet2!U22,ROWS(M$61:M76)*4-4,0)+$D$5/10</f>
        <v>7.38</v>
      </c>
      <c r="N76" s="79">
        <f ca="1">OFFSET(Sheet2!V22,ROWS(N$61:N76)*4-4,0)+$D$5/10</f>
        <v>7.11</v>
      </c>
      <c r="O76" s="79">
        <f ca="1">OFFSET(Sheet2!W22,ROWS(O$61:O76)*4-4,0)+$D$5/10</f>
        <v>7.13</v>
      </c>
      <c r="P76" s="79">
        <f ca="1">OFFSET(Sheet2!X22,ROWS(P$61:P76)*4-4,0)+$D$5/10</f>
        <v>7.04</v>
      </c>
      <c r="Q76" s="69"/>
    </row>
    <row r="77" spans="2:17" ht="14.5" customHeight="1">
      <c r="B77" s="67"/>
      <c r="C77" s="111">
        <f t="shared" ref="C77:C81" si="25">$C$27</f>
        <v>42186</v>
      </c>
      <c r="D77" s="115" t="s">
        <v>9</v>
      </c>
      <c r="E77" s="79">
        <f t="shared" ca="1" si="22"/>
        <v>7.21</v>
      </c>
      <c r="F77" s="79">
        <f t="shared" ca="1" si="19"/>
        <v>7.31</v>
      </c>
      <c r="G77" s="79">
        <f t="shared" ca="1" si="19"/>
        <v>7.06</v>
      </c>
      <c r="H77" s="79">
        <f t="shared" ca="1" si="20"/>
        <v>7.01</v>
      </c>
      <c r="I77" s="79">
        <f t="shared" ca="1" si="21"/>
        <v>7.06</v>
      </c>
      <c r="J77" s="68"/>
      <c r="K77" s="113" t="str">
        <f t="shared" si="23"/>
        <v>Duquesne</v>
      </c>
      <c r="L77" s="79">
        <f ca="1">OFFSET(Sheet2!T23,ROWS(L$61:L77)*4-4,0)+$D$5/10</f>
        <v>6.78</v>
      </c>
      <c r="M77" s="79">
        <f ca="1">OFFSET(Sheet2!U23,ROWS(M$61:M77)*4-4,0)+$D$5/10</f>
        <v>6.88</v>
      </c>
      <c r="N77" s="79">
        <f ca="1">OFFSET(Sheet2!V23,ROWS(N$61:N77)*4-4,0)+$D$5/10</f>
        <v>6.64</v>
      </c>
      <c r="O77" s="79">
        <f ca="1">OFFSET(Sheet2!W23,ROWS(O$61:O77)*4-4,0)+$D$5/10</f>
        <v>6.6</v>
      </c>
      <c r="P77" s="79">
        <f ca="1">OFFSET(Sheet2!X23,ROWS(P$61:P77)*4-4,0)+$D$5/10</f>
        <v>6.64</v>
      </c>
      <c r="Q77" s="69"/>
    </row>
    <row r="78" spans="2:17" ht="14.5" customHeight="1">
      <c r="B78" s="67"/>
      <c r="C78" s="111">
        <f t="shared" si="25"/>
        <v>42186</v>
      </c>
      <c r="D78" s="115" t="s">
        <v>10</v>
      </c>
      <c r="E78" s="79">
        <f t="shared" ca="1" si="22"/>
        <v>7.36</v>
      </c>
      <c r="F78" s="79">
        <f t="shared" ca="1" si="19"/>
        <v>7.63</v>
      </c>
      <c r="G78" s="79">
        <f t="shared" ca="1" si="19"/>
        <v>7.38</v>
      </c>
      <c r="H78" s="79">
        <f t="shared" ca="1" si="20"/>
        <v>7.39</v>
      </c>
      <c r="I78" s="79">
        <f t="shared" ca="1" si="21"/>
        <v>7.29</v>
      </c>
      <c r="J78" s="68"/>
      <c r="K78" s="113" t="str">
        <f t="shared" si="23"/>
        <v>PENELEC</v>
      </c>
      <c r="L78" s="79">
        <f ca="1">OFFSET(Sheet2!T24,ROWS(L$61:L78)*4-4,0)+$D$5/10</f>
        <v>6.93</v>
      </c>
      <c r="M78" s="79">
        <f ca="1">OFFSET(Sheet2!U24,ROWS(M$61:M78)*4-4,0)+$D$5/10</f>
        <v>7.18</v>
      </c>
      <c r="N78" s="79">
        <f ca="1">OFFSET(Sheet2!V24,ROWS(N$61:N78)*4-4,0)+$D$5/10</f>
        <v>6.94</v>
      </c>
      <c r="O78" s="79">
        <f ca="1">OFFSET(Sheet2!W24,ROWS(O$61:O78)*4-4,0)+$D$5/10</f>
        <v>6.95</v>
      </c>
      <c r="P78" s="79">
        <f ca="1">OFFSET(Sheet2!X24,ROWS(P$61:P78)*4-4,0)+$D$5/10</f>
        <v>6.86</v>
      </c>
      <c r="Q78" s="69"/>
    </row>
    <row r="79" spans="2:17" ht="14.5" customHeight="1">
      <c r="B79" s="67"/>
      <c r="C79" s="111">
        <f t="shared" si="25"/>
        <v>42186</v>
      </c>
      <c r="D79" s="115" t="s">
        <v>11</v>
      </c>
      <c r="E79" s="79">
        <f t="shared" ca="1" si="22"/>
        <v>7.69</v>
      </c>
      <c r="F79" s="79">
        <f t="shared" ca="1" si="19"/>
        <v>7.82</v>
      </c>
      <c r="G79" s="79">
        <f t="shared" ca="1" si="19"/>
        <v>7.52</v>
      </c>
      <c r="H79" s="79">
        <f t="shared" ca="1" si="20"/>
        <v>7.56</v>
      </c>
      <c r="I79" s="79">
        <f t="shared" ca="1" si="21"/>
        <v>7.46</v>
      </c>
      <c r="J79" s="68"/>
      <c r="K79" s="113" t="str">
        <f t="shared" si="23"/>
        <v>METED</v>
      </c>
      <c r="L79" s="79">
        <f ca="1">OFFSET(Sheet2!T25,ROWS(L$61:L79)*4-4,0)+$D$5/10</f>
        <v>7.24</v>
      </c>
      <c r="M79" s="79">
        <f ca="1">OFFSET(Sheet2!U25,ROWS(M$61:M79)*4-4,0)+$D$5/10</f>
        <v>7.36</v>
      </c>
      <c r="N79" s="79">
        <f ca="1">OFFSET(Sheet2!V25,ROWS(N$61:N79)*4-4,0)+$D$5/10</f>
        <v>7.08</v>
      </c>
      <c r="O79" s="79">
        <f ca="1">OFFSET(Sheet2!W25,ROWS(O$61:O79)*4-4,0)+$D$5/10</f>
        <v>7.11</v>
      </c>
      <c r="P79" s="79">
        <f ca="1">OFFSET(Sheet2!X25,ROWS(P$61:P79)*4-4,0)+$D$5/10</f>
        <v>7.02</v>
      </c>
      <c r="Q79" s="69"/>
    </row>
    <row r="80" spans="2:17" ht="14.5" customHeight="1">
      <c r="B80" s="67"/>
      <c r="C80" s="111">
        <f t="shared" si="25"/>
        <v>42186</v>
      </c>
      <c r="D80" s="115" t="s">
        <v>12</v>
      </c>
      <c r="E80" s="79">
        <f t="shared" ca="1" si="22"/>
        <v>7.16</v>
      </c>
      <c r="F80" s="79">
        <f t="shared" ca="1" si="19"/>
        <v>7.4</v>
      </c>
      <c r="G80" s="79">
        <f t="shared" ca="1" si="19"/>
        <v>7.08</v>
      </c>
      <c r="H80" s="79">
        <f t="shared" ca="1" si="20"/>
        <v>7.09</v>
      </c>
      <c r="I80" s="79">
        <f t="shared" ca="1" si="21"/>
        <v>7.11</v>
      </c>
      <c r="J80" s="68"/>
      <c r="K80" s="113" t="str">
        <f t="shared" si="23"/>
        <v>West Penn PWR</v>
      </c>
      <c r="L80" s="79">
        <f ca="1">OFFSET(Sheet2!T26,ROWS(L$61:L80)*4-4,0)+$D$5/10</f>
        <v>6.74</v>
      </c>
      <c r="M80" s="79">
        <f ca="1">OFFSET(Sheet2!U26,ROWS(M$61:M80)*4-4,0)+$D$5/10</f>
        <v>6.96</v>
      </c>
      <c r="N80" s="79">
        <f ca="1">OFFSET(Sheet2!V26,ROWS(N$61:N80)*4-4,0)+$D$5/10</f>
        <v>6.66</v>
      </c>
      <c r="O80" s="79">
        <f ca="1">OFFSET(Sheet2!W26,ROWS(O$61:O80)*4-4,0)+$D$5/10</f>
        <v>6.67</v>
      </c>
      <c r="P80" s="79">
        <f ca="1">OFFSET(Sheet2!X26,ROWS(P$61:P80)*4-4,0)+$D$5/10</f>
        <v>6.69</v>
      </c>
      <c r="Q80" s="69"/>
    </row>
    <row r="81" spans="2:17" ht="14.5" customHeight="1">
      <c r="B81" s="67"/>
      <c r="C81" s="116">
        <f t="shared" si="25"/>
        <v>42186</v>
      </c>
      <c r="D81" s="117" t="s">
        <v>13</v>
      </c>
      <c r="E81" s="95">
        <f t="shared" ca="1" si="22"/>
        <v>8.5</v>
      </c>
      <c r="F81" s="95">
        <f t="shared" ca="1" si="19"/>
        <v>8.48</v>
      </c>
      <c r="G81" s="95">
        <f t="shared" ca="1" si="19"/>
        <v>7.91</v>
      </c>
      <c r="H81" s="95">
        <f t="shared" ca="1" si="20"/>
        <v>7.69</v>
      </c>
      <c r="I81" s="95">
        <f t="shared" ca="1" si="21"/>
        <v>7.5</v>
      </c>
      <c r="J81" s="68"/>
      <c r="K81" s="119" t="str">
        <f t="shared" si="23"/>
        <v>Penn PWR</v>
      </c>
      <c r="L81" s="95">
        <f ca="1">OFFSET(Sheet2!T27,ROWS(L$61:L81)*4-4,0)+$D$5/10</f>
        <v>8</v>
      </c>
      <c r="M81" s="95">
        <f ca="1">OFFSET(Sheet2!U27,ROWS(M$61:M81)*4-4,0)+$D$5/10</f>
        <v>7.98</v>
      </c>
      <c r="N81" s="95">
        <f ca="1">OFFSET(Sheet2!V27,ROWS(N$61:N81)*4-4,0)+$D$5/10</f>
        <v>7.44</v>
      </c>
      <c r="O81" s="95">
        <f ca="1">OFFSET(Sheet2!W27,ROWS(O$61:O81)*4-4,0)+$D$5/10</f>
        <v>7.24</v>
      </c>
      <c r="P81" s="95">
        <f ca="1">OFFSET(Sheet2!X27,ROWS(P$61:P81)*4-4,0)+$D$5/10</f>
        <v>7.06</v>
      </c>
      <c r="Q81" s="69"/>
    </row>
    <row r="82" spans="2:17" ht="14.5" customHeight="1">
      <c r="B82" s="67"/>
      <c r="C82" s="124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9"/>
    </row>
    <row r="83" spans="2:17" ht="14.5" customHeight="1">
      <c r="B83" s="67"/>
      <c r="C83" s="70" t="s">
        <v>129</v>
      </c>
      <c r="D83" s="68"/>
      <c r="E83" s="70"/>
      <c r="F83" s="68"/>
      <c r="G83" s="68"/>
      <c r="H83" s="68"/>
      <c r="I83" s="68"/>
      <c r="J83" s="68"/>
      <c r="K83" s="122"/>
      <c r="L83" s="68"/>
      <c r="M83" s="68"/>
      <c r="N83" s="68"/>
      <c r="O83" s="68"/>
      <c r="P83" s="68"/>
      <c r="Q83" s="69"/>
    </row>
    <row r="84" spans="2:17" ht="14.5" customHeight="1" thickBot="1">
      <c r="B84" s="67"/>
      <c r="C84" s="74" t="s">
        <v>0</v>
      </c>
      <c r="D84" s="76" t="s">
        <v>1</v>
      </c>
      <c r="E84" s="110" t="s">
        <v>3</v>
      </c>
      <c r="F84" s="110" t="s">
        <v>141</v>
      </c>
      <c r="G84" s="110" t="s">
        <v>142</v>
      </c>
      <c r="H84" s="110" t="s">
        <v>143</v>
      </c>
      <c r="I84" s="110" t="s">
        <v>145</v>
      </c>
      <c r="J84" s="68"/>
      <c r="K84" s="110" t="s">
        <v>1</v>
      </c>
      <c r="L84" s="110" t="s">
        <v>3</v>
      </c>
      <c r="M84" s="110" t="s">
        <v>141</v>
      </c>
      <c r="N84" s="110" t="s">
        <v>142</v>
      </c>
      <c r="O84" s="110" t="s">
        <v>143</v>
      </c>
      <c r="P84" s="110" t="s">
        <v>145</v>
      </c>
      <c r="Q84" s="69"/>
    </row>
    <row r="85" spans="2:17" ht="14.5" customHeight="1">
      <c r="B85" s="67"/>
      <c r="C85" s="111">
        <f t="shared" ref="C85:C91" si="26">$C$13</f>
        <v>42125</v>
      </c>
      <c r="D85" s="81" t="s">
        <v>7</v>
      </c>
      <c r="E85" s="79">
        <f ca="1">ROUND(L85*1.0627,2)</f>
        <v>7.5</v>
      </c>
      <c r="F85" s="79">
        <f t="shared" ref="F85:G105" ca="1" si="27">ROUND(M85*1.0627,2)</f>
        <v>8</v>
      </c>
      <c r="G85" s="79">
        <f t="shared" ca="1" si="27"/>
        <v>7.69</v>
      </c>
      <c r="H85" s="79">
        <f t="shared" ref="H85:H105" ca="1" si="28">ROUND(O85*1.0627,2)</f>
        <v>7.75</v>
      </c>
      <c r="I85" s="79">
        <f t="shared" ref="I85:I105" ca="1" si="29">ROUND(P85*1.0627,2)</f>
        <v>7.62</v>
      </c>
      <c r="J85" s="68"/>
      <c r="K85" s="113" t="str">
        <f>D85</f>
        <v>PPL</v>
      </c>
      <c r="L85" s="79">
        <f ca="1">OFFSET(Sheet2!T8,ROWS(L$85:L85)*4-4,0)+$D$5/10</f>
        <v>7.06</v>
      </c>
      <c r="M85" s="79">
        <f ca="1">OFFSET(Sheet2!U8,ROWS(M$85:M85)*4-4,0)+$D$5/10</f>
        <v>7.53</v>
      </c>
      <c r="N85" s="79">
        <f ca="1">OFFSET(Sheet2!V8,ROWS(N$85:N85)*4-4,0)+$D$5/10</f>
        <v>7.24</v>
      </c>
      <c r="O85" s="79">
        <f ca="1">OFFSET(Sheet2!W8,ROWS(O$85:O85)*4-4,0)+$D$5/10</f>
        <v>7.29</v>
      </c>
      <c r="P85" s="79">
        <f ca="1">OFFSET(Sheet2!X8,ROWS(P$85:P85)*4-4,0)+$D$5/10</f>
        <v>7.17</v>
      </c>
      <c r="Q85" s="69"/>
    </row>
    <row r="86" spans="2:17" ht="14.5" customHeight="1">
      <c r="B86" s="67"/>
      <c r="C86" s="111">
        <f t="shared" si="26"/>
        <v>42125</v>
      </c>
      <c r="D86" s="81" t="s">
        <v>8</v>
      </c>
      <c r="E86" s="79">
        <f t="shared" ref="E86:E105" ca="1" si="30">ROUND(L86*1.0627,2)</f>
        <v>7</v>
      </c>
      <c r="F86" s="79">
        <f t="shared" ca="1" si="27"/>
        <v>7.69</v>
      </c>
      <c r="G86" s="79">
        <f t="shared" ca="1" si="27"/>
        <v>7.39</v>
      </c>
      <c r="H86" s="79">
        <f t="shared" ca="1" si="28"/>
        <v>7.45</v>
      </c>
      <c r="I86" s="79">
        <f t="shared" ca="1" si="29"/>
        <v>7.33</v>
      </c>
      <c r="J86" s="68"/>
      <c r="K86" s="113" t="str">
        <f>D86</f>
        <v>PECO</v>
      </c>
      <c r="L86" s="79">
        <f ca="1">OFFSET(Sheet2!T9,ROWS(L$85:L86)*4-4,0)+$D$5/10</f>
        <v>6.59</v>
      </c>
      <c r="M86" s="79">
        <f ca="1">OFFSET(Sheet2!U9,ROWS(M$85:M86)*4-4,0)+$D$5/10</f>
        <v>7.24</v>
      </c>
      <c r="N86" s="79">
        <f ca="1">OFFSET(Sheet2!V9,ROWS(N$85:N86)*4-4,0)+$D$5/10</f>
        <v>6.95</v>
      </c>
      <c r="O86" s="79">
        <f ca="1">OFFSET(Sheet2!W9,ROWS(O$85:O86)*4-4,0)+$D$5/10</f>
        <v>7.01</v>
      </c>
      <c r="P86" s="79">
        <f ca="1">OFFSET(Sheet2!X9,ROWS(P$85:P86)*4-4,0)+$D$5/10</f>
        <v>6.9</v>
      </c>
      <c r="Q86" s="69"/>
    </row>
    <row r="87" spans="2:17" ht="14.5" customHeight="1">
      <c r="B87" s="67"/>
      <c r="C87" s="111">
        <f t="shared" si="26"/>
        <v>42125</v>
      </c>
      <c r="D87" s="115" t="s">
        <v>9</v>
      </c>
      <c r="E87" s="79">
        <f t="shared" ca="1" si="30"/>
        <v>6.93</v>
      </c>
      <c r="F87" s="79">
        <f t="shared" ca="1" si="27"/>
        <v>7.22</v>
      </c>
      <c r="G87" s="79">
        <f t="shared" ca="1" si="27"/>
        <v>6.96</v>
      </c>
      <c r="H87" s="79">
        <f t="shared" ca="1" si="28"/>
        <v>6.92</v>
      </c>
      <c r="I87" s="79">
        <f t="shared" ca="1" si="29"/>
        <v>6.93</v>
      </c>
      <c r="J87" s="68"/>
      <c r="K87" s="113" t="str">
        <f t="shared" ref="K87:K105" si="31">D87</f>
        <v>Duquesne</v>
      </c>
      <c r="L87" s="79">
        <f ca="1">OFFSET(Sheet2!T10,ROWS(L$85:L87)*4-4,0)+$D$5/10</f>
        <v>6.52</v>
      </c>
      <c r="M87" s="79">
        <f ca="1">OFFSET(Sheet2!U10,ROWS(M$85:M87)*4-4,0)+$D$5/10</f>
        <v>6.79</v>
      </c>
      <c r="N87" s="79">
        <f ca="1">OFFSET(Sheet2!V10,ROWS(N$85:N87)*4-4,0)+$D$5/10</f>
        <v>6.55</v>
      </c>
      <c r="O87" s="79">
        <f ca="1">OFFSET(Sheet2!W10,ROWS(O$85:O87)*4-4,0)+$D$5/10</f>
        <v>6.51</v>
      </c>
      <c r="P87" s="79">
        <f ca="1">OFFSET(Sheet2!X10,ROWS(P$85:P87)*4-4,0)+$D$5/10</f>
        <v>6.52</v>
      </c>
      <c r="Q87" s="69"/>
    </row>
    <row r="88" spans="2:17" ht="14.5" customHeight="1">
      <c r="B88" s="67"/>
      <c r="C88" s="111">
        <f t="shared" si="26"/>
        <v>42125</v>
      </c>
      <c r="D88" s="115" t="s">
        <v>10</v>
      </c>
      <c r="E88" s="79">
        <f t="shared" ca="1" si="30"/>
        <v>7.07</v>
      </c>
      <c r="F88" s="79">
        <f t="shared" ca="1" si="27"/>
        <v>7.53</v>
      </c>
      <c r="G88" s="79">
        <f t="shared" ca="1" si="27"/>
        <v>7.26</v>
      </c>
      <c r="H88" s="79">
        <f t="shared" ca="1" si="28"/>
        <v>7.29</v>
      </c>
      <c r="I88" s="79">
        <f t="shared" ca="1" si="29"/>
        <v>7.17</v>
      </c>
      <c r="J88" s="68"/>
      <c r="K88" s="113" t="str">
        <f t="shared" si="31"/>
        <v>PENELEC</v>
      </c>
      <c r="L88" s="79">
        <f ca="1">OFFSET(Sheet2!T11,ROWS(L$85:L88)*4-4,0)+$D$5/10</f>
        <v>6.65</v>
      </c>
      <c r="M88" s="79">
        <f ca="1">OFFSET(Sheet2!U11,ROWS(M$85:M88)*4-4,0)+$D$5/10</f>
        <v>7.09</v>
      </c>
      <c r="N88" s="79">
        <f ca="1">OFFSET(Sheet2!V11,ROWS(N$85:N88)*4-4,0)+$D$5/10</f>
        <v>6.83</v>
      </c>
      <c r="O88" s="79">
        <f ca="1">OFFSET(Sheet2!W11,ROWS(O$85:O88)*4-4,0)+$D$5/10</f>
        <v>6.86</v>
      </c>
      <c r="P88" s="79">
        <f ca="1">OFFSET(Sheet2!X11,ROWS(P$85:P88)*4-4,0)+$D$5/10</f>
        <v>6.75</v>
      </c>
      <c r="Q88" s="69"/>
    </row>
    <row r="89" spans="2:17" ht="14.5" customHeight="1">
      <c r="B89" s="67"/>
      <c r="C89" s="111">
        <f t="shared" si="26"/>
        <v>42125</v>
      </c>
      <c r="D89" s="115" t="s">
        <v>11</v>
      </c>
      <c r="E89" s="79">
        <f t="shared" ca="1" si="30"/>
        <v>7.29</v>
      </c>
      <c r="F89" s="79">
        <f t="shared" ca="1" si="27"/>
        <v>7.72</v>
      </c>
      <c r="G89" s="79">
        <f t="shared" ca="1" si="27"/>
        <v>7.4</v>
      </c>
      <c r="H89" s="79">
        <f t="shared" ca="1" si="28"/>
        <v>7.45</v>
      </c>
      <c r="I89" s="79">
        <f t="shared" ca="1" si="29"/>
        <v>7.34</v>
      </c>
      <c r="J89" s="68"/>
      <c r="K89" s="113" t="str">
        <f t="shared" si="31"/>
        <v>METED</v>
      </c>
      <c r="L89" s="79">
        <f ca="1">OFFSET(Sheet2!T12,ROWS(L$85:L89)*4-4,0)+$D$5/10</f>
        <v>6.86</v>
      </c>
      <c r="M89" s="79">
        <f ca="1">OFFSET(Sheet2!U12,ROWS(M$85:M89)*4-4,0)+$D$5/10</f>
        <v>7.26</v>
      </c>
      <c r="N89" s="79">
        <f ca="1">OFFSET(Sheet2!V12,ROWS(N$85:N89)*4-4,0)+$D$5/10</f>
        <v>6.96</v>
      </c>
      <c r="O89" s="79">
        <f ca="1">OFFSET(Sheet2!W12,ROWS(O$85:O89)*4-4,0)+$D$5/10</f>
        <v>7.01</v>
      </c>
      <c r="P89" s="79">
        <f ca="1">OFFSET(Sheet2!X12,ROWS(P$85:P89)*4-4,0)+$D$5/10</f>
        <v>6.91</v>
      </c>
      <c r="Q89" s="69"/>
    </row>
    <row r="90" spans="2:17" ht="14.5" customHeight="1">
      <c r="B90" s="67"/>
      <c r="C90" s="111">
        <f t="shared" si="26"/>
        <v>42125</v>
      </c>
      <c r="D90" s="115" t="s">
        <v>12</v>
      </c>
      <c r="E90" s="79">
        <f t="shared" ca="1" si="30"/>
        <v>6.87</v>
      </c>
      <c r="F90" s="79">
        <f t="shared" ca="1" si="27"/>
        <v>7.31</v>
      </c>
      <c r="G90" s="79">
        <f t="shared" ca="1" si="27"/>
        <v>6.98</v>
      </c>
      <c r="H90" s="79">
        <f t="shared" ca="1" si="28"/>
        <v>6.98</v>
      </c>
      <c r="I90" s="79">
        <f t="shared" ca="1" si="29"/>
        <v>6.97</v>
      </c>
      <c r="J90" s="68"/>
      <c r="K90" s="113" t="str">
        <f t="shared" si="31"/>
        <v>West Penn PWR</v>
      </c>
      <c r="L90" s="79">
        <f ca="1">OFFSET(Sheet2!T13,ROWS(L$85:L90)*4-4,0)+$D$5/10</f>
        <v>6.46</v>
      </c>
      <c r="M90" s="79">
        <f ca="1">OFFSET(Sheet2!U13,ROWS(M$85:M90)*4-4,0)+$D$5/10</f>
        <v>6.88</v>
      </c>
      <c r="N90" s="79">
        <f ca="1">OFFSET(Sheet2!V13,ROWS(N$85:N90)*4-4,0)+$D$5/10</f>
        <v>6.57</v>
      </c>
      <c r="O90" s="79">
        <f ca="1">OFFSET(Sheet2!W13,ROWS(O$85:O90)*4-4,0)+$D$5/10</f>
        <v>6.57</v>
      </c>
      <c r="P90" s="79">
        <f ca="1">OFFSET(Sheet2!X13,ROWS(P$85:P90)*4-4,0)+$D$5/10</f>
        <v>6.56</v>
      </c>
      <c r="Q90" s="69"/>
    </row>
    <row r="91" spans="2:17" ht="14.5" customHeight="1">
      <c r="B91" s="67"/>
      <c r="C91" s="111">
        <f t="shared" si="26"/>
        <v>42125</v>
      </c>
      <c r="D91" s="115" t="s">
        <v>13</v>
      </c>
      <c r="E91" s="79">
        <f t="shared" ca="1" si="30"/>
        <v>8.09</v>
      </c>
      <c r="F91" s="79">
        <f t="shared" ca="1" si="27"/>
        <v>8.3699999999999992</v>
      </c>
      <c r="G91" s="79">
        <f t="shared" ca="1" si="27"/>
        <v>7.89</v>
      </c>
      <c r="H91" s="79">
        <f t="shared" ca="1" si="28"/>
        <v>7.64</v>
      </c>
      <c r="I91" s="79">
        <f t="shared" ca="1" si="29"/>
        <v>7.42</v>
      </c>
      <c r="J91" s="68"/>
      <c r="K91" s="113" t="str">
        <f t="shared" si="31"/>
        <v>Penn PWR</v>
      </c>
      <c r="L91" s="79">
        <f ca="1">OFFSET(Sheet2!T14,ROWS(L$85:L91)*4-4,0)+$D$5/10</f>
        <v>7.61</v>
      </c>
      <c r="M91" s="79">
        <f ca="1">OFFSET(Sheet2!U14,ROWS(M$85:M91)*4-4,0)+$D$5/10</f>
        <v>7.88</v>
      </c>
      <c r="N91" s="79">
        <f ca="1">OFFSET(Sheet2!V14,ROWS(N$85:N91)*4-4,0)+$D$5/10</f>
        <v>7.42</v>
      </c>
      <c r="O91" s="79">
        <f ca="1">OFFSET(Sheet2!W14,ROWS(O$85:O91)*4-4,0)+$D$5/10</f>
        <v>7.19</v>
      </c>
      <c r="P91" s="79">
        <f ca="1">OFFSET(Sheet2!X14,ROWS(P$85:P91)*4-4,0)+$D$5/10</f>
        <v>6.98</v>
      </c>
      <c r="Q91" s="69"/>
    </row>
    <row r="92" spans="2:17" ht="14.5" customHeight="1">
      <c r="B92" s="67"/>
      <c r="C92" s="111">
        <f>$C$20</f>
        <v>42156</v>
      </c>
      <c r="D92" s="81" t="s">
        <v>7</v>
      </c>
      <c r="E92" s="79">
        <f t="shared" ca="1" si="30"/>
        <v>7.57</v>
      </c>
      <c r="F92" s="79">
        <f t="shared" ca="1" si="27"/>
        <v>8</v>
      </c>
      <c r="G92" s="79">
        <f t="shared" ca="1" si="27"/>
        <v>7.68</v>
      </c>
      <c r="H92" s="79">
        <f t="shared" ca="1" si="28"/>
        <v>7.73</v>
      </c>
      <c r="I92" s="79">
        <f t="shared" ca="1" si="29"/>
        <v>7.61</v>
      </c>
      <c r="J92" s="68"/>
      <c r="K92" s="113" t="str">
        <f t="shared" si="31"/>
        <v>PPL</v>
      </c>
      <c r="L92" s="79">
        <f ca="1">OFFSET(Sheet2!T15,ROWS(L$85:L92)*4-4,0)+$D$5/10</f>
        <v>7.12</v>
      </c>
      <c r="M92" s="79">
        <f ca="1">OFFSET(Sheet2!U15,ROWS(M$85:M92)*4-4,0)+$D$5/10</f>
        <v>7.53</v>
      </c>
      <c r="N92" s="79">
        <f ca="1">OFFSET(Sheet2!V15,ROWS(N$85:N92)*4-4,0)+$D$5/10</f>
        <v>7.23</v>
      </c>
      <c r="O92" s="79">
        <f ca="1">OFFSET(Sheet2!W15,ROWS(O$85:O92)*4-4,0)+$D$5/10</f>
        <v>7.27</v>
      </c>
      <c r="P92" s="79">
        <f ca="1">OFFSET(Sheet2!X15,ROWS(P$85:P92)*4-4,0)+$D$5/10</f>
        <v>7.16</v>
      </c>
      <c r="Q92" s="69"/>
    </row>
    <row r="93" spans="2:17" ht="14.5" customHeight="1">
      <c r="B93" s="67"/>
      <c r="C93" s="111">
        <f>$C$20</f>
        <v>42156</v>
      </c>
      <c r="D93" s="81" t="s">
        <v>8</v>
      </c>
      <c r="E93" s="79">
        <f t="shared" ca="1" si="30"/>
        <v>7.12</v>
      </c>
      <c r="F93" s="79">
        <f t="shared" ca="1" si="27"/>
        <v>7.73</v>
      </c>
      <c r="G93" s="79">
        <f t="shared" ca="1" si="27"/>
        <v>7.41</v>
      </c>
      <c r="H93" s="79">
        <f t="shared" ca="1" si="28"/>
        <v>7.45</v>
      </c>
      <c r="I93" s="79">
        <f t="shared" ca="1" si="29"/>
        <v>7.34</v>
      </c>
      <c r="J93" s="68"/>
      <c r="K93" s="113" t="str">
        <f t="shared" si="31"/>
        <v>PECO</v>
      </c>
      <c r="L93" s="79">
        <f ca="1">OFFSET(Sheet2!T16,ROWS(L$85:L93)*4-4,0)+$D$5/10</f>
        <v>6.7</v>
      </c>
      <c r="M93" s="79">
        <f ca="1">OFFSET(Sheet2!U16,ROWS(M$85:M93)*4-4,0)+$D$5/10</f>
        <v>7.27</v>
      </c>
      <c r="N93" s="79">
        <f ca="1">OFFSET(Sheet2!V16,ROWS(N$85:N93)*4-4,0)+$D$5/10</f>
        <v>6.97</v>
      </c>
      <c r="O93" s="79">
        <f ca="1">OFFSET(Sheet2!W16,ROWS(O$85:O93)*4-4,0)+$D$5/10</f>
        <v>7.01</v>
      </c>
      <c r="P93" s="79">
        <f ca="1">OFFSET(Sheet2!X16,ROWS(P$85:P93)*4-4,0)+$D$5/10</f>
        <v>6.91</v>
      </c>
      <c r="Q93" s="69"/>
    </row>
    <row r="94" spans="2:17" ht="14.5" customHeight="1">
      <c r="B94" s="67"/>
      <c r="C94" s="111">
        <f t="shared" ref="C94:C98" si="32">$C$20</f>
        <v>42156</v>
      </c>
      <c r="D94" s="115" t="s">
        <v>9</v>
      </c>
      <c r="E94" s="79">
        <f t="shared" ca="1" si="30"/>
        <v>7</v>
      </c>
      <c r="F94" s="79">
        <f t="shared" ca="1" si="27"/>
        <v>7.23</v>
      </c>
      <c r="G94" s="79">
        <f t="shared" ca="1" si="27"/>
        <v>6.94</v>
      </c>
      <c r="H94" s="79">
        <f t="shared" ca="1" si="28"/>
        <v>6.89</v>
      </c>
      <c r="I94" s="79">
        <f t="shared" ca="1" si="29"/>
        <v>6.93</v>
      </c>
      <c r="J94" s="68"/>
      <c r="K94" s="113" t="str">
        <f t="shared" si="31"/>
        <v>Duquesne</v>
      </c>
      <c r="L94" s="79">
        <f ca="1">OFFSET(Sheet2!T17,ROWS(L$85:L94)*4-4,0)+$D$5/10</f>
        <v>6.59</v>
      </c>
      <c r="M94" s="79">
        <f ca="1">OFFSET(Sheet2!U17,ROWS(M$85:M94)*4-4,0)+$D$5/10</f>
        <v>6.8</v>
      </c>
      <c r="N94" s="79">
        <f ca="1">OFFSET(Sheet2!V17,ROWS(N$85:N94)*4-4,0)+$D$5/10</f>
        <v>6.53</v>
      </c>
      <c r="O94" s="79">
        <f ca="1">OFFSET(Sheet2!W17,ROWS(O$85:O94)*4-4,0)+$D$5/10</f>
        <v>6.48</v>
      </c>
      <c r="P94" s="79">
        <f ca="1">OFFSET(Sheet2!X17,ROWS(P$85:P94)*4-4,0)+$D$5/10</f>
        <v>6.52</v>
      </c>
      <c r="Q94" s="69"/>
    </row>
    <row r="95" spans="2:17" ht="14.5" customHeight="1">
      <c r="B95" s="67"/>
      <c r="C95" s="111">
        <f t="shared" si="32"/>
        <v>42156</v>
      </c>
      <c r="D95" s="115" t="s">
        <v>10</v>
      </c>
      <c r="E95" s="79">
        <f t="shared" ca="1" si="30"/>
        <v>7.14</v>
      </c>
      <c r="F95" s="79">
        <f t="shared" ca="1" si="27"/>
        <v>7.55</v>
      </c>
      <c r="G95" s="79">
        <f t="shared" ca="1" si="27"/>
        <v>7.25</v>
      </c>
      <c r="H95" s="79">
        <f t="shared" ca="1" si="28"/>
        <v>7.28</v>
      </c>
      <c r="I95" s="79">
        <f t="shared" ca="1" si="29"/>
        <v>7.17</v>
      </c>
      <c r="J95" s="68"/>
      <c r="K95" s="113" t="str">
        <f t="shared" si="31"/>
        <v>PENELEC</v>
      </c>
      <c r="L95" s="79">
        <f ca="1">OFFSET(Sheet2!T18,ROWS(L$85:L95)*4-4,0)+$D$5/10</f>
        <v>6.72</v>
      </c>
      <c r="M95" s="79">
        <f ca="1">OFFSET(Sheet2!U18,ROWS(M$85:M95)*4-4,0)+$D$5/10</f>
        <v>7.1</v>
      </c>
      <c r="N95" s="79">
        <f ca="1">OFFSET(Sheet2!V18,ROWS(N$85:N95)*4-4,0)+$D$5/10</f>
        <v>6.82</v>
      </c>
      <c r="O95" s="79">
        <f ca="1">OFFSET(Sheet2!W18,ROWS(O$85:O95)*4-4,0)+$D$5/10</f>
        <v>6.85</v>
      </c>
      <c r="P95" s="79">
        <f ca="1">OFFSET(Sheet2!X18,ROWS(P$85:P95)*4-4,0)+$D$5/10</f>
        <v>6.75</v>
      </c>
      <c r="Q95" s="69"/>
    </row>
    <row r="96" spans="2:17" ht="14.5" customHeight="1">
      <c r="B96" s="67"/>
      <c r="C96" s="111">
        <f t="shared" si="32"/>
        <v>42156</v>
      </c>
      <c r="D96" s="115" t="s">
        <v>11</v>
      </c>
      <c r="E96" s="79">
        <f t="shared" ca="1" si="30"/>
        <v>7.41</v>
      </c>
      <c r="F96" s="79">
        <f t="shared" ca="1" si="27"/>
        <v>7.73</v>
      </c>
      <c r="G96" s="79">
        <f t="shared" ca="1" si="27"/>
        <v>7.4</v>
      </c>
      <c r="H96" s="79">
        <f t="shared" ca="1" si="28"/>
        <v>7.44</v>
      </c>
      <c r="I96" s="79">
        <f t="shared" ca="1" si="29"/>
        <v>7.34</v>
      </c>
      <c r="J96" s="68"/>
      <c r="K96" s="113" t="str">
        <f t="shared" si="31"/>
        <v>METED</v>
      </c>
      <c r="L96" s="79">
        <f ca="1">OFFSET(Sheet2!T19,ROWS(L$85:L96)*4-4,0)+$D$5/10</f>
        <v>6.97</v>
      </c>
      <c r="M96" s="79">
        <f ca="1">OFFSET(Sheet2!U19,ROWS(M$85:M96)*4-4,0)+$D$5/10</f>
        <v>7.27</v>
      </c>
      <c r="N96" s="79">
        <f ca="1">OFFSET(Sheet2!V19,ROWS(N$85:N96)*4-4,0)+$D$5/10</f>
        <v>6.96</v>
      </c>
      <c r="O96" s="79">
        <f ca="1">OFFSET(Sheet2!W19,ROWS(O$85:O96)*4-4,0)+$D$5/10</f>
        <v>7</v>
      </c>
      <c r="P96" s="79">
        <f ca="1">OFFSET(Sheet2!X19,ROWS(P$85:P96)*4-4,0)+$D$5/10</f>
        <v>6.91</v>
      </c>
      <c r="Q96" s="69"/>
    </row>
    <row r="97" spans="2:17" ht="14.5" customHeight="1">
      <c r="B97" s="67"/>
      <c r="C97" s="111">
        <f t="shared" si="32"/>
        <v>42156</v>
      </c>
      <c r="D97" s="115" t="s">
        <v>12</v>
      </c>
      <c r="E97" s="79">
        <f t="shared" ca="1" si="30"/>
        <v>6.93</v>
      </c>
      <c r="F97" s="79">
        <f t="shared" ca="1" si="27"/>
        <v>7.32</v>
      </c>
      <c r="G97" s="79">
        <f t="shared" ca="1" si="27"/>
        <v>6.96</v>
      </c>
      <c r="H97" s="79">
        <f t="shared" ca="1" si="28"/>
        <v>6.96</v>
      </c>
      <c r="I97" s="79">
        <f t="shared" ca="1" si="29"/>
        <v>6.97</v>
      </c>
      <c r="J97" s="68"/>
      <c r="K97" s="113" t="str">
        <f t="shared" si="31"/>
        <v>West Penn PWR</v>
      </c>
      <c r="L97" s="79">
        <f ca="1">OFFSET(Sheet2!T20,ROWS(L$85:L97)*4-4,0)+$D$5/10</f>
        <v>6.52</v>
      </c>
      <c r="M97" s="79">
        <f ca="1">OFFSET(Sheet2!U20,ROWS(M$85:M97)*4-4,0)+$D$5/10</f>
        <v>6.89</v>
      </c>
      <c r="N97" s="79">
        <f ca="1">OFFSET(Sheet2!V20,ROWS(N$85:N97)*4-4,0)+$D$5/10</f>
        <v>6.55</v>
      </c>
      <c r="O97" s="79">
        <f ca="1">OFFSET(Sheet2!W20,ROWS(O$85:O97)*4-4,0)+$D$5/10</f>
        <v>6.55</v>
      </c>
      <c r="P97" s="79">
        <f ca="1">OFFSET(Sheet2!X20,ROWS(P$85:P97)*4-4,0)+$D$5/10</f>
        <v>6.56</v>
      </c>
      <c r="Q97" s="69"/>
    </row>
    <row r="98" spans="2:17" ht="14.5" customHeight="1">
      <c r="B98" s="67"/>
      <c r="C98" s="111">
        <f t="shared" si="32"/>
        <v>42156</v>
      </c>
      <c r="D98" s="115" t="s">
        <v>13</v>
      </c>
      <c r="E98" s="79">
        <f t="shared" ca="1" si="30"/>
        <v>8.33</v>
      </c>
      <c r="F98" s="79">
        <f t="shared" ca="1" si="27"/>
        <v>8.48</v>
      </c>
      <c r="G98" s="79">
        <f t="shared" ca="1" si="27"/>
        <v>7.86</v>
      </c>
      <c r="H98" s="79">
        <f t="shared" ca="1" si="28"/>
        <v>7.62</v>
      </c>
      <c r="I98" s="79">
        <f t="shared" ca="1" si="29"/>
        <v>7.42</v>
      </c>
      <c r="J98" s="68"/>
      <c r="K98" s="113" t="str">
        <f t="shared" si="31"/>
        <v>Penn PWR</v>
      </c>
      <c r="L98" s="79">
        <f ca="1">OFFSET(Sheet2!T21,ROWS(L$85:L98)*4-4,0)+$D$5/10</f>
        <v>7.84</v>
      </c>
      <c r="M98" s="79">
        <f ca="1">OFFSET(Sheet2!U21,ROWS(M$85:M98)*4-4,0)+$D$5/10</f>
        <v>7.98</v>
      </c>
      <c r="N98" s="79">
        <f ca="1">OFFSET(Sheet2!V21,ROWS(N$85:N98)*4-4,0)+$D$5/10</f>
        <v>7.4</v>
      </c>
      <c r="O98" s="79">
        <f ca="1">OFFSET(Sheet2!W21,ROWS(O$85:O98)*4-4,0)+$D$5/10</f>
        <v>7.17</v>
      </c>
      <c r="P98" s="79">
        <f ca="1">OFFSET(Sheet2!X21,ROWS(P$85:P98)*4-4,0)+$D$5/10</f>
        <v>6.98</v>
      </c>
      <c r="Q98" s="69"/>
    </row>
    <row r="99" spans="2:17" ht="14.5" customHeight="1">
      <c r="B99" s="67"/>
      <c r="C99" s="111">
        <f>$C$27</f>
        <v>42186</v>
      </c>
      <c r="D99" s="81" t="s">
        <v>7</v>
      </c>
      <c r="E99" s="79">
        <f t="shared" ca="1" si="30"/>
        <v>7.67</v>
      </c>
      <c r="F99" s="79">
        <f t="shared" ca="1" si="27"/>
        <v>7.96</v>
      </c>
      <c r="G99" s="79">
        <f t="shared" ca="1" si="27"/>
        <v>7.68</v>
      </c>
      <c r="H99" s="79">
        <f t="shared" ca="1" si="28"/>
        <v>7.7</v>
      </c>
      <c r="I99" s="79">
        <f t="shared" ca="1" si="29"/>
        <v>7.6</v>
      </c>
      <c r="J99" s="68"/>
      <c r="K99" s="113" t="str">
        <f t="shared" si="31"/>
        <v>PPL</v>
      </c>
      <c r="L99" s="79">
        <f ca="1">OFFSET(Sheet2!T22,ROWS(L$85:L99)*4-4,0)+$D$5/10</f>
        <v>7.22</v>
      </c>
      <c r="M99" s="79">
        <f ca="1">OFFSET(Sheet2!U22,ROWS(M$85:M99)*4-4,0)+$D$5/10</f>
        <v>7.49</v>
      </c>
      <c r="N99" s="79">
        <f ca="1">OFFSET(Sheet2!V22,ROWS(N$85:N99)*4-4,0)+$D$5/10</f>
        <v>7.23</v>
      </c>
      <c r="O99" s="79">
        <f ca="1">OFFSET(Sheet2!W22,ROWS(O$85:O99)*4-4,0)+$D$5/10</f>
        <v>7.25</v>
      </c>
      <c r="P99" s="79">
        <f ca="1">OFFSET(Sheet2!X22,ROWS(P$85:P99)*4-4,0)+$D$5/10</f>
        <v>7.15</v>
      </c>
      <c r="Q99" s="69"/>
    </row>
    <row r="100" spans="2:17" ht="14.5" customHeight="1">
      <c r="B100" s="67"/>
      <c r="C100" s="111">
        <f>$C$27</f>
        <v>42186</v>
      </c>
      <c r="D100" s="81" t="s">
        <v>8</v>
      </c>
      <c r="E100" s="79">
        <f t="shared" ca="1" si="30"/>
        <v>7.28</v>
      </c>
      <c r="F100" s="79">
        <f t="shared" ca="1" si="27"/>
        <v>7.7</v>
      </c>
      <c r="G100" s="79">
        <f t="shared" ca="1" si="27"/>
        <v>7.42</v>
      </c>
      <c r="H100" s="79">
        <f t="shared" ca="1" si="28"/>
        <v>7.44</v>
      </c>
      <c r="I100" s="79">
        <f t="shared" ca="1" si="29"/>
        <v>7.34</v>
      </c>
      <c r="J100" s="68"/>
      <c r="K100" s="113" t="str">
        <f t="shared" si="31"/>
        <v>PECO</v>
      </c>
      <c r="L100" s="79">
        <f ca="1">OFFSET(Sheet2!T23,ROWS(L$85:L100)*4-4,0)+$D$5/10</f>
        <v>6.85</v>
      </c>
      <c r="M100" s="79">
        <f ca="1">OFFSET(Sheet2!U23,ROWS(M$85:M100)*4-4,0)+$D$5/10</f>
        <v>7.25</v>
      </c>
      <c r="N100" s="79">
        <f ca="1">OFFSET(Sheet2!V23,ROWS(N$85:N100)*4-4,0)+$D$5/10</f>
        <v>6.98</v>
      </c>
      <c r="O100" s="79">
        <f ca="1">OFFSET(Sheet2!W23,ROWS(O$85:O100)*4-4,0)+$D$5/10</f>
        <v>7</v>
      </c>
      <c r="P100" s="79">
        <f ca="1">OFFSET(Sheet2!X23,ROWS(P$85:P100)*4-4,0)+$D$5/10</f>
        <v>6.91</v>
      </c>
      <c r="Q100" s="69"/>
    </row>
    <row r="101" spans="2:17" ht="14.5" customHeight="1">
      <c r="B101" s="67"/>
      <c r="C101" s="111">
        <f t="shared" ref="C101:C105" si="33">$C$27</f>
        <v>42186</v>
      </c>
      <c r="D101" s="115" t="s">
        <v>9</v>
      </c>
      <c r="E101" s="79">
        <f t="shared" ca="1" si="30"/>
        <v>7.07</v>
      </c>
      <c r="F101" s="79">
        <f t="shared" ca="1" si="27"/>
        <v>7.17</v>
      </c>
      <c r="G101" s="79">
        <f t="shared" ca="1" si="27"/>
        <v>6.93</v>
      </c>
      <c r="H101" s="79">
        <f t="shared" ca="1" si="28"/>
        <v>6.89</v>
      </c>
      <c r="I101" s="79">
        <f t="shared" ca="1" si="29"/>
        <v>6.92</v>
      </c>
      <c r="J101" s="68"/>
      <c r="K101" s="113" t="str">
        <f t="shared" si="31"/>
        <v>Duquesne</v>
      </c>
      <c r="L101" s="79">
        <f ca="1">OFFSET(Sheet2!T24,ROWS(L$85:L101)*4-4,0)+$D$5/10</f>
        <v>6.65</v>
      </c>
      <c r="M101" s="79">
        <f ca="1">OFFSET(Sheet2!U24,ROWS(M$85:M101)*4-4,0)+$D$5/10</f>
        <v>6.75</v>
      </c>
      <c r="N101" s="79">
        <f ca="1">OFFSET(Sheet2!V24,ROWS(N$85:N101)*4-4,0)+$D$5/10</f>
        <v>6.52</v>
      </c>
      <c r="O101" s="79">
        <f ca="1">OFFSET(Sheet2!W24,ROWS(O$85:O101)*4-4,0)+$D$5/10</f>
        <v>6.48</v>
      </c>
      <c r="P101" s="79">
        <f ca="1">OFFSET(Sheet2!X24,ROWS(P$85:P101)*4-4,0)+$D$5/10</f>
        <v>6.51</v>
      </c>
      <c r="Q101" s="69"/>
    </row>
    <row r="102" spans="2:17" ht="14.5" customHeight="1">
      <c r="B102" s="67"/>
      <c r="C102" s="111">
        <f t="shared" si="33"/>
        <v>42186</v>
      </c>
      <c r="D102" s="115" t="s">
        <v>10</v>
      </c>
      <c r="E102" s="79">
        <f t="shared" ca="1" si="30"/>
        <v>7.24</v>
      </c>
      <c r="F102" s="79">
        <f t="shared" ca="1" si="27"/>
        <v>7.5</v>
      </c>
      <c r="G102" s="79">
        <f t="shared" ca="1" si="27"/>
        <v>7.24</v>
      </c>
      <c r="H102" s="79">
        <f t="shared" ca="1" si="28"/>
        <v>7.26</v>
      </c>
      <c r="I102" s="79">
        <f t="shared" ca="1" si="29"/>
        <v>7.16</v>
      </c>
      <c r="J102" s="68"/>
      <c r="K102" s="113" t="str">
        <f t="shared" si="31"/>
        <v>PENELEC</v>
      </c>
      <c r="L102" s="79">
        <f ca="1">OFFSET(Sheet2!T25,ROWS(L$85:L102)*4-4,0)+$D$5/10</f>
        <v>6.81</v>
      </c>
      <c r="M102" s="79">
        <f ca="1">OFFSET(Sheet2!U25,ROWS(M$85:M102)*4-4,0)+$D$5/10</f>
        <v>7.06</v>
      </c>
      <c r="N102" s="79">
        <f ca="1">OFFSET(Sheet2!V25,ROWS(N$85:N102)*4-4,0)+$D$5/10</f>
        <v>6.81</v>
      </c>
      <c r="O102" s="79">
        <f ca="1">OFFSET(Sheet2!W25,ROWS(O$85:O102)*4-4,0)+$D$5/10</f>
        <v>6.83</v>
      </c>
      <c r="P102" s="79">
        <f ca="1">OFFSET(Sheet2!X25,ROWS(P$85:P102)*4-4,0)+$D$5/10</f>
        <v>6.74</v>
      </c>
      <c r="Q102" s="69"/>
    </row>
    <row r="103" spans="2:17" ht="14.5" customHeight="1">
      <c r="B103" s="67"/>
      <c r="C103" s="111">
        <f t="shared" si="33"/>
        <v>42186</v>
      </c>
      <c r="D103" s="115" t="s">
        <v>11</v>
      </c>
      <c r="E103" s="79">
        <f t="shared" ca="1" si="30"/>
        <v>7.56</v>
      </c>
      <c r="F103" s="79">
        <f t="shared" ca="1" si="27"/>
        <v>7.69</v>
      </c>
      <c r="G103" s="79">
        <f t="shared" ca="1" si="27"/>
        <v>7.4</v>
      </c>
      <c r="H103" s="79">
        <f t="shared" ca="1" si="28"/>
        <v>7.42</v>
      </c>
      <c r="I103" s="79">
        <f t="shared" ca="1" si="29"/>
        <v>7.33</v>
      </c>
      <c r="J103" s="68"/>
      <c r="K103" s="113" t="str">
        <f t="shared" si="31"/>
        <v>METED</v>
      </c>
      <c r="L103" s="79">
        <f ca="1">OFFSET(Sheet2!T26,ROWS(L$85:L103)*4-4,0)+$D$5/10</f>
        <v>7.11</v>
      </c>
      <c r="M103" s="79">
        <f ca="1">OFFSET(Sheet2!U26,ROWS(M$85:M103)*4-4,0)+$D$5/10</f>
        <v>7.24</v>
      </c>
      <c r="N103" s="79">
        <f ca="1">OFFSET(Sheet2!V26,ROWS(N$85:N103)*4-4,0)+$D$5/10</f>
        <v>6.96</v>
      </c>
      <c r="O103" s="79">
        <f ca="1">OFFSET(Sheet2!W26,ROWS(O$85:O103)*4-4,0)+$D$5/10</f>
        <v>6.98</v>
      </c>
      <c r="P103" s="79">
        <f ca="1">OFFSET(Sheet2!X26,ROWS(P$85:P103)*4-4,0)+$D$5/10</f>
        <v>6.9</v>
      </c>
      <c r="Q103" s="69"/>
    </row>
    <row r="104" spans="2:17" ht="14.5" customHeight="1">
      <c r="B104" s="67"/>
      <c r="C104" s="111">
        <f t="shared" si="33"/>
        <v>42186</v>
      </c>
      <c r="D104" s="115" t="s">
        <v>12</v>
      </c>
      <c r="E104" s="79">
        <f t="shared" ca="1" si="30"/>
        <v>7.02</v>
      </c>
      <c r="F104" s="79">
        <f t="shared" ca="1" si="27"/>
        <v>7.27</v>
      </c>
      <c r="G104" s="79">
        <f t="shared" ca="1" si="27"/>
        <v>6.95</v>
      </c>
      <c r="H104" s="79">
        <f t="shared" ca="1" si="28"/>
        <v>6.95</v>
      </c>
      <c r="I104" s="79">
        <f t="shared" ca="1" si="29"/>
        <v>6.97</v>
      </c>
      <c r="J104" s="68"/>
      <c r="K104" s="113" t="str">
        <f t="shared" si="31"/>
        <v>West Penn PWR</v>
      </c>
      <c r="L104" s="79">
        <f ca="1">OFFSET(Sheet2!T27,ROWS(L$85:L104)*4-4,0)+$D$5/10</f>
        <v>6.61</v>
      </c>
      <c r="M104" s="79">
        <f ca="1">OFFSET(Sheet2!U27,ROWS(M$85:M104)*4-4,0)+$D$5/10</f>
        <v>6.84</v>
      </c>
      <c r="N104" s="79">
        <f ca="1">OFFSET(Sheet2!V27,ROWS(N$85:N104)*4-4,0)+$D$5/10</f>
        <v>6.54</v>
      </c>
      <c r="O104" s="79">
        <f ca="1">OFFSET(Sheet2!W27,ROWS(O$85:O104)*4-4,0)+$D$5/10</f>
        <v>6.54</v>
      </c>
      <c r="P104" s="79">
        <f ca="1">OFFSET(Sheet2!X27,ROWS(P$85:P104)*4-4,0)+$D$5/10</f>
        <v>6.56</v>
      </c>
      <c r="Q104" s="69"/>
    </row>
    <row r="105" spans="2:17" ht="14.5" customHeight="1">
      <c r="B105" s="67"/>
      <c r="C105" s="116">
        <f t="shared" si="33"/>
        <v>42186</v>
      </c>
      <c r="D105" s="117" t="s">
        <v>13</v>
      </c>
      <c r="E105" s="95">
        <f t="shared" ca="1" si="30"/>
        <v>8.36</v>
      </c>
      <c r="F105" s="95">
        <f t="shared" ca="1" si="27"/>
        <v>8.34</v>
      </c>
      <c r="G105" s="95">
        <f t="shared" ca="1" si="27"/>
        <v>7.78</v>
      </c>
      <c r="H105" s="95">
        <f t="shared" ca="1" si="28"/>
        <v>7.56</v>
      </c>
      <c r="I105" s="95">
        <f t="shared" ca="1" si="29"/>
        <v>7.38</v>
      </c>
      <c r="J105" s="68"/>
      <c r="K105" s="119" t="str">
        <f t="shared" si="31"/>
        <v>Penn PWR</v>
      </c>
      <c r="L105" s="95">
        <f ca="1">OFFSET(Sheet2!T28,ROWS(L$85:L105)*4-4,0)+$D$5/10</f>
        <v>7.87</v>
      </c>
      <c r="M105" s="95">
        <f ca="1">OFFSET(Sheet2!U28,ROWS(M$85:M105)*4-4,0)+$D$5/10</f>
        <v>7.85</v>
      </c>
      <c r="N105" s="95">
        <f ca="1">OFFSET(Sheet2!V28,ROWS(N$85:N105)*4-4,0)+$D$5/10</f>
        <v>7.32</v>
      </c>
      <c r="O105" s="95">
        <f ca="1">OFFSET(Sheet2!W28,ROWS(O$85:O105)*4-4,0)+$D$5/10</f>
        <v>7.11</v>
      </c>
      <c r="P105" s="95">
        <f ca="1">OFFSET(Sheet2!X28,ROWS(P$85:P105)*4-4,0)+$D$5/10</f>
        <v>6.94</v>
      </c>
      <c r="Q105" s="69"/>
    </row>
    <row r="106" spans="2:17" ht="14.5" customHeight="1">
      <c r="B106" s="67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9"/>
    </row>
    <row r="107" spans="2:17" ht="14.5" customHeight="1">
      <c r="B107" s="67"/>
      <c r="C107" s="70" t="s">
        <v>130</v>
      </c>
      <c r="D107" s="68"/>
      <c r="E107" s="70"/>
      <c r="F107" s="68"/>
      <c r="G107" s="68"/>
      <c r="H107" s="68"/>
      <c r="I107" s="68"/>
      <c r="J107" s="68"/>
      <c r="K107" s="122"/>
      <c r="L107" s="68"/>
      <c r="M107" s="68"/>
      <c r="N107" s="68"/>
      <c r="O107" s="68"/>
      <c r="P107" s="68"/>
      <c r="Q107" s="69"/>
    </row>
    <row r="108" spans="2:17" ht="14.5" customHeight="1" thickBot="1">
      <c r="B108" s="67"/>
      <c r="C108" s="74" t="s">
        <v>0</v>
      </c>
      <c r="D108" s="76" t="s">
        <v>1</v>
      </c>
      <c r="E108" s="110" t="s">
        <v>3</v>
      </c>
      <c r="F108" s="110" t="s">
        <v>141</v>
      </c>
      <c r="G108" s="110" t="s">
        <v>142</v>
      </c>
      <c r="H108" s="110" t="s">
        <v>143</v>
      </c>
      <c r="I108" s="110" t="s">
        <v>145</v>
      </c>
      <c r="J108" s="68"/>
      <c r="K108" s="110" t="s">
        <v>1</v>
      </c>
      <c r="L108" s="110" t="s">
        <v>3</v>
      </c>
      <c r="M108" s="110" t="s">
        <v>141</v>
      </c>
      <c r="N108" s="110" t="s">
        <v>142</v>
      </c>
      <c r="O108" s="110" t="s">
        <v>143</v>
      </c>
      <c r="P108" s="110" t="s">
        <v>145</v>
      </c>
      <c r="Q108" s="69"/>
    </row>
    <row r="109" spans="2:17" ht="14.5" customHeight="1">
      <c r="B109" s="67"/>
      <c r="C109" s="111">
        <f t="shared" ref="C109:C115" si="34">$C$13</f>
        <v>42125</v>
      </c>
      <c r="D109" s="81" t="s">
        <v>7</v>
      </c>
      <c r="E109" s="79">
        <f ca="1">ROUND(L109*1.0627,2)</f>
        <v>7.38</v>
      </c>
      <c r="F109" s="79">
        <f t="shared" ref="F109:G129" ca="1" si="35">ROUND(M109*1.0627,2)</f>
        <v>7.86</v>
      </c>
      <c r="G109" s="79">
        <f t="shared" ca="1" si="35"/>
        <v>7.57</v>
      </c>
      <c r="H109" s="79">
        <f t="shared" ref="H109:H129" ca="1" si="36">ROUND(O109*1.0627,2)</f>
        <v>7.62</v>
      </c>
      <c r="I109" s="79">
        <f t="shared" ref="I109:I129" ca="1" si="37">ROUND(P109*1.0627,2)</f>
        <v>7.48</v>
      </c>
      <c r="J109" s="68"/>
      <c r="K109" s="113" t="str">
        <f>D109</f>
        <v>PPL</v>
      </c>
      <c r="L109" s="79">
        <f ca="1">OFFSET(Sheet2!T9,ROWS(L$109:L109)*4-4,0)+$D$5/10</f>
        <v>6.94</v>
      </c>
      <c r="M109" s="79">
        <f ca="1">OFFSET(Sheet2!U9,ROWS(M$109:M109)*4-4,0)+$D$5/10</f>
        <v>7.4</v>
      </c>
      <c r="N109" s="79">
        <f ca="1">OFFSET(Sheet2!V9,ROWS(N$109:N109)*4-4,0)+$D$5/10</f>
        <v>7.12</v>
      </c>
      <c r="O109" s="79">
        <f ca="1">OFFSET(Sheet2!W9,ROWS(O$109:O109)*4-4,0)+$D$5/10</f>
        <v>7.17</v>
      </c>
      <c r="P109" s="79">
        <f ca="1">OFFSET(Sheet2!X9,ROWS(P$109:P109)*4-4,0)+$D$5/10</f>
        <v>7.04</v>
      </c>
      <c r="Q109" s="69"/>
    </row>
    <row r="110" spans="2:17" ht="14.5" customHeight="1">
      <c r="B110" s="67"/>
      <c r="C110" s="111">
        <f t="shared" si="34"/>
        <v>42125</v>
      </c>
      <c r="D110" s="81" t="s">
        <v>8</v>
      </c>
      <c r="E110" s="79">
        <f t="shared" ref="E110:E129" ca="1" si="38">ROUND(L110*1.0627,2)</f>
        <v>6.87</v>
      </c>
      <c r="F110" s="79">
        <f t="shared" ca="1" si="35"/>
        <v>7.57</v>
      </c>
      <c r="G110" s="79">
        <f t="shared" ca="1" si="35"/>
        <v>7.26</v>
      </c>
      <c r="H110" s="79">
        <f t="shared" ca="1" si="36"/>
        <v>7.32</v>
      </c>
      <c r="I110" s="79">
        <f t="shared" ca="1" si="37"/>
        <v>7.21</v>
      </c>
      <c r="J110" s="68"/>
      <c r="K110" s="113" t="str">
        <f>D110</f>
        <v>PECO</v>
      </c>
      <c r="L110" s="79">
        <f ca="1">OFFSET(Sheet2!T10,ROWS(L$109:L110)*4-4,0)+$D$5/10</f>
        <v>6.46</v>
      </c>
      <c r="M110" s="79">
        <f ca="1">OFFSET(Sheet2!U10,ROWS(M$109:M110)*4-4,0)+$D$5/10</f>
        <v>7.12</v>
      </c>
      <c r="N110" s="79">
        <f ca="1">OFFSET(Sheet2!V10,ROWS(N$109:N110)*4-4,0)+$D$5/10</f>
        <v>6.83</v>
      </c>
      <c r="O110" s="79">
        <f ca="1">OFFSET(Sheet2!W10,ROWS(O$109:O110)*4-4,0)+$D$5/10</f>
        <v>6.89</v>
      </c>
      <c r="P110" s="79">
        <f ca="1">OFFSET(Sheet2!X10,ROWS(P$109:P110)*4-4,0)+$D$5/10</f>
        <v>6.78</v>
      </c>
      <c r="Q110" s="69"/>
    </row>
    <row r="111" spans="2:17" ht="14.5" customHeight="1">
      <c r="B111" s="67"/>
      <c r="C111" s="111">
        <f t="shared" si="34"/>
        <v>42125</v>
      </c>
      <c r="D111" s="115" t="s">
        <v>9</v>
      </c>
      <c r="E111" s="79">
        <f t="shared" ca="1" si="38"/>
        <v>6.8</v>
      </c>
      <c r="F111" s="79">
        <f t="shared" ca="1" si="35"/>
        <v>7.08</v>
      </c>
      <c r="G111" s="79">
        <f t="shared" ca="1" si="35"/>
        <v>6.82</v>
      </c>
      <c r="H111" s="79">
        <f t="shared" ca="1" si="36"/>
        <v>6.78</v>
      </c>
      <c r="I111" s="79">
        <f t="shared" ca="1" si="37"/>
        <v>6.79</v>
      </c>
      <c r="J111" s="68"/>
      <c r="K111" s="113" t="str">
        <f t="shared" ref="K111:K129" si="39">D111</f>
        <v>Duquesne</v>
      </c>
      <c r="L111" s="79">
        <f ca="1">OFFSET(Sheet2!T11,ROWS(L$109:L111)*4-4,0)+$D$5/10</f>
        <v>6.4</v>
      </c>
      <c r="M111" s="79">
        <f ca="1">OFFSET(Sheet2!U11,ROWS(M$109:M111)*4-4,0)+$D$5/10</f>
        <v>6.66</v>
      </c>
      <c r="N111" s="79">
        <f ca="1">OFFSET(Sheet2!V11,ROWS(N$109:N111)*4-4,0)+$D$5/10</f>
        <v>6.42</v>
      </c>
      <c r="O111" s="79">
        <f ca="1">OFFSET(Sheet2!W11,ROWS(O$109:O111)*4-4,0)+$D$5/10</f>
        <v>6.38</v>
      </c>
      <c r="P111" s="79">
        <f ca="1">OFFSET(Sheet2!X11,ROWS(P$109:P111)*4-4,0)+$D$5/10</f>
        <v>6.39</v>
      </c>
      <c r="Q111" s="69"/>
    </row>
    <row r="112" spans="2:17" ht="14.5" customHeight="1">
      <c r="B112" s="67"/>
      <c r="C112" s="111">
        <f t="shared" si="34"/>
        <v>42125</v>
      </c>
      <c r="D112" s="115" t="s">
        <v>10</v>
      </c>
      <c r="E112" s="79">
        <f t="shared" ca="1" si="38"/>
        <v>6.94</v>
      </c>
      <c r="F112" s="79">
        <f t="shared" ca="1" si="35"/>
        <v>7.4</v>
      </c>
      <c r="G112" s="79">
        <f t="shared" ca="1" si="35"/>
        <v>7.12</v>
      </c>
      <c r="H112" s="79">
        <f t="shared" ca="1" si="36"/>
        <v>7.16</v>
      </c>
      <c r="I112" s="79">
        <f t="shared" ca="1" si="37"/>
        <v>7.05</v>
      </c>
      <c r="J112" s="68"/>
      <c r="K112" s="113" t="str">
        <f t="shared" si="39"/>
        <v>PENELEC</v>
      </c>
      <c r="L112" s="79">
        <f ca="1">OFFSET(Sheet2!T12,ROWS(L$109:L112)*4-4,0)+$D$5/10</f>
        <v>6.53</v>
      </c>
      <c r="M112" s="79">
        <f ca="1">OFFSET(Sheet2!U12,ROWS(M$109:M112)*4-4,0)+$D$5/10</f>
        <v>6.96</v>
      </c>
      <c r="N112" s="79">
        <f ca="1">OFFSET(Sheet2!V12,ROWS(N$109:N112)*4-4,0)+$D$5/10</f>
        <v>6.7</v>
      </c>
      <c r="O112" s="79">
        <f ca="1">OFFSET(Sheet2!W12,ROWS(O$109:O112)*4-4,0)+$D$5/10</f>
        <v>6.74</v>
      </c>
      <c r="P112" s="79">
        <f ca="1">OFFSET(Sheet2!X12,ROWS(P$109:P112)*4-4,0)+$D$5/10</f>
        <v>6.63</v>
      </c>
      <c r="Q112" s="69"/>
    </row>
    <row r="113" spans="2:17" ht="14.5" customHeight="1">
      <c r="B113" s="67"/>
      <c r="C113" s="111">
        <f t="shared" si="34"/>
        <v>42125</v>
      </c>
      <c r="D113" s="115" t="s">
        <v>11</v>
      </c>
      <c r="E113" s="79">
        <f t="shared" ca="1" si="38"/>
        <v>7.15</v>
      </c>
      <c r="F113" s="79">
        <f t="shared" ca="1" si="35"/>
        <v>7.58</v>
      </c>
      <c r="G113" s="79">
        <f t="shared" ca="1" si="35"/>
        <v>7.26</v>
      </c>
      <c r="H113" s="79">
        <f t="shared" ca="1" si="36"/>
        <v>7.31</v>
      </c>
      <c r="I113" s="79">
        <f t="shared" ca="1" si="37"/>
        <v>7.21</v>
      </c>
      <c r="J113" s="68"/>
      <c r="K113" s="113" t="str">
        <f t="shared" si="39"/>
        <v>METED</v>
      </c>
      <c r="L113" s="79">
        <f ca="1">OFFSET(Sheet2!T13,ROWS(L$109:L113)*4-4,0)+$D$5/10</f>
        <v>6.73</v>
      </c>
      <c r="M113" s="79">
        <f ca="1">OFFSET(Sheet2!U13,ROWS(M$109:M113)*4-4,0)+$D$5/10</f>
        <v>7.13</v>
      </c>
      <c r="N113" s="79">
        <f ca="1">OFFSET(Sheet2!V13,ROWS(N$109:N113)*4-4,0)+$D$5/10</f>
        <v>6.83</v>
      </c>
      <c r="O113" s="79">
        <f ca="1">OFFSET(Sheet2!W13,ROWS(O$109:O113)*4-4,0)+$D$5/10</f>
        <v>6.88</v>
      </c>
      <c r="P113" s="79">
        <f ca="1">OFFSET(Sheet2!X13,ROWS(P$109:P113)*4-4,0)+$D$5/10</f>
        <v>6.78</v>
      </c>
      <c r="Q113" s="69"/>
    </row>
    <row r="114" spans="2:17" ht="14.5" customHeight="1">
      <c r="B114" s="67"/>
      <c r="C114" s="111">
        <f t="shared" si="34"/>
        <v>42125</v>
      </c>
      <c r="D114" s="115" t="s">
        <v>12</v>
      </c>
      <c r="E114" s="79">
        <f t="shared" ca="1" si="38"/>
        <v>6.74</v>
      </c>
      <c r="F114" s="79">
        <f t="shared" ca="1" si="35"/>
        <v>7.18</v>
      </c>
      <c r="G114" s="79">
        <f t="shared" ca="1" si="35"/>
        <v>6.85</v>
      </c>
      <c r="H114" s="79">
        <f t="shared" ca="1" si="36"/>
        <v>6.85</v>
      </c>
      <c r="I114" s="79">
        <f t="shared" ca="1" si="37"/>
        <v>6.83</v>
      </c>
      <c r="J114" s="68"/>
      <c r="K114" s="113" t="str">
        <f t="shared" si="39"/>
        <v>West Penn PWR</v>
      </c>
      <c r="L114" s="79">
        <f ca="1">OFFSET(Sheet2!T14,ROWS(L$109:L114)*4-4,0)+$D$5/10</f>
        <v>6.34</v>
      </c>
      <c r="M114" s="79">
        <f ca="1">OFFSET(Sheet2!U14,ROWS(M$109:M114)*4-4,0)+$D$5/10</f>
        <v>6.76</v>
      </c>
      <c r="N114" s="79">
        <f ca="1">OFFSET(Sheet2!V14,ROWS(N$109:N114)*4-4,0)+$D$5/10</f>
        <v>6.45</v>
      </c>
      <c r="O114" s="79">
        <f ca="1">OFFSET(Sheet2!W14,ROWS(O$109:O114)*4-4,0)+$D$5/10</f>
        <v>6.45</v>
      </c>
      <c r="P114" s="79">
        <f ca="1">OFFSET(Sheet2!X14,ROWS(P$109:P114)*4-4,0)+$D$5/10</f>
        <v>6.43</v>
      </c>
      <c r="Q114" s="69"/>
    </row>
    <row r="115" spans="2:17" ht="14.5" customHeight="1">
      <c r="B115" s="67"/>
      <c r="C115" s="111">
        <f t="shared" si="34"/>
        <v>42125</v>
      </c>
      <c r="D115" s="115" t="s">
        <v>13</v>
      </c>
      <c r="E115" s="79">
        <f t="shared" ca="1" si="38"/>
        <v>7.96</v>
      </c>
      <c r="F115" s="79">
        <f t="shared" ca="1" si="35"/>
        <v>8.24</v>
      </c>
      <c r="G115" s="79">
        <f t="shared" ca="1" si="35"/>
        <v>7.75</v>
      </c>
      <c r="H115" s="79">
        <f t="shared" ca="1" si="36"/>
        <v>7.5</v>
      </c>
      <c r="I115" s="79">
        <f t="shared" ca="1" si="37"/>
        <v>7.28</v>
      </c>
      <c r="J115" s="68"/>
      <c r="K115" s="113" t="str">
        <f t="shared" si="39"/>
        <v>Penn PWR</v>
      </c>
      <c r="L115" s="79">
        <f ca="1">OFFSET(Sheet2!T15,ROWS(L$109:L115)*4-4,0)+$D$5/10</f>
        <v>7.49</v>
      </c>
      <c r="M115" s="79">
        <f ca="1">OFFSET(Sheet2!U15,ROWS(M$109:M115)*4-4,0)+$D$5/10</f>
        <v>7.75</v>
      </c>
      <c r="N115" s="79">
        <f ca="1">OFFSET(Sheet2!V15,ROWS(N$109:N115)*4-4,0)+$D$5/10</f>
        <v>7.29</v>
      </c>
      <c r="O115" s="79">
        <f ca="1">OFFSET(Sheet2!W15,ROWS(O$109:O115)*4-4,0)+$D$5/10</f>
        <v>7.06</v>
      </c>
      <c r="P115" s="79">
        <f ca="1">OFFSET(Sheet2!X15,ROWS(P$109:P115)*4-4,0)+$D$5/10</f>
        <v>6.85</v>
      </c>
      <c r="Q115" s="69"/>
    </row>
    <row r="116" spans="2:17" ht="14.5" customHeight="1">
      <c r="B116" s="67"/>
      <c r="C116" s="111">
        <f>$C$20</f>
        <v>42156</v>
      </c>
      <c r="D116" s="81" t="s">
        <v>7</v>
      </c>
      <c r="E116" s="79">
        <f t="shared" ca="1" si="38"/>
        <v>7.44</v>
      </c>
      <c r="F116" s="79">
        <f t="shared" ca="1" si="35"/>
        <v>7.86</v>
      </c>
      <c r="G116" s="79">
        <f t="shared" ca="1" si="35"/>
        <v>7.56</v>
      </c>
      <c r="H116" s="79">
        <f t="shared" ca="1" si="36"/>
        <v>7.6</v>
      </c>
      <c r="I116" s="79">
        <f t="shared" ca="1" si="37"/>
        <v>7.48</v>
      </c>
      <c r="J116" s="68"/>
      <c r="K116" s="113" t="str">
        <f t="shared" si="39"/>
        <v>PPL</v>
      </c>
      <c r="L116" s="79">
        <f ca="1">OFFSET(Sheet2!T16,ROWS(L$109:L116)*4-4,0)+$D$5/10</f>
        <v>7</v>
      </c>
      <c r="M116" s="79">
        <f ca="1">OFFSET(Sheet2!U16,ROWS(M$109:M116)*4-4,0)+$D$5/10</f>
        <v>7.4</v>
      </c>
      <c r="N116" s="79">
        <f ca="1">OFFSET(Sheet2!V16,ROWS(N$109:N116)*4-4,0)+$D$5/10</f>
        <v>7.11</v>
      </c>
      <c r="O116" s="79">
        <f ca="1">OFFSET(Sheet2!W16,ROWS(O$109:O116)*4-4,0)+$D$5/10</f>
        <v>7.15</v>
      </c>
      <c r="P116" s="79">
        <f ca="1">OFFSET(Sheet2!X16,ROWS(P$109:P116)*4-4,0)+$D$5/10</f>
        <v>7.04</v>
      </c>
      <c r="Q116" s="69"/>
    </row>
    <row r="117" spans="2:17" ht="14.5" customHeight="1">
      <c r="B117" s="67"/>
      <c r="C117" s="111">
        <f>$C$20</f>
        <v>42156</v>
      </c>
      <c r="D117" s="81" t="s">
        <v>8</v>
      </c>
      <c r="E117" s="79">
        <f t="shared" ca="1" si="38"/>
        <v>6.99</v>
      </c>
      <c r="F117" s="79">
        <f t="shared" ca="1" si="35"/>
        <v>7.59</v>
      </c>
      <c r="G117" s="79">
        <f t="shared" ca="1" si="35"/>
        <v>7.27</v>
      </c>
      <c r="H117" s="79">
        <f t="shared" ca="1" si="36"/>
        <v>7.31</v>
      </c>
      <c r="I117" s="79">
        <f t="shared" ca="1" si="37"/>
        <v>7.21</v>
      </c>
      <c r="J117" s="68"/>
      <c r="K117" s="113" t="str">
        <f t="shared" si="39"/>
        <v>PECO</v>
      </c>
      <c r="L117" s="79">
        <f ca="1">OFFSET(Sheet2!T17,ROWS(L$109:L117)*4-4,0)+$D$5/10</f>
        <v>6.58</v>
      </c>
      <c r="M117" s="79">
        <f ca="1">OFFSET(Sheet2!U17,ROWS(M$109:M117)*4-4,0)+$D$5/10</f>
        <v>7.14</v>
      </c>
      <c r="N117" s="79">
        <f ca="1">OFFSET(Sheet2!V17,ROWS(N$109:N117)*4-4,0)+$D$5/10</f>
        <v>6.84</v>
      </c>
      <c r="O117" s="79">
        <f ca="1">OFFSET(Sheet2!W17,ROWS(O$109:O117)*4-4,0)+$D$5/10</f>
        <v>6.88</v>
      </c>
      <c r="P117" s="79">
        <f ca="1">OFFSET(Sheet2!X17,ROWS(P$109:P117)*4-4,0)+$D$5/10</f>
        <v>6.78</v>
      </c>
      <c r="Q117" s="69"/>
    </row>
    <row r="118" spans="2:17" ht="14.5" customHeight="1">
      <c r="B118" s="67"/>
      <c r="C118" s="111">
        <f t="shared" ref="C118:C122" si="40">$C$20</f>
        <v>42156</v>
      </c>
      <c r="D118" s="115" t="s">
        <v>9</v>
      </c>
      <c r="E118" s="79">
        <f t="shared" ca="1" si="38"/>
        <v>6.87</v>
      </c>
      <c r="F118" s="79">
        <f t="shared" ca="1" si="35"/>
        <v>7.09</v>
      </c>
      <c r="G118" s="79">
        <f t="shared" ca="1" si="35"/>
        <v>6.81</v>
      </c>
      <c r="H118" s="79">
        <f t="shared" ca="1" si="36"/>
        <v>6.76</v>
      </c>
      <c r="I118" s="79">
        <f t="shared" ca="1" si="37"/>
        <v>6.79</v>
      </c>
      <c r="J118" s="68"/>
      <c r="K118" s="113" t="str">
        <f t="shared" si="39"/>
        <v>Duquesne</v>
      </c>
      <c r="L118" s="79">
        <f ca="1">OFFSET(Sheet2!T18,ROWS(L$109:L118)*4-4,0)+$D$5/10</f>
        <v>6.46</v>
      </c>
      <c r="M118" s="79">
        <f ca="1">OFFSET(Sheet2!U18,ROWS(M$109:M118)*4-4,0)+$D$5/10</f>
        <v>6.67</v>
      </c>
      <c r="N118" s="79">
        <f ca="1">OFFSET(Sheet2!V18,ROWS(N$109:N118)*4-4,0)+$D$5/10</f>
        <v>6.41</v>
      </c>
      <c r="O118" s="79">
        <f ca="1">OFFSET(Sheet2!W18,ROWS(O$109:O118)*4-4,0)+$D$5/10</f>
        <v>6.36</v>
      </c>
      <c r="P118" s="79">
        <f ca="1">OFFSET(Sheet2!X18,ROWS(P$109:P118)*4-4,0)+$D$5/10</f>
        <v>6.39</v>
      </c>
      <c r="Q118" s="69"/>
    </row>
    <row r="119" spans="2:17" ht="14.5" customHeight="1">
      <c r="B119" s="67"/>
      <c r="C119" s="111">
        <f t="shared" si="40"/>
        <v>42156</v>
      </c>
      <c r="D119" s="115" t="s">
        <v>10</v>
      </c>
      <c r="E119" s="79">
        <f t="shared" ca="1" si="38"/>
        <v>7</v>
      </c>
      <c r="F119" s="79">
        <f t="shared" ca="1" si="35"/>
        <v>7.41</v>
      </c>
      <c r="G119" s="79">
        <f t="shared" ca="1" si="35"/>
        <v>7.11</v>
      </c>
      <c r="H119" s="79">
        <f t="shared" ca="1" si="36"/>
        <v>7.14</v>
      </c>
      <c r="I119" s="79">
        <f t="shared" ca="1" si="37"/>
        <v>7.04</v>
      </c>
      <c r="J119" s="68"/>
      <c r="K119" s="113" t="str">
        <f t="shared" si="39"/>
        <v>PENELEC</v>
      </c>
      <c r="L119" s="79">
        <f ca="1">OFFSET(Sheet2!T19,ROWS(L$109:L119)*4-4,0)+$D$5/10</f>
        <v>6.59</v>
      </c>
      <c r="M119" s="79">
        <f ca="1">OFFSET(Sheet2!U19,ROWS(M$109:M119)*4-4,0)+$D$5/10</f>
        <v>6.97</v>
      </c>
      <c r="N119" s="79">
        <f ca="1">OFFSET(Sheet2!V19,ROWS(N$109:N119)*4-4,0)+$D$5/10</f>
        <v>6.69</v>
      </c>
      <c r="O119" s="79">
        <f ca="1">OFFSET(Sheet2!W19,ROWS(O$109:O119)*4-4,0)+$D$5/10</f>
        <v>6.72</v>
      </c>
      <c r="P119" s="79">
        <f ca="1">OFFSET(Sheet2!X19,ROWS(P$109:P119)*4-4,0)+$D$5/10</f>
        <v>6.62</v>
      </c>
      <c r="Q119" s="69"/>
    </row>
    <row r="120" spans="2:17" ht="14.5" customHeight="1">
      <c r="B120" s="67"/>
      <c r="C120" s="111">
        <f t="shared" si="40"/>
        <v>42156</v>
      </c>
      <c r="D120" s="115" t="s">
        <v>11</v>
      </c>
      <c r="E120" s="79">
        <f t="shared" ca="1" si="38"/>
        <v>7.28</v>
      </c>
      <c r="F120" s="79">
        <f t="shared" ca="1" si="35"/>
        <v>7.6</v>
      </c>
      <c r="G120" s="79">
        <f t="shared" ca="1" si="35"/>
        <v>7.26</v>
      </c>
      <c r="H120" s="79">
        <f t="shared" ca="1" si="36"/>
        <v>7.3</v>
      </c>
      <c r="I120" s="79">
        <f t="shared" ca="1" si="37"/>
        <v>7.21</v>
      </c>
      <c r="J120" s="68"/>
      <c r="K120" s="113" t="str">
        <f t="shared" si="39"/>
        <v>METED</v>
      </c>
      <c r="L120" s="79">
        <f ca="1">OFFSET(Sheet2!T20,ROWS(L$109:L120)*4-4,0)+$D$5/10</f>
        <v>6.85</v>
      </c>
      <c r="M120" s="79">
        <f ca="1">OFFSET(Sheet2!U20,ROWS(M$109:M120)*4-4,0)+$D$5/10</f>
        <v>7.15</v>
      </c>
      <c r="N120" s="79">
        <f ca="1">OFFSET(Sheet2!V20,ROWS(N$109:N120)*4-4,0)+$D$5/10</f>
        <v>6.83</v>
      </c>
      <c r="O120" s="79">
        <f ca="1">OFFSET(Sheet2!W20,ROWS(O$109:O120)*4-4,0)+$D$5/10</f>
        <v>6.87</v>
      </c>
      <c r="P120" s="79">
        <f ca="1">OFFSET(Sheet2!X20,ROWS(P$109:P120)*4-4,0)+$D$5/10</f>
        <v>6.78</v>
      </c>
      <c r="Q120" s="69"/>
    </row>
    <row r="121" spans="2:17" ht="14.5" customHeight="1">
      <c r="B121" s="67"/>
      <c r="C121" s="111">
        <f t="shared" si="40"/>
        <v>42156</v>
      </c>
      <c r="D121" s="115" t="s">
        <v>12</v>
      </c>
      <c r="E121" s="79">
        <f t="shared" ca="1" si="38"/>
        <v>6.79</v>
      </c>
      <c r="F121" s="79">
        <f t="shared" ca="1" si="35"/>
        <v>7.19</v>
      </c>
      <c r="G121" s="79">
        <f t="shared" ca="1" si="35"/>
        <v>6.83</v>
      </c>
      <c r="H121" s="79">
        <f t="shared" ca="1" si="36"/>
        <v>6.82</v>
      </c>
      <c r="I121" s="79">
        <f t="shared" ca="1" si="37"/>
        <v>6.84</v>
      </c>
      <c r="J121" s="68"/>
      <c r="K121" s="113" t="str">
        <f t="shared" si="39"/>
        <v>West Penn PWR</v>
      </c>
      <c r="L121" s="79">
        <f ca="1">OFFSET(Sheet2!T21,ROWS(L$109:L121)*4-4,0)+$D$5/10</f>
        <v>6.39</v>
      </c>
      <c r="M121" s="79">
        <f ca="1">OFFSET(Sheet2!U21,ROWS(M$109:M121)*4-4,0)+$D$5/10</f>
        <v>6.77</v>
      </c>
      <c r="N121" s="79">
        <f ca="1">OFFSET(Sheet2!V21,ROWS(N$109:N121)*4-4,0)+$D$5/10</f>
        <v>6.43</v>
      </c>
      <c r="O121" s="79">
        <f ca="1">OFFSET(Sheet2!W21,ROWS(O$109:O121)*4-4,0)+$D$5/10</f>
        <v>6.42</v>
      </c>
      <c r="P121" s="79">
        <f ca="1">OFFSET(Sheet2!X21,ROWS(P$109:P121)*4-4,0)+$D$5/10</f>
        <v>6.44</v>
      </c>
      <c r="Q121" s="69"/>
    </row>
    <row r="122" spans="2:17" ht="14.5" customHeight="1">
      <c r="B122" s="67"/>
      <c r="C122" s="111">
        <f t="shared" si="40"/>
        <v>42156</v>
      </c>
      <c r="D122" s="115" t="s">
        <v>13</v>
      </c>
      <c r="E122" s="79">
        <f t="shared" ca="1" si="38"/>
        <v>8.19</v>
      </c>
      <c r="F122" s="79">
        <f t="shared" ca="1" si="35"/>
        <v>8.35</v>
      </c>
      <c r="G122" s="79">
        <f t="shared" ca="1" si="35"/>
        <v>7.73</v>
      </c>
      <c r="H122" s="79">
        <f t="shared" ca="1" si="36"/>
        <v>7.48</v>
      </c>
      <c r="I122" s="79">
        <f t="shared" ca="1" si="37"/>
        <v>7.28</v>
      </c>
      <c r="J122" s="68"/>
      <c r="K122" s="113" t="str">
        <f t="shared" si="39"/>
        <v>Penn PWR</v>
      </c>
      <c r="L122" s="79">
        <f ca="1">OFFSET(Sheet2!T22,ROWS(L$109:L122)*4-4,0)+$D$5/10</f>
        <v>7.71</v>
      </c>
      <c r="M122" s="79">
        <f ca="1">OFFSET(Sheet2!U22,ROWS(M$109:M122)*4-4,0)+$D$5/10</f>
        <v>7.86</v>
      </c>
      <c r="N122" s="79">
        <f ca="1">OFFSET(Sheet2!V22,ROWS(N$109:N122)*4-4,0)+$D$5/10</f>
        <v>7.27</v>
      </c>
      <c r="O122" s="79">
        <f ca="1">OFFSET(Sheet2!W22,ROWS(O$109:O122)*4-4,0)+$D$5/10</f>
        <v>7.04</v>
      </c>
      <c r="P122" s="79">
        <f ca="1">OFFSET(Sheet2!X22,ROWS(P$109:P122)*4-4,0)+$D$5/10</f>
        <v>6.85</v>
      </c>
      <c r="Q122" s="69"/>
    </row>
    <row r="123" spans="2:17" ht="14.5" customHeight="1">
      <c r="B123" s="67"/>
      <c r="C123" s="111">
        <f>$C$27</f>
        <v>42186</v>
      </c>
      <c r="D123" s="81" t="s">
        <v>7</v>
      </c>
      <c r="E123" s="79">
        <f t="shared" ca="1" si="38"/>
        <v>7.53</v>
      </c>
      <c r="F123" s="79">
        <f t="shared" ca="1" si="35"/>
        <v>7.83</v>
      </c>
      <c r="G123" s="79">
        <f t="shared" ca="1" si="35"/>
        <v>7.56</v>
      </c>
      <c r="H123" s="79">
        <f t="shared" ca="1" si="36"/>
        <v>7.58</v>
      </c>
      <c r="I123" s="79">
        <f t="shared" ca="1" si="37"/>
        <v>7.47</v>
      </c>
      <c r="J123" s="68"/>
      <c r="K123" s="113" t="str">
        <f t="shared" si="39"/>
        <v>PPL</v>
      </c>
      <c r="L123" s="79">
        <f ca="1">OFFSET(Sheet2!T23,ROWS(L$109:L123)*4-4,0)+$D$5/10</f>
        <v>7.09</v>
      </c>
      <c r="M123" s="79">
        <f ca="1">OFFSET(Sheet2!U23,ROWS(M$109:M123)*4-4,0)+$D$5/10</f>
        <v>7.37</v>
      </c>
      <c r="N123" s="79">
        <f ca="1">OFFSET(Sheet2!V23,ROWS(N$109:N123)*4-4,0)+$D$5/10</f>
        <v>7.11</v>
      </c>
      <c r="O123" s="79">
        <f ca="1">OFFSET(Sheet2!W23,ROWS(O$109:O123)*4-4,0)+$D$5/10</f>
        <v>7.13</v>
      </c>
      <c r="P123" s="79">
        <f ca="1">OFFSET(Sheet2!X23,ROWS(P$109:P123)*4-4,0)+$D$5/10</f>
        <v>7.03</v>
      </c>
      <c r="Q123" s="69"/>
    </row>
    <row r="124" spans="2:17" ht="14.5" customHeight="1">
      <c r="B124" s="67"/>
      <c r="C124" s="111">
        <f>$C$27</f>
        <v>42186</v>
      </c>
      <c r="D124" s="81" t="s">
        <v>8</v>
      </c>
      <c r="E124" s="79">
        <f t="shared" ca="1" si="38"/>
        <v>7.14</v>
      </c>
      <c r="F124" s="79">
        <f t="shared" ca="1" si="35"/>
        <v>7.58</v>
      </c>
      <c r="G124" s="79">
        <f t="shared" ca="1" si="35"/>
        <v>7.29</v>
      </c>
      <c r="H124" s="79">
        <f t="shared" ca="1" si="36"/>
        <v>7.31</v>
      </c>
      <c r="I124" s="79">
        <f t="shared" ca="1" si="37"/>
        <v>7.22</v>
      </c>
      <c r="J124" s="68"/>
      <c r="K124" s="113" t="str">
        <f t="shared" si="39"/>
        <v>PECO</v>
      </c>
      <c r="L124" s="79">
        <f ca="1">OFFSET(Sheet2!T24,ROWS(L$109:L124)*4-4,0)+$D$5/10</f>
        <v>6.72</v>
      </c>
      <c r="M124" s="79">
        <f ca="1">OFFSET(Sheet2!U24,ROWS(M$109:M124)*4-4,0)+$D$5/10</f>
        <v>7.13</v>
      </c>
      <c r="N124" s="79">
        <f ca="1">OFFSET(Sheet2!V24,ROWS(N$109:N124)*4-4,0)+$D$5/10</f>
        <v>6.86</v>
      </c>
      <c r="O124" s="79">
        <f ca="1">OFFSET(Sheet2!W24,ROWS(O$109:O124)*4-4,0)+$D$5/10</f>
        <v>6.88</v>
      </c>
      <c r="P124" s="79">
        <f ca="1">OFFSET(Sheet2!X24,ROWS(P$109:P124)*4-4,0)+$D$5/10</f>
        <v>6.79</v>
      </c>
      <c r="Q124" s="69"/>
    </row>
    <row r="125" spans="2:17" ht="14.5" customHeight="1">
      <c r="B125" s="67"/>
      <c r="C125" s="111">
        <f t="shared" ref="C125:C129" si="41">$C$27</f>
        <v>42186</v>
      </c>
      <c r="D125" s="115" t="s">
        <v>9</v>
      </c>
      <c r="E125" s="79">
        <f t="shared" ca="1" si="38"/>
        <v>6.94</v>
      </c>
      <c r="F125" s="79">
        <f t="shared" ca="1" si="35"/>
        <v>7.05</v>
      </c>
      <c r="G125" s="79">
        <f t="shared" ca="1" si="35"/>
        <v>6.79</v>
      </c>
      <c r="H125" s="79">
        <f t="shared" ca="1" si="36"/>
        <v>6.75</v>
      </c>
      <c r="I125" s="79">
        <f t="shared" ca="1" si="37"/>
        <v>6.79</v>
      </c>
      <c r="J125" s="68"/>
      <c r="K125" s="113" t="str">
        <f t="shared" si="39"/>
        <v>Duquesne</v>
      </c>
      <c r="L125" s="79">
        <f ca="1">OFFSET(Sheet2!T25,ROWS(L$109:L125)*4-4,0)+$D$5/10</f>
        <v>6.53</v>
      </c>
      <c r="M125" s="79">
        <f ca="1">OFFSET(Sheet2!U25,ROWS(M$109:M125)*4-4,0)+$D$5/10</f>
        <v>6.63</v>
      </c>
      <c r="N125" s="79">
        <f ca="1">OFFSET(Sheet2!V25,ROWS(N$109:N125)*4-4,0)+$D$5/10</f>
        <v>6.39</v>
      </c>
      <c r="O125" s="79">
        <f ca="1">OFFSET(Sheet2!W25,ROWS(O$109:O125)*4-4,0)+$D$5/10</f>
        <v>6.35</v>
      </c>
      <c r="P125" s="79">
        <f ca="1">OFFSET(Sheet2!X25,ROWS(P$109:P125)*4-4,0)+$D$5/10</f>
        <v>6.39</v>
      </c>
      <c r="Q125" s="69"/>
    </row>
    <row r="126" spans="2:17" ht="14.5" customHeight="1">
      <c r="B126" s="67"/>
      <c r="C126" s="111">
        <f t="shared" si="41"/>
        <v>42186</v>
      </c>
      <c r="D126" s="115" t="s">
        <v>10</v>
      </c>
      <c r="E126" s="79">
        <f t="shared" ca="1" si="38"/>
        <v>7.1</v>
      </c>
      <c r="F126" s="79">
        <f t="shared" ca="1" si="35"/>
        <v>7.36</v>
      </c>
      <c r="G126" s="79">
        <f t="shared" ca="1" si="35"/>
        <v>7.11</v>
      </c>
      <c r="H126" s="79">
        <f t="shared" ca="1" si="36"/>
        <v>7.12</v>
      </c>
      <c r="I126" s="79">
        <f t="shared" ca="1" si="37"/>
        <v>7.02</v>
      </c>
      <c r="J126" s="68"/>
      <c r="K126" s="113" t="str">
        <f t="shared" si="39"/>
        <v>PENELEC</v>
      </c>
      <c r="L126" s="79">
        <f ca="1">OFFSET(Sheet2!T26,ROWS(L$109:L126)*4-4,0)+$D$5/10</f>
        <v>6.68</v>
      </c>
      <c r="M126" s="79">
        <f ca="1">OFFSET(Sheet2!U26,ROWS(M$109:M126)*4-4,0)+$D$5/10</f>
        <v>6.93</v>
      </c>
      <c r="N126" s="79">
        <f ca="1">OFFSET(Sheet2!V26,ROWS(N$109:N126)*4-4,0)+$D$5/10</f>
        <v>6.69</v>
      </c>
      <c r="O126" s="79">
        <f ca="1">OFFSET(Sheet2!W26,ROWS(O$109:O126)*4-4,0)+$D$5/10</f>
        <v>6.7</v>
      </c>
      <c r="P126" s="79">
        <f ca="1">OFFSET(Sheet2!X26,ROWS(P$109:P126)*4-4,0)+$D$5/10</f>
        <v>6.61</v>
      </c>
      <c r="Q126" s="69"/>
    </row>
    <row r="127" spans="2:17" ht="14.5" customHeight="1">
      <c r="B127" s="67"/>
      <c r="C127" s="111">
        <f t="shared" si="41"/>
        <v>42186</v>
      </c>
      <c r="D127" s="115" t="s">
        <v>11</v>
      </c>
      <c r="E127" s="79">
        <f t="shared" ca="1" si="38"/>
        <v>7.43</v>
      </c>
      <c r="F127" s="79">
        <f t="shared" ca="1" si="35"/>
        <v>7.56</v>
      </c>
      <c r="G127" s="79">
        <f t="shared" ca="1" si="35"/>
        <v>7.26</v>
      </c>
      <c r="H127" s="79">
        <f t="shared" ca="1" si="36"/>
        <v>7.29</v>
      </c>
      <c r="I127" s="79">
        <f t="shared" ca="1" si="37"/>
        <v>7.19</v>
      </c>
      <c r="J127" s="68"/>
      <c r="K127" s="113" t="str">
        <f t="shared" si="39"/>
        <v>METED</v>
      </c>
      <c r="L127" s="79">
        <f ca="1">OFFSET(Sheet2!T27,ROWS(L$109:L127)*4-4,0)+$D$5/10</f>
        <v>6.99</v>
      </c>
      <c r="M127" s="79">
        <f ca="1">OFFSET(Sheet2!U27,ROWS(M$109:M127)*4-4,0)+$D$5/10</f>
        <v>7.11</v>
      </c>
      <c r="N127" s="79">
        <f ca="1">OFFSET(Sheet2!V27,ROWS(N$109:N127)*4-4,0)+$D$5/10</f>
        <v>6.83</v>
      </c>
      <c r="O127" s="79">
        <f ca="1">OFFSET(Sheet2!W27,ROWS(O$109:O127)*4-4,0)+$D$5/10</f>
        <v>6.86</v>
      </c>
      <c r="P127" s="79">
        <f ca="1">OFFSET(Sheet2!X27,ROWS(P$109:P127)*4-4,0)+$D$5/10</f>
        <v>6.77</v>
      </c>
      <c r="Q127" s="69"/>
    </row>
    <row r="128" spans="2:17" ht="14.5" customHeight="1">
      <c r="B128" s="67"/>
      <c r="C128" s="111">
        <f t="shared" si="41"/>
        <v>42186</v>
      </c>
      <c r="D128" s="115" t="s">
        <v>12</v>
      </c>
      <c r="E128" s="79">
        <f t="shared" ca="1" si="38"/>
        <v>6.9</v>
      </c>
      <c r="F128" s="79">
        <f t="shared" ca="1" si="35"/>
        <v>7.13</v>
      </c>
      <c r="G128" s="79">
        <f t="shared" ca="1" si="35"/>
        <v>6.81</v>
      </c>
      <c r="H128" s="79">
        <f t="shared" ca="1" si="36"/>
        <v>6.82</v>
      </c>
      <c r="I128" s="79">
        <f t="shared" ca="1" si="37"/>
        <v>6.84</v>
      </c>
      <c r="J128" s="68"/>
      <c r="K128" s="113" t="str">
        <f t="shared" si="39"/>
        <v>West Penn PWR</v>
      </c>
      <c r="L128" s="79">
        <f ca="1">OFFSET(Sheet2!T28,ROWS(L$109:L128)*4-4,0)+$D$5/10</f>
        <v>6.49</v>
      </c>
      <c r="M128" s="79">
        <f ca="1">OFFSET(Sheet2!U28,ROWS(M$109:M128)*4-4,0)+$D$5/10</f>
        <v>6.71</v>
      </c>
      <c r="N128" s="79">
        <f ca="1">OFFSET(Sheet2!V28,ROWS(N$109:N128)*4-4,0)+$D$5/10</f>
        <v>6.41</v>
      </c>
      <c r="O128" s="79">
        <f ca="1">OFFSET(Sheet2!W28,ROWS(O$109:O128)*4-4,0)+$D$5/10</f>
        <v>6.42</v>
      </c>
      <c r="P128" s="79">
        <f ca="1">OFFSET(Sheet2!X28,ROWS(P$109:P128)*4-4,0)+$D$5/10</f>
        <v>6.44</v>
      </c>
      <c r="Q128" s="69"/>
    </row>
    <row r="129" spans="2:17" ht="14.5" customHeight="1">
      <c r="B129" s="67"/>
      <c r="C129" s="116">
        <f t="shared" si="41"/>
        <v>42186</v>
      </c>
      <c r="D129" s="117" t="s">
        <v>13</v>
      </c>
      <c r="E129" s="95">
        <f t="shared" ca="1" si="38"/>
        <v>8.24</v>
      </c>
      <c r="F129" s="95">
        <f t="shared" ca="1" si="35"/>
        <v>8.2100000000000009</v>
      </c>
      <c r="G129" s="95">
        <f t="shared" ca="1" si="35"/>
        <v>7.64</v>
      </c>
      <c r="H129" s="95">
        <f t="shared" ca="1" si="36"/>
        <v>7.43</v>
      </c>
      <c r="I129" s="95">
        <f t="shared" ca="1" si="37"/>
        <v>7.24</v>
      </c>
      <c r="J129" s="68"/>
      <c r="K129" s="119" t="str">
        <f t="shared" si="39"/>
        <v>Penn PWR</v>
      </c>
      <c r="L129" s="95">
        <f ca="1">OFFSET(Sheet2!T29,ROWS(L$109:L129)*4-4,0)+$D$5/10</f>
        <v>7.75</v>
      </c>
      <c r="M129" s="95">
        <f ca="1">OFFSET(Sheet2!U29,ROWS(M$109:M129)*4-4,0)+$D$5/10</f>
        <v>7.73</v>
      </c>
      <c r="N129" s="95">
        <f ca="1">OFFSET(Sheet2!V29,ROWS(N$109:N129)*4-4,0)+$D$5/10</f>
        <v>7.19</v>
      </c>
      <c r="O129" s="95">
        <f ca="1">OFFSET(Sheet2!W29,ROWS(O$109:O129)*4-4,0)+$D$5/10</f>
        <v>6.99</v>
      </c>
      <c r="P129" s="95">
        <f ca="1">OFFSET(Sheet2!X29,ROWS(P$109:P129)*4-4,0)+$D$5/10</f>
        <v>6.81</v>
      </c>
      <c r="Q129" s="69"/>
    </row>
    <row r="130" spans="2:17" ht="14.5" customHeight="1">
      <c r="B130" s="67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9"/>
    </row>
    <row r="131" spans="2:17" ht="14.5" customHeight="1" thickBot="1">
      <c r="B131" s="102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103"/>
    </row>
    <row r="132" spans="2:17" ht="14.5" customHeight="1" thickTop="1"/>
  </sheetData>
  <sheetProtection algorithmName="SHA-512" hashValue="FN7RQPMfYlWdtwlLNvSyXNQwEkRLkjNvuD7cOAbL9wFGeU79cnBsDnxO1Y4/PRwSxQeYKH5hLGB9i4qBOfKUnw==" saltValue="yknAvaVW1YBErQjJCnkDkQ==" spinCount="100000" sheet="1" objects="1" scenarios="1"/>
  <mergeCells count="3">
    <mergeCell ref="C2:I3"/>
    <mergeCell ref="C9:I9"/>
    <mergeCell ref="K9:P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7"/>
  <sheetViews>
    <sheetView showGridLines="0" tabSelected="1" workbookViewId="0">
      <pane ySplit="7" topLeftCell="A11" activePane="bottomLeft" state="frozen"/>
      <selection pane="bottomLeft" activeCell="H22" sqref="H22"/>
    </sheetView>
  </sheetViews>
  <sheetFormatPr baseColWidth="10" defaultColWidth="8.83203125" defaultRowHeight="14" x14ac:dyDescent="0"/>
  <cols>
    <col min="1" max="1" width="2.5" style="66" customWidth="1"/>
    <col min="2" max="2" width="6.83203125" style="66" customWidth="1"/>
    <col min="3" max="3" width="15.33203125" style="66" customWidth="1"/>
    <col min="4" max="4" width="20.5" style="66" customWidth="1"/>
    <col min="5" max="7" width="12.6640625" style="66" customWidth="1"/>
    <col min="8" max="8" width="54" style="66" customWidth="1"/>
    <col min="9" max="16384" width="8.83203125" style="66"/>
  </cols>
  <sheetData>
    <row r="1" spans="2:8" ht="15" thickTop="1">
      <c r="B1" s="63"/>
      <c r="C1" s="64"/>
      <c r="D1" s="64"/>
      <c r="E1" s="64"/>
      <c r="F1" s="64"/>
      <c r="G1" s="64"/>
      <c r="H1" s="65"/>
    </row>
    <row r="2" spans="2:8" ht="14.5" customHeight="1">
      <c r="B2" s="67"/>
      <c r="C2" s="139" t="s">
        <v>16</v>
      </c>
      <c r="D2" s="139"/>
      <c r="E2" s="145"/>
      <c r="F2" s="145"/>
      <c r="G2" s="68"/>
      <c r="H2" s="69"/>
    </row>
    <row r="3" spans="2:8" ht="14.5" customHeight="1">
      <c r="B3" s="67"/>
      <c r="C3" s="139"/>
      <c r="D3" s="139"/>
      <c r="E3" s="145"/>
      <c r="F3" s="145"/>
      <c r="G3" s="68"/>
      <c r="H3" s="69"/>
    </row>
    <row r="4" spans="2:8">
      <c r="B4" s="67"/>
      <c r="C4" s="68"/>
      <c r="D4" s="68"/>
      <c r="E4" s="68"/>
      <c r="F4" s="68"/>
      <c r="G4" s="68"/>
      <c r="H4" s="69"/>
    </row>
    <row r="5" spans="2:8" ht="15">
      <c r="B5" s="67"/>
      <c r="C5" s="70" t="s">
        <v>14</v>
      </c>
      <c r="D5" s="4">
        <v>0</v>
      </c>
      <c r="E5" s="70" t="s">
        <v>49</v>
      </c>
      <c r="F5" s="68"/>
      <c r="G5" s="68"/>
      <c r="H5" s="69"/>
    </row>
    <row r="6" spans="2:8">
      <c r="B6" s="67"/>
      <c r="C6" s="68"/>
      <c r="D6" s="68"/>
      <c r="E6" s="73" t="s">
        <v>50</v>
      </c>
      <c r="F6" s="68"/>
      <c r="G6" s="68"/>
      <c r="H6" s="69"/>
    </row>
    <row r="7" spans="2:8" ht="9" customHeight="1">
      <c r="B7" s="67"/>
      <c r="C7" s="68"/>
      <c r="D7" s="68"/>
      <c r="E7" s="68"/>
      <c r="F7" s="68"/>
      <c r="G7" s="68"/>
      <c r="H7" s="69"/>
    </row>
    <row r="8" spans="2:8" ht="9" customHeight="1">
      <c r="B8" s="67"/>
      <c r="C8" s="70"/>
      <c r="D8" s="70"/>
      <c r="E8" s="68"/>
      <c r="F8" s="68"/>
      <c r="G8" s="68"/>
      <c r="H8" s="69"/>
    </row>
    <row r="9" spans="2:8" ht="14.5" customHeight="1">
      <c r="B9" s="67"/>
      <c r="C9" s="140" t="s">
        <v>146</v>
      </c>
      <c r="D9" s="141"/>
      <c r="E9" s="143"/>
      <c r="F9" s="143"/>
      <c r="G9" s="144"/>
      <c r="H9" s="69"/>
    </row>
    <row r="10" spans="2:8" ht="14.5" customHeight="1">
      <c r="B10" s="67"/>
      <c r="C10" s="70"/>
      <c r="D10" s="70"/>
      <c r="E10" s="68"/>
      <c r="F10" s="68"/>
      <c r="G10" s="68"/>
      <c r="H10" s="69"/>
    </row>
    <row r="11" spans="2:8" ht="14.5" customHeight="1">
      <c r="B11" s="67"/>
      <c r="C11" s="70" t="s">
        <v>92</v>
      </c>
      <c r="D11" s="68"/>
      <c r="E11" s="68"/>
      <c r="F11" s="68"/>
      <c r="G11" s="68"/>
      <c r="H11" s="69"/>
    </row>
    <row r="12" spans="2:8" ht="14.5" customHeight="1" thickBot="1">
      <c r="B12" s="67"/>
      <c r="C12" s="76" t="s">
        <v>0</v>
      </c>
      <c r="D12" s="76" t="s">
        <v>17</v>
      </c>
      <c r="E12" s="110" t="s">
        <v>4</v>
      </c>
      <c r="F12" s="110" t="s">
        <v>5</v>
      </c>
      <c r="G12" s="110" t="s">
        <v>6</v>
      </c>
      <c r="H12" s="69"/>
    </row>
    <row r="13" spans="2:8" ht="14.5" customHeight="1">
      <c r="B13" s="67"/>
      <c r="C13" s="130">
        <v>42125</v>
      </c>
      <c r="D13" s="131" t="s">
        <v>51</v>
      </c>
      <c r="E13" s="82">
        <f ca="1">(OFFSET(Sheet2!AC5,ROWS(E$13:E13)*4-4,0)+$D$5*1.023)</f>
        <v>0.64800000000000002</v>
      </c>
      <c r="F13" s="82">
        <f ca="1">(OFFSET(Sheet2!AD5,ROWS(F$13:F13)*4-4,0)+$D$5*1.023)</f>
        <v>0.66</v>
      </c>
      <c r="G13" s="82">
        <f ca="1">(OFFSET(Sheet2!AE5,ROWS(G$13:G13)*4-4,0)+$D$5*1.023)</f>
        <v>0.67</v>
      </c>
      <c r="H13" s="69"/>
    </row>
    <row r="14" spans="2:8" ht="14.5" customHeight="1">
      <c r="B14" s="67"/>
      <c r="C14" s="80">
        <f>$C$13</f>
        <v>42125</v>
      </c>
      <c r="D14" s="131" t="s">
        <v>52</v>
      </c>
      <c r="E14" s="83">
        <f ca="1">(OFFSET(Sheet2!AC6,ROWS(E$13:E14)*4-4,0)+$D$5*1.023)</f>
        <v>0.56000000000000005</v>
      </c>
      <c r="F14" s="83">
        <f ca="1">(OFFSET(Sheet2!AD6,ROWS(F$13:F14)*4-4,0)+$D$5*1.023)</f>
        <v>0.57699999999999996</v>
      </c>
      <c r="G14" s="83">
        <f ca="1">(OFFSET(Sheet2!AE6,ROWS(G$13:G14)*4-4,0)+$D$5*1.023)</f>
        <v>0.59099999999999997</v>
      </c>
      <c r="H14" s="69"/>
    </row>
    <row r="15" spans="2:8" ht="14.5" customHeight="1">
      <c r="B15" s="67"/>
      <c r="C15" s="80">
        <f t="shared" ref="C15:C16" si="0">$C$13</f>
        <v>42125</v>
      </c>
      <c r="D15" s="132" t="s">
        <v>106</v>
      </c>
      <c r="E15" s="83">
        <f ca="1">(OFFSET(Sheet2!AC7,ROWS(E$13:E15)*4-4,0)+$D$5*1.023)</f>
        <v>0.45900000000000002</v>
      </c>
      <c r="F15" s="83">
        <f ca="1">(OFFSET(Sheet2!AD7,ROWS(F$13:F15)*4-4,0)+$D$5*1.023)</f>
        <v>0.47699999999999998</v>
      </c>
      <c r="G15" s="83">
        <f ca="1">(OFFSET(Sheet2!AE7,ROWS(G$13:G15)*4-4,0)+$D$5*1.023)</f>
        <v>0.49</v>
      </c>
      <c r="H15" s="69"/>
    </row>
    <row r="16" spans="2:8" ht="14.5" customHeight="1">
      <c r="B16" s="67"/>
      <c r="C16" s="80">
        <f t="shared" si="0"/>
        <v>42125</v>
      </c>
      <c r="D16" s="132" t="s">
        <v>107</v>
      </c>
      <c r="E16" s="83">
        <f ca="1">(OFFSET(Sheet2!AC8,ROWS(E$13:E16)*4-4,0)+$D$5*1.023)</f>
        <v>4.3070000000000004</v>
      </c>
      <c r="F16" s="83">
        <f ca="1">(OFFSET(Sheet2!AD8,ROWS(F$13:F16)*4-4,0)+$D$5*1.023)</f>
        <v>4.4009999999999998</v>
      </c>
      <c r="G16" s="83">
        <f ca="1">(OFFSET(Sheet2!AE8,ROWS(G$13:G16)*4-4,0)+$D$5*1.023)</f>
        <v>4.4939999999999998</v>
      </c>
      <c r="H16" s="69"/>
    </row>
    <row r="17" spans="2:8" ht="14.5" customHeight="1">
      <c r="B17" s="67"/>
      <c r="C17" s="80">
        <v>42156</v>
      </c>
      <c r="D17" s="131" t="s">
        <v>51</v>
      </c>
      <c r="E17" s="83">
        <f ca="1">(OFFSET(Sheet2!AC9,ROWS(E$13:E17)*4-4,0)+$D$5*1.023)</f>
        <v>0.64900000000000002</v>
      </c>
      <c r="F17" s="83">
        <f ca="1">(OFFSET(Sheet2!AD9,ROWS(F$13:F17)*4-4,0)+$D$5*1.023)</f>
        <v>0.66100000000000003</v>
      </c>
      <c r="G17" s="83">
        <f ca="1">(OFFSET(Sheet2!AE9,ROWS(G$13:G17)*4-4,0)+$D$5*1.023)</f>
        <v>0.67100000000000004</v>
      </c>
      <c r="H17" s="69"/>
    </row>
    <row r="18" spans="2:8" ht="14.5" customHeight="1">
      <c r="B18" s="67"/>
      <c r="C18" s="80">
        <f>$C$17</f>
        <v>42156</v>
      </c>
      <c r="D18" s="131" t="s">
        <v>52</v>
      </c>
      <c r="E18" s="83">
        <f ca="1">(OFFSET(Sheet2!AC10,ROWS(E$13:E18)*4-4,0)+$D$5*1.023)</f>
        <v>0.56200000000000006</v>
      </c>
      <c r="F18" s="83">
        <f ca="1">(OFFSET(Sheet2!AD10,ROWS(F$13:F18)*4-4,0)+$D$5*1.023)</f>
        <v>0.57899999999999996</v>
      </c>
      <c r="G18" s="83">
        <f ca="1">(OFFSET(Sheet2!AE10,ROWS(G$13:G18)*4-4,0)+$D$5*1.023)</f>
        <v>0.59199999999999997</v>
      </c>
      <c r="H18" s="69"/>
    </row>
    <row r="19" spans="2:8" ht="14.5" customHeight="1">
      <c r="B19" s="67"/>
      <c r="C19" s="80">
        <f t="shared" ref="C19:C20" si="1">$C$17</f>
        <v>42156</v>
      </c>
      <c r="D19" s="132" t="s">
        <v>106</v>
      </c>
      <c r="E19" s="83">
        <f ca="1">(OFFSET(Sheet2!AC11,ROWS(E$13:E19)*4-4,0)+$D$5*1.023)</f>
        <v>0.46300000000000002</v>
      </c>
      <c r="F19" s="83">
        <f ca="1">(OFFSET(Sheet2!AD11,ROWS(F$13:F19)*4-4,0)+$D$5*1.023)</f>
        <v>0.82599999999999996</v>
      </c>
      <c r="G19" s="83">
        <f ca="1">(OFFSET(Sheet2!AE11,ROWS(G$13:G19)*4-4,0)+$D$5*1.023)</f>
        <v>0.63100000000000001</v>
      </c>
      <c r="H19" s="69"/>
    </row>
    <row r="20" spans="2:8" ht="14.5" customHeight="1">
      <c r="B20" s="67"/>
      <c r="C20" s="80">
        <f t="shared" si="1"/>
        <v>42156</v>
      </c>
      <c r="D20" s="132" t="s">
        <v>107</v>
      </c>
      <c r="E20" s="83">
        <f ca="1">(OFFSET(Sheet2!AC12,ROWS(E$13:E20)*4-4,0)+$D$5*1.023)</f>
        <v>4.3179999999999996</v>
      </c>
      <c r="F20" s="83">
        <f ca="1">(OFFSET(Sheet2!AD12,ROWS(F$13:F20)*4-4,0)+$D$5*1.023)</f>
        <v>4.4119999999999999</v>
      </c>
      <c r="G20" s="83">
        <f ca="1">(OFFSET(Sheet2!AE12,ROWS(G$13:G20)*4-4,0)+$D$5*1.023)</f>
        <v>4.5019999999999998</v>
      </c>
      <c r="H20" s="69"/>
    </row>
    <row r="21" spans="2:8" ht="14.5" customHeight="1">
      <c r="B21" s="67"/>
      <c r="C21" s="80">
        <v>42186</v>
      </c>
      <c r="D21" s="131" t="s">
        <v>51</v>
      </c>
      <c r="E21" s="83">
        <f ca="1">(OFFSET(Sheet2!AC13,ROWS(E$13:E21)*4-4,0)+$D$5*1.023)</f>
        <v>0.65</v>
      </c>
      <c r="F21" s="83">
        <f ca="1">(OFFSET(Sheet2!AD13,ROWS(F$13:F21)*4-4,0)+$D$5*1.023)</f>
        <v>0.66100000000000003</v>
      </c>
      <c r="G21" s="83">
        <f ca="1">(OFFSET(Sheet2!AE13,ROWS(G$13:G21)*4-4,0)+$D$5*1.023)</f>
        <v>0.67200000000000004</v>
      </c>
      <c r="H21" s="69"/>
    </row>
    <row r="22" spans="2:8" ht="14.5" customHeight="1">
      <c r="B22" s="67"/>
      <c r="C22" s="80">
        <f>$C$21</f>
        <v>42186</v>
      </c>
      <c r="D22" s="131" t="s">
        <v>52</v>
      </c>
      <c r="E22" s="83">
        <f ca="1">(OFFSET(Sheet2!AC14,ROWS(E$13:E22)*4-4,0)+$D$5*1.023)</f>
        <v>0.56299999999999994</v>
      </c>
      <c r="F22" s="83">
        <f ca="1">(OFFSET(Sheet2!AD14,ROWS(F$13:F22)*4-4,0)+$D$5*1.023)</f>
        <v>0.57999999999999996</v>
      </c>
      <c r="G22" s="83">
        <f ca="1">(OFFSET(Sheet2!AE14,ROWS(G$13:G22)*4-4,0)+$D$5*1.023)</f>
        <v>0.59299999999999997</v>
      </c>
      <c r="H22" s="69"/>
    </row>
    <row r="23" spans="2:8" ht="14.5" customHeight="1">
      <c r="B23" s="67"/>
      <c r="C23" s="80">
        <f t="shared" ref="C23:C24" si="2">$C$21</f>
        <v>42186</v>
      </c>
      <c r="D23" s="132" t="s">
        <v>106</v>
      </c>
      <c r="E23" s="83">
        <f ca="1">(OFFSET(Sheet2!AC15,ROWS(E$13:E23)*4-4,0)+$D$5*1.023)</f>
        <v>0.46600000000000003</v>
      </c>
      <c r="F23" s="83">
        <f ca="1">(OFFSET(Sheet2!AD15,ROWS(F$13:F23)*4-4,0)+$D$5*1.023)</f>
        <v>0.82899999999999996</v>
      </c>
      <c r="G23" s="83">
        <f ca="1">(OFFSET(Sheet2!AE15,ROWS(G$13:G23)*4-4,0)+$D$5*1.023)</f>
        <v>0.629</v>
      </c>
      <c r="H23" s="69"/>
    </row>
    <row r="24" spans="2:8" ht="14.5" customHeight="1">
      <c r="B24" s="67"/>
      <c r="C24" s="85">
        <f t="shared" si="2"/>
        <v>42186</v>
      </c>
      <c r="D24" s="132" t="s">
        <v>107</v>
      </c>
      <c r="E24" s="87">
        <f ca="1">(OFFSET(Sheet2!AC16,ROWS(E$13:E24)*4-4,0)+$D$5*1.023)</f>
        <v>4.3230000000000004</v>
      </c>
      <c r="F24" s="87">
        <f ca="1">(OFFSET(Sheet2!AD16,ROWS(F$13:F24)*4-4,0)+$D$5*1.023)</f>
        <v>4.4169999999999998</v>
      </c>
      <c r="G24" s="87">
        <f ca="1">(OFFSET(Sheet2!AE16,ROWS(G$13:G24)*4-4,0)+$D$5*1.023)</f>
        <v>4.5060000000000002</v>
      </c>
      <c r="H24" s="69"/>
    </row>
    <row r="25" spans="2:8" ht="14.5" customHeight="1">
      <c r="B25" s="67"/>
      <c r="C25" s="133"/>
      <c r="D25" s="134"/>
      <c r="E25" s="68"/>
      <c r="F25" s="68"/>
      <c r="G25" s="68"/>
      <c r="H25" s="69"/>
    </row>
    <row r="26" spans="2:8" ht="14.5" customHeight="1">
      <c r="B26" s="67"/>
      <c r="C26" s="99" t="s">
        <v>94</v>
      </c>
      <c r="D26" s="135"/>
      <c r="E26" s="68"/>
      <c r="F26" s="68"/>
      <c r="G26" s="68"/>
      <c r="H26" s="69"/>
    </row>
    <row r="27" spans="2:8" ht="14.5" customHeight="1" thickBot="1">
      <c r="B27" s="67"/>
      <c r="C27" s="76" t="s">
        <v>0</v>
      </c>
      <c r="D27" s="76" t="s">
        <v>17</v>
      </c>
      <c r="E27" s="110" t="s">
        <v>4</v>
      </c>
      <c r="F27" s="110" t="s">
        <v>5</v>
      </c>
      <c r="G27" s="110" t="s">
        <v>6</v>
      </c>
      <c r="H27" s="69"/>
    </row>
    <row r="28" spans="2:8" ht="15">
      <c r="B28" s="67"/>
      <c r="C28" s="130">
        <f>$C$13</f>
        <v>42125</v>
      </c>
      <c r="D28" s="131" t="s">
        <v>51</v>
      </c>
      <c r="E28" s="83">
        <f ca="1">(OFFSET(Sheet2!AC6,ROWS(E$28:E28)*4-4,0)+$D$5*1.023)</f>
        <v>0.627</v>
      </c>
      <c r="F28" s="83">
        <f ca="1">(OFFSET(Sheet2!AD6,ROWS(F$28:F28)*4-4,0)+$D$5*1.023)</f>
        <v>0.63900000000000001</v>
      </c>
      <c r="G28" s="83">
        <f ca="1">(OFFSET(Sheet2!AE6,ROWS(G$28:G28)*4-4,0)+$D$5*1.023)</f>
        <v>0.65</v>
      </c>
      <c r="H28" s="69"/>
    </row>
    <row r="29" spans="2:8" ht="15">
      <c r="B29" s="67"/>
      <c r="C29" s="80">
        <f>$C$13</f>
        <v>42125</v>
      </c>
      <c r="D29" s="131" t="s">
        <v>52</v>
      </c>
      <c r="E29" s="83">
        <f ca="1">(OFFSET(Sheet2!AC7,ROWS(E$28:E29)*4-4,0)+$D$5*1.023)</f>
        <v>0.53900000000000003</v>
      </c>
      <c r="F29" s="83">
        <f ca="1">(OFFSET(Sheet2!AD7,ROWS(F$28:F29)*4-4,0)+$D$5*1.023)</f>
        <v>0.55700000000000005</v>
      </c>
      <c r="G29" s="83">
        <f ca="1">(OFFSET(Sheet2!AE7,ROWS(G$28:G29)*4-4,0)+$D$5*1.023)</f>
        <v>0.56999999999999995</v>
      </c>
      <c r="H29" s="69"/>
    </row>
    <row r="30" spans="2:8" ht="15">
      <c r="B30" s="67"/>
      <c r="C30" s="80">
        <f t="shared" ref="C30:C31" si="3">$C$13</f>
        <v>42125</v>
      </c>
      <c r="D30" s="132" t="s">
        <v>106</v>
      </c>
      <c r="E30" s="83">
        <f ca="1">(OFFSET(Sheet2!AC8,ROWS(E$28:E30)*4-4,0)+$D$5*1.023)</f>
        <v>0.439</v>
      </c>
      <c r="F30" s="83">
        <f ca="1">(OFFSET(Sheet2!AD8,ROWS(F$28:F30)*4-4,0)+$D$5*1.023)</f>
        <v>0.45700000000000002</v>
      </c>
      <c r="G30" s="83">
        <f ca="1">(OFFSET(Sheet2!AE8,ROWS(G$28:G30)*4-4,0)+$D$5*1.023)</f>
        <v>0.47</v>
      </c>
      <c r="H30" s="69"/>
    </row>
    <row r="31" spans="2:8" ht="15">
      <c r="B31" s="67"/>
      <c r="C31" s="80">
        <f t="shared" si="3"/>
        <v>42125</v>
      </c>
      <c r="D31" s="132" t="s">
        <v>107</v>
      </c>
      <c r="E31" s="83">
        <f ca="1">(OFFSET(Sheet2!AC9,ROWS(E$28:E31)*4-4,0)+$D$5*1.023)</f>
        <v>4.1020000000000003</v>
      </c>
      <c r="F31" s="83">
        <f ca="1">(OFFSET(Sheet2!AD9,ROWS(F$28:F31)*4-4,0)+$D$5*1.023)</f>
        <v>4.1970000000000001</v>
      </c>
      <c r="G31" s="83">
        <f ca="1">(OFFSET(Sheet2!AE9,ROWS(G$28:G31)*4-4,0)+$D$5*1.023)</f>
        <v>4.2889999999999997</v>
      </c>
      <c r="H31" s="69"/>
    </row>
    <row r="32" spans="2:8" ht="15">
      <c r="B32" s="67"/>
      <c r="C32" s="80">
        <f>$C$17</f>
        <v>42156</v>
      </c>
      <c r="D32" s="131" t="s">
        <v>51</v>
      </c>
      <c r="E32" s="83">
        <f ca="1">(OFFSET(Sheet2!AC10,ROWS(E$28:E32)*4-4,0)+$D$5*1.023)</f>
        <v>0.629</v>
      </c>
      <c r="F32" s="83">
        <f ca="1">(OFFSET(Sheet2!AD10,ROWS(F$28:F32)*4-4,0)+$D$5*1.023)</f>
        <v>0.64</v>
      </c>
      <c r="G32" s="83">
        <f ca="1">(OFFSET(Sheet2!AE10,ROWS(G$28:G32)*4-4,0)+$D$5*1.023)</f>
        <v>0.65100000000000002</v>
      </c>
      <c r="H32" s="69"/>
    </row>
    <row r="33" spans="2:8" ht="15">
      <c r="B33" s="67"/>
      <c r="C33" s="80">
        <f>$C$17</f>
        <v>42156</v>
      </c>
      <c r="D33" s="131" t="s">
        <v>52</v>
      </c>
      <c r="E33" s="83">
        <f ca="1">(OFFSET(Sheet2!AC11,ROWS(E$28:E33)*4-4,0)+$D$5*1.023)</f>
        <v>0.54100000000000004</v>
      </c>
      <c r="F33" s="83">
        <f ca="1">(OFFSET(Sheet2!AD11,ROWS(F$28:F33)*4-4,0)+$D$5*1.023)</f>
        <v>0.55800000000000005</v>
      </c>
      <c r="G33" s="83">
        <f ca="1">(OFFSET(Sheet2!AE11,ROWS(G$28:G33)*4-4,0)+$D$5*1.023)</f>
        <v>0.57099999999999995</v>
      </c>
      <c r="H33" s="69"/>
    </row>
    <row r="34" spans="2:8" ht="15">
      <c r="B34" s="67"/>
      <c r="C34" s="80">
        <f t="shared" ref="C34:C35" si="4">$C$17</f>
        <v>42156</v>
      </c>
      <c r="D34" s="132" t="s">
        <v>106</v>
      </c>
      <c r="E34" s="83">
        <f ca="1">(OFFSET(Sheet2!AC12,ROWS(E$28:E34)*4-4,0)+$D$5*1.023)</f>
        <v>0.443</v>
      </c>
      <c r="F34" s="83">
        <f ca="1">(OFFSET(Sheet2!AD12,ROWS(F$28:F34)*4-4,0)+$D$5*1.023)</f>
        <v>0.80600000000000005</v>
      </c>
      <c r="G34" s="83">
        <f ca="1">(OFFSET(Sheet2!AE12,ROWS(G$28:G34)*4-4,0)+$D$5*1.023)</f>
        <v>0.61099999999999999</v>
      </c>
      <c r="H34" s="69"/>
    </row>
    <row r="35" spans="2:8" ht="15">
      <c r="B35" s="67"/>
      <c r="C35" s="80">
        <f t="shared" si="4"/>
        <v>42156</v>
      </c>
      <c r="D35" s="132" t="s">
        <v>107</v>
      </c>
      <c r="E35" s="83">
        <f ca="1">(OFFSET(Sheet2!AC13,ROWS(E$28:E35)*4-4,0)+$D$5*1.023)</f>
        <v>4.1139999999999999</v>
      </c>
      <c r="F35" s="83">
        <f ca="1">(OFFSET(Sheet2!AD13,ROWS(F$28:F35)*4-4,0)+$D$5*1.023)</f>
        <v>4.2069999999999999</v>
      </c>
      <c r="G35" s="83">
        <f ca="1">(OFFSET(Sheet2!AE13,ROWS(G$28:G35)*4-4,0)+$D$5*1.023)</f>
        <v>4.2969999999999997</v>
      </c>
      <c r="H35" s="69"/>
    </row>
    <row r="36" spans="2:8" ht="15">
      <c r="B36" s="67"/>
      <c r="C36" s="80">
        <f>$C$21</f>
        <v>42186</v>
      </c>
      <c r="D36" s="131" t="s">
        <v>51</v>
      </c>
      <c r="E36" s="83">
        <f ca="1">(OFFSET(Sheet2!AC14,ROWS(E$28:E36)*4-4,0)+$D$5*1.023)</f>
        <v>0.63</v>
      </c>
      <c r="F36" s="83">
        <f ca="1">(OFFSET(Sheet2!AD14,ROWS(F$28:F36)*4-4,0)+$D$5*1.023)</f>
        <v>0.64100000000000001</v>
      </c>
      <c r="G36" s="83">
        <f ca="1">(OFFSET(Sheet2!AE14,ROWS(G$28:G36)*4-4,0)+$D$5*1.023)</f>
        <v>0.65100000000000002</v>
      </c>
      <c r="H36" s="69"/>
    </row>
    <row r="37" spans="2:8" ht="15">
      <c r="B37" s="67"/>
      <c r="C37" s="80">
        <f>$C$21</f>
        <v>42186</v>
      </c>
      <c r="D37" s="131" t="s">
        <v>52</v>
      </c>
      <c r="E37" s="83">
        <f ca="1">(OFFSET(Sheet2!AC15,ROWS(E$28:E37)*4-4,0)+$D$5*1.023)</f>
        <v>0.54300000000000004</v>
      </c>
      <c r="F37" s="83">
        <f ca="1">(OFFSET(Sheet2!AD15,ROWS(F$28:F37)*4-4,0)+$D$5*1.023)</f>
        <v>0.55900000000000005</v>
      </c>
      <c r="G37" s="83">
        <f ca="1">(OFFSET(Sheet2!AE15,ROWS(G$28:G37)*4-4,0)+$D$5*1.023)</f>
        <v>0.57199999999999995</v>
      </c>
      <c r="H37" s="69"/>
    </row>
    <row r="38" spans="2:8" ht="15">
      <c r="B38" s="67"/>
      <c r="C38" s="80">
        <f t="shared" ref="C38:C39" si="5">$C$21</f>
        <v>42186</v>
      </c>
      <c r="D38" s="132" t="s">
        <v>106</v>
      </c>
      <c r="E38" s="83">
        <f ca="1">(OFFSET(Sheet2!AC16,ROWS(E$28:E38)*4-4,0)+$D$5*1.023)</f>
        <v>0.44600000000000001</v>
      </c>
      <c r="F38" s="83">
        <f ca="1">(OFFSET(Sheet2!AD16,ROWS(F$28:F38)*4-4,0)+$D$5*1.023)</f>
        <v>0.80900000000000005</v>
      </c>
      <c r="G38" s="83">
        <f ca="1">(OFFSET(Sheet2!AE16,ROWS(G$28:G38)*4-4,0)+$D$5*1.023)</f>
        <v>0.60899999999999999</v>
      </c>
      <c r="H38" s="69"/>
    </row>
    <row r="39" spans="2:8" ht="15">
      <c r="B39" s="67"/>
      <c r="C39" s="85">
        <f t="shared" si="5"/>
        <v>42186</v>
      </c>
      <c r="D39" s="132" t="s">
        <v>107</v>
      </c>
      <c r="E39" s="87">
        <f ca="1">(OFFSET(Sheet2!AC17,ROWS(E$28:E39)*4-4,0)+$D$5*1.023)</f>
        <v>4.1189999999999998</v>
      </c>
      <c r="F39" s="87">
        <f ca="1">(OFFSET(Sheet2!AD17,ROWS(F$28:F39)*4-4,0)+$D$5*1.023)</f>
        <v>4.2119999999999997</v>
      </c>
      <c r="G39" s="87">
        <f ca="1">(OFFSET(Sheet2!AE17,ROWS(G$28:G39)*4-4,0)+$D$5*1.023)</f>
        <v>4.3019999999999996</v>
      </c>
      <c r="H39" s="69"/>
    </row>
    <row r="40" spans="2:8">
      <c r="B40" s="67"/>
      <c r="C40" s="133"/>
      <c r="D40" s="134"/>
      <c r="E40" s="68"/>
      <c r="F40" s="68"/>
      <c r="G40" s="68"/>
      <c r="H40" s="69"/>
    </row>
    <row r="41" spans="2:8" ht="18">
      <c r="B41" s="67"/>
      <c r="C41" s="99" t="s">
        <v>93</v>
      </c>
      <c r="D41" s="135"/>
      <c r="E41" s="68"/>
      <c r="F41" s="68"/>
      <c r="G41" s="68"/>
      <c r="H41" s="69"/>
    </row>
    <row r="42" spans="2:8" ht="15" thickBot="1">
      <c r="B42" s="67"/>
      <c r="C42" s="76" t="s">
        <v>0</v>
      </c>
      <c r="D42" s="76" t="s">
        <v>17</v>
      </c>
      <c r="E42" s="110" t="s">
        <v>4</v>
      </c>
      <c r="F42" s="110" t="s">
        <v>5</v>
      </c>
      <c r="G42" s="110" t="s">
        <v>6</v>
      </c>
      <c r="H42" s="69"/>
    </row>
    <row r="43" spans="2:8" ht="15">
      <c r="B43" s="67"/>
      <c r="C43" s="130">
        <f>$C$13</f>
        <v>42125</v>
      </c>
      <c r="D43" s="131" t="s">
        <v>51</v>
      </c>
      <c r="E43" s="82">
        <f ca="1">(OFFSET(Sheet2!AC7,ROWS(E$43:E43)*4-4,0)+$D$5*1.023)</f>
        <v>0.59199999999999997</v>
      </c>
      <c r="F43" s="82">
        <f ca="1">(OFFSET(Sheet2!AD7,ROWS(F$43:F43)*4-4,0)+$D$5*1.023)</f>
        <v>0.60299999999999998</v>
      </c>
      <c r="G43" s="82">
        <f ca="1">(OFFSET(Sheet2!AE7,ROWS(G$43:G43)*4-4,0)+$D$5*1.023)</f>
        <v>0.61399999999999999</v>
      </c>
      <c r="H43" s="69"/>
    </row>
    <row r="44" spans="2:8" ht="15">
      <c r="B44" s="67"/>
      <c r="C44" s="80">
        <f>$C$13</f>
        <v>42125</v>
      </c>
      <c r="D44" s="131" t="s">
        <v>52</v>
      </c>
      <c r="E44" s="83">
        <f ca="1">(OFFSET(Sheet2!AC8,ROWS(E$43:E44)*4-4,0)+$D$5*1.023)</f>
        <v>0.504</v>
      </c>
      <c r="F44" s="83">
        <f ca="1">(OFFSET(Sheet2!AD8,ROWS(F$43:F44)*4-4,0)+$D$5*1.023)</f>
        <v>0.52100000000000002</v>
      </c>
      <c r="G44" s="83">
        <f ca="1">(OFFSET(Sheet2!AE8,ROWS(G$43:G44)*4-4,0)+$D$5*1.023)</f>
        <v>0.53400000000000003</v>
      </c>
      <c r="H44" s="69"/>
    </row>
    <row r="45" spans="2:8" ht="15">
      <c r="B45" s="67"/>
      <c r="C45" s="80">
        <f t="shared" ref="C45:C46" si="6">$C$13</f>
        <v>42125</v>
      </c>
      <c r="D45" s="132" t="s">
        <v>106</v>
      </c>
      <c r="E45" s="83">
        <f ca="1">(OFFSET(Sheet2!AC9,ROWS(E$43:E45)*4-4,0)+$D$5*1.023)</f>
        <v>0.40400000000000003</v>
      </c>
      <c r="F45" s="83">
        <f ca="1">(OFFSET(Sheet2!AD9,ROWS(F$43:F45)*4-4,0)+$D$5*1.023)</f>
        <v>0.42199999999999999</v>
      </c>
      <c r="G45" s="83">
        <f ca="1">(OFFSET(Sheet2!AE9,ROWS(G$43:G45)*4-4,0)+$D$5*1.023)</f>
        <v>0.435</v>
      </c>
      <c r="H45" s="69"/>
    </row>
    <row r="46" spans="2:8" ht="15">
      <c r="B46" s="67"/>
      <c r="C46" s="80">
        <f t="shared" si="6"/>
        <v>42125</v>
      </c>
      <c r="D46" s="132" t="s">
        <v>107</v>
      </c>
      <c r="E46" s="83">
        <f ca="1">(OFFSET(Sheet2!AC10,ROWS(E$43:E46)*4-4,0)+$D$5*1.023)</f>
        <v>3.7440000000000002</v>
      </c>
      <c r="F46" s="83">
        <f ca="1">(OFFSET(Sheet2!AD10,ROWS(F$43:F46)*4-4,0)+$D$5*1.023)</f>
        <v>3.839</v>
      </c>
      <c r="G46" s="83">
        <f ca="1">(OFFSET(Sheet2!AE10,ROWS(G$43:G46)*4-4,0)+$D$5*1.023)</f>
        <v>3.931</v>
      </c>
      <c r="H46" s="69"/>
    </row>
    <row r="47" spans="2:8" ht="15">
      <c r="B47" s="67"/>
      <c r="C47" s="80">
        <f>$C$17</f>
        <v>42156</v>
      </c>
      <c r="D47" s="131" t="s">
        <v>51</v>
      </c>
      <c r="E47" s="83">
        <f ca="1">(OFFSET(Sheet2!AC11,ROWS(E$43:E47)*4-4,0)+$D$5*1.023)</f>
        <v>0.59299999999999997</v>
      </c>
      <c r="F47" s="83">
        <f ca="1">(OFFSET(Sheet2!AD11,ROWS(F$43:F47)*4-4,0)+$D$5*1.023)</f>
        <v>0.60499999999999998</v>
      </c>
      <c r="G47" s="83">
        <f ca="1">(OFFSET(Sheet2!AE11,ROWS(G$43:G47)*4-4,0)+$D$5*1.023)</f>
        <v>0.61499999999999999</v>
      </c>
      <c r="H47" s="69"/>
    </row>
    <row r="48" spans="2:8" ht="15">
      <c r="B48" s="67"/>
      <c r="C48" s="80">
        <f>$C$17</f>
        <v>42156</v>
      </c>
      <c r="D48" s="131" t="s">
        <v>52</v>
      </c>
      <c r="E48" s="83">
        <f ca="1">(OFFSET(Sheet2!AC12,ROWS(E$43:E48)*4-4,0)+$D$5*1.023)</f>
        <v>0.50600000000000001</v>
      </c>
      <c r="F48" s="83">
        <f ca="1">(OFFSET(Sheet2!AD12,ROWS(F$43:F48)*4-4,0)+$D$5*1.023)</f>
        <v>0.52300000000000002</v>
      </c>
      <c r="G48" s="83">
        <f ca="1">(OFFSET(Sheet2!AE12,ROWS(G$43:G48)*4-4,0)+$D$5*1.023)</f>
        <v>0.53600000000000003</v>
      </c>
      <c r="H48" s="69"/>
    </row>
    <row r="49" spans="2:8" ht="15">
      <c r="B49" s="67"/>
      <c r="C49" s="80">
        <f t="shared" ref="C49:C50" si="7">$C$17</f>
        <v>42156</v>
      </c>
      <c r="D49" s="132" t="s">
        <v>106</v>
      </c>
      <c r="E49" s="83">
        <f ca="1">(OFFSET(Sheet2!AC13,ROWS(E$43:E49)*4-4,0)+$D$5*1.023)</f>
        <v>0.40799999999999997</v>
      </c>
      <c r="F49" s="83">
        <f ca="1">(OFFSET(Sheet2!AD13,ROWS(F$43:F49)*4-4,0)+$D$5*1.023)</f>
        <v>0.77100000000000002</v>
      </c>
      <c r="G49" s="83">
        <f ca="1">(OFFSET(Sheet2!AE13,ROWS(G$43:G49)*4-4,0)+$D$5*1.023)</f>
        <v>0.57599999999999996</v>
      </c>
      <c r="H49" s="69"/>
    </row>
    <row r="50" spans="2:8" ht="15">
      <c r="B50" s="67"/>
      <c r="C50" s="80">
        <f t="shared" si="7"/>
        <v>42156</v>
      </c>
      <c r="D50" s="132" t="s">
        <v>107</v>
      </c>
      <c r="E50" s="83">
        <f ca="1">(OFFSET(Sheet2!AC14,ROWS(E$43:E50)*4-4,0)+$D$5*1.023)</f>
        <v>3.7559999999999998</v>
      </c>
      <c r="F50" s="83">
        <f ca="1">(OFFSET(Sheet2!AD14,ROWS(F$43:F50)*4-4,0)+$D$5*1.023)</f>
        <v>3.8490000000000002</v>
      </c>
      <c r="G50" s="83">
        <f ca="1">(OFFSET(Sheet2!AE14,ROWS(G$43:G50)*4-4,0)+$D$5*1.023)</f>
        <v>3.9390000000000001</v>
      </c>
      <c r="H50" s="69"/>
    </row>
    <row r="51" spans="2:8" ht="15">
      <c r="B51" s="67"/>
      <c r="C51" s="80">
        <f>$C$21</f>
        <v>42186</v>
      </c>
      <c r="D51" s="131" t="s">
        <v>51</v>
      </c>
      <c r="E51" s="83">
        <f ca="1">(OFFSET(Sheet2!AC15,ROWS(E$43:E51)*4-4,0)+$D$5*1.023)</f>
        <v>0.59399999999999997</v>
      </c>
      <c r="F51" s="83">
        <f ca="1">(OFFSET(Sheet2!AD15,ROWS(F$43:F51)*4-4,0)+$D$5*1.023)</f>
        <v>0.60499999999999998</v>
      </c>
      <c r="G51" s="83">
        <f ca="1">(OFFSET(Sheet2!AE15,ROWS(G$43:G51)*4-4,0)+$D$5*1.023)</f>
        <v>0.61499999999999999</v>
      </c>
      <c r="H51" s="69"/>
    </row>
    <row r="52" spans="2:8" ht="15">
      <c r="B52" s="67"/>
      <c r="C52" s="80">
        <f>$C$21</f>
        <v>42186</v>
      </c>
      <c r="D52" s="131" t="s">
        <v>52</v>
      </c>
      <c r="E52" s="83">
        <f ca="1">(OFFSET(Sheet2!AC16,ROWS(E$43:E52)*4-4,0)+$D$5*1.023)</f>
        <v>0.50700000000000001</v>
      </c>
      <c r="F52" s="83">
        <f ca="1">(OFFSET(Sheet2!AD16,ROWS(F$43:F52)*4-4,0)+$D$5*1.023)</f>
        <v>0.52400000000000002</v>
      </c>
      <c r="G52" s="83">
        <f ca="1">(OFFSET(Sheet2!AE16,ROWS(G$43:G52)*4-4,0)+$D$5*1.023)</f>
        <v>0.53600000000000003</v>
      </c>
      <c r="H52" s="69"/>
    </row>
    <row r="53" spans="2:8" ht="15">
      <c r="B53" s="67"/>
      <c r="C53" s="80">
        <f t="shared" ref="C53:C54" si="8">$C$21</f>
        <v>42186</v>
      </c>
      <c r="D53" s="132" t="s">
        <v>106</v>
      </c>
      <c r="E53" s="83">
        <f ca="1">(OFFSET(Sheet2!AC17,ROWS(E$43:E53)*4-4,0)+$D$5*1.023)</f>
        <v>0.41099999999999998</v>
      </c>
      <c r="F53" s="83">
        <f ca="1">(OFFSET(Sheet2!AD17,ROWS(F$43:F53)*4-4,0)+$D$5*1.023)</f>
        <v>0.77400000000000002</v>
      </c>
      <c r="G53" s="83">
        <f ca="1">(OFFSET(Sheet2!AE17,ROWS(G$43:G53)*4-4,0)+$D$5*1.023)</f>
        <v>0.57399999999999995</v>
      </c>
      <c r="H53" s="69"/>
    </row>
    <row r="54" spans="2:8" ht="15">
      <c r="B54" s="67"/>
      <c r="C54" s="85">
        <f t="shared" si="8"/>
        <v>42186</v>
      </c>
      <c r="D54" s="132" t="s">
        <v>107</v>
      </c>
      <c r="E54" s="87">
        <f ca="1">(OFFSET(Sheet2!AC18,ROWS(E$43:E54)*4-4,0)+$D$5*1.023)</f>
        <v>3.7610000000000001</v>
      </c>
      <c r="F54" s="87">
        <f ca="1">(OFFSET(Sheet2!AD18,ROWS(F$43:F54)*4-4,0)+$D$5*1.023)</f>
        <v>3.8540000000000001</v>
      </c>
      <c r="G54" s="87">
        <f ca="1">(OFFSET(Sheet2!AE18,ROWS(G$43:G54)*4-4,0)+$D$5*1.023)</f>
        <v>3.944</v>
      </c>
      <c r="H54" s="69"/>
    </row>
    <row r="55" spans="2:8">
      <c r="B55" s="67"/>
      <c r="C55" s="133"/>
      <c r="D55" s="134"/>
      <c r="E55" s="68"/>
      <c r="F55" s="68"/>
      <c r="G55" s="68"/>
      <c r="H55" s="69"/>
    </row>
    <row r="56" spans="2:8" ht="18">
      <c r="B56" s="67"/>
      <c r="C56" s="99" t="s">
        <v>95</v>
      </c>
      <c r="D56" s="135"/>
      <c r="E56" s="68"/>
      <c r="F56" s="68"/>
      <c r="G56" s="68"/>
      <c r="H56" s="69"/>
    </row>
    <row r="57" spans="2:8" ht="15" thickBot="1">
      <c r="B57" s="67"/>
      <c r="C57" s="76" t="s">
        <v>0</v>
      </c>
      <c r="D57" s="76" t="s">
        <v>17</v>
      </c>
      <c r="E57" s="110" t="s">
        <v>4</v>
      </c>
      <c r="F57" s="110" t="s">
        <v>5</v>
      </c>
      <c r="G57" s="110" t="s">
        <v>6</v>
      </c>
      <c r="H57" s="69"/>
    </row>
    <row r="58" spans="2:8" ht="15">
      <c r="B58" s="67"/>
      <c r="C58" s="130">
        <f>$C$13</f>
        <v>42125</v>
      </c>
      <c r="D58" s="131" t="s">
        <v>51</v>
      </c>
      <c r="E58" s="82">
        <f ca="1">(OFFSET(Sheet2!AC8,ROWS(E$58:E58)*4-4,0)+$D$5*1.023)</f>
        <v>0.58099999999999996</v>
      </c>
      <c r="F58" s="82">
        <f ca="1">(OFFSET(Sheet2!AD8,ROWS(F$58:F58)*4-4,0)+$D$5*1.023)</f>
        <v>0.59299999999999997</v>
      </c>
      <c r="G58" s="82">
        <f ca="1">(OFFSET(Sheet2!AE8,ROWS(G$58:G58)*4-4,0)+$D$5*1.023)</f>
        <v>0.60399999999999998</v>
      </c>
      <c r="H58" s="69"/>
    </row>
    <row r="59" spans="2:8" ht="15">
      <c r="B59" s="67"/>
      <c r="C59" s="80">
        <f>$C$13</f>
        <v>42125</v>
      </c>
      <c r="D59" s="131" t="s">
        <v>52</v>
      </c>
      <c r="E59" s="83">
        <f ca="1">(OFFSET(Sheet2!AC9,ROWS(E$58:E59)*4-4,0)+$D$5*1.023)</f>
        <v>0.49299999999999999</v>
      </c>
      <c r="F59" s="83">
        <f ca="1">(OFFSET(Sheet2!AD9,ROWS(F$58:F59)*4-4,0)+$D$5*1.023)</f>
        <v>0.51100000000000001</v>
      </c>
      <c r="G59" s="83">
        <f ca="1">(OFFSET(Sheet2!AE9,ROWS(G$58:G59)*4-4,0)+$D$5*1.023)</f>
        <v>0.52400000000000002</v>
      </c>
      <c r="H59" s="69"/>
    </row>
    <row r="60" spans="2:8" ht="15">
      <c r="B60" s="67"/>
      <c r="C60" s="80">
        <f t="shared" ref="C60:C61" si="9">$C$13</f>
        <v>42125</v>
      </c>
      <c r="D60" s="132" t="s">
        <v>106</v>
      </c>
      <c r="E60" s="83">
        <f ca="1">(OFFSET(Sheet2!AC10,ROWS(E$58:E60)*4-4,0)+$D$5*1.023)</f>
        <v>0.39400000000000002</v>
      </c>
      <c r="F60" s="83">
        <f ca="1">(OFFSET(Sheet2!AD10,ROWS(F$58:F60)*4-4,0)+$D$5*1.023)</f>
        <v>0.41199999999999998</v>
      </c>
      <c r="G60" s="83">
        <f ca="1">(OFFSET(Sheet2!AE10,ROWS(G$58:G60)*4-4,0)+$D$5*1.023)</f>
        <v>0.42499999999999999</v>
      </c>
      <c r="H60" s="69"/>
    </row>
    <row r="61" spans="2:8" ht="15">
      <c r="B61" s="67"/>
      <c r="C61" s="80">
        <f t="shared" si="9"/>
        <v>42125</v>
      </c>
      <c r="D61" s="132" t="s">
        <v>107</v>
      </c>
      <c r="E61" s="83">
        <f ca="1">(OFFSET(Sheet2!AC11,ROWS(E$58:E61)*4-4,0)+$D$5*1.023)</f>
        <v>3.6419999999999999</v>
      </c>
      <c r="F61" s="83">
        <f ca="1">(OFFSET(Sheet2!AD11,ROWS(F$58:F61)*4-4,0)+$D$5*1.023)</f>
        <v>3.7360000000000002</v>
      </c>
      <c r="G61" s="83">
        <f ca="1">(OFFSET(Sheet2!AE11,ROWS(G$58:G61)*4-4,0)+$D$5*1.023)</f>
        <v>3.8290000000000002</v>
      </c>
      <c r="H61" s="69"/>
    </row>
    <row r="62" spans="2:8" ht="15">
      <c r="B62" s="67"/>
      <c r="C62" s="80">
        <f>$C$17</f>
        <v>42156</v>
      </c>
      <c r="D62" s="131" t="s">
        <v>51</v>
      </c>
      <c r="E62" s="83">
        <f ca="1">(OFFSET(Sheet2!AC12,ROWS(E$58:E62)*4-4,0)+$D$5*1.023)</f>
        <v>0.58299999999999996</v>
      </c>
      <c r="F62" s="83">
        <f ca="1">(OFFSET(Sheet2!AD12,ROWS(F$58:F62)*4-4,0)+$D$5*1.023)</f>
        <v>0.59399999999999997</v>
      </c>
      <c r="G62" s="83">
        <f ca="1">(OFFSET(Sheet2!AE12,ROWS(G$58:G62)*4-4,0)+$D$5*1.023)</f>
        <v>0.60499999999999998</v>
      </c>
      <c r="H62" s="69"/>
    </row>
    <row r="63" spans="2:8" ht="15">
      <c r="B63" s="67"/>
      <c r="C63" s="80">
        <f>$C$17</f>
        <v>42156</v>
      </c>
      <c r="D63" s="131" t="s">
        <v>52</v>
      </c>
      <c r="E63" s="83">
        <f ca="1">(OFFSET(Sheet2!AC13,ROWS(E$58:E63)*4-4,0)+$D$5*1.023)</f>
        <v>0.495</v>
      </c>
      <c r="F63" s="83">
        <f ca="1">(OFFSET(Sheet2!AD13,ROWS(F$58:F63)*4-4,0)+$D$5*1.023)</f>
        <v>0.51200000000000001</v>
      </c>
      <c r="G63" s="83">
        <f ca="1">(OFFSET(Sheet2!AE13,ROWS(G$58:G63)*4-4,0)+$D$5*1.023)</f>
        <v>0.52500000000000002</v>
      </c>
      <c r="H63" s="69"/>
    </row>
    <row r="64" spans="2:8" ht="15">
      <c r="B64" s="67"/>
      <c r="C64" s="80">
        <f t="shared" ref="C64:C65" si="10">$C$17</f>
        <v>42156</v>
      </c>
      <c r="D64" s="132" t="s">
        <v>106</v>
      </c>
      <c r="E64" s="83">
        <f ca="1">(OFFSET(Sheet2!AC14,ROWS(E$58:E64)*4-4,0)+$D$5*1.023)</f>
        <v>0.39800000000000002</v>
      </c>
      <c r="F64" s="83">
        <f ca="1">(OFFSET(Sheet2!AD14,ROWS(F$58:F64)*4-4,0)+$D$5*1.023)</f>
        <v>0.76100000000000001</v>
      </c>
      <c r="G64" s="83">
        <f ca="1">(OFFSET(Sheet2!AE14,ROWS(G$58:G64)*4-4,0)+$D$5*1.023)</f>
        <v>0.56599999999999995</v>
      </c>
      <c r="H64" s="69"/>
    </row>
    <row r="65" spans="2:8" ht="15">
      <c r="B65" s="67"/>
      <c r="C65" s="80">
        <f t="shared" si="10"/>
        <v>42156</v>
      </c>
      <c r="D65" s="132" t="s">
        <v>107</v>
      </c>
      <c r="E65" s="83">
        <f ca="1">(OFFSET(Sheet2!AC15,ROWS(E$58:E65)*4-4,0)+$D$5*1.023)</f>
        <v>3.653</v>
      </c>
      <c r="F65" s="83">
        <f ca="1">(OFFSET(Sheet2!AD15,ROWS(F$58:F65)*4-4,0)+$D$5*1.023)</f>
        <v>3.7469999999999999</v>
      </c>
      <c r="G65" s="83">
        <f ca="1">(OFFSET(Sheet2!AE15,ROWS(G$58:G65)*4-4,0)+$D$5*1.023)</f>
        <v>3.8370000000000002</v>
      </c>
      <c r="H65" s="69"/>
    </row>
    <row r="66" spans="2:8" ht="15">
      <c r="B66" s="67"/>
      <c r="C66" s="80">
        <f>$C$21</f>
        <v>42186</v>
      </c>
      <c r="D66" s="131" t="s">
        <v>51</v>
      </c>
      <c r="E66" s="83">
        <f ca="1">(OFFSET(Sheet2!AC16,ROWS(E$58:E66)*4-4,0)+$D$5*1.023)</f>
        <v>0.58399999999999996</v>
      </c>
      <c r="F66" s="83">
        <f ca="1">(OFFSET(Sheet2!AD16,ROWS(F$58:F66)*4-4,0)+$D$5*1.023)</f>
        <v>0.59499999999999997</v>
      </c>
      <c r="G66" s="83">
        <f ca="1">(OFFSET(Sheet2!AE16,ROWS(G$58:G66)*4-4,0)+$D$5*1.023)</f>
        <v>0.60499999999999998</v>
      </c>
      <c r="H66" s="69"/>
    </row>
    <row r="67" spans="2:8" ht="15">
      <c r="B67" s="67"/>
      <c r="C67" s="80">
        <f>$C$21</f>
        <v>42186</v>
      </c>
      <c r="D67" s="131" t="s">
        <v>52</v>
      </c>
      <c r="E67" s="83">
        <f ca="1">(OFFSET(Sheet2!AC17,ROWS(E$58:E67)*4-4,0)+$D$5*1.023)</f>
        <v>0.496</v>
      </c>
      <c r="F67" s="83">
        <f ca="1">(OFFSET(Sheet2!AD17,ROWS(F$58:F67)*4-4,0)+$D$5*1.023)</f>
        <v>0.51300000000000001</v>
      </c>
      <c r="G67" s="83">
        <f ca="1">(OFFSET(Sheet2!AE17,ROWS(G$58:G67)*4-4,0)+$D$5*1.023)</f>
        <v>0.52600000000000002</v>
      </c>
      <c r="H67" s="69"/>
    </row>
    <row r="68" spans="2:8" ht="15">
      <c r="B68" s="67"/>
      <c r="C68" s="80">
        <f t="shared" ref="C68:C69" si="11">$C$21</f>
        <v>42186</v>
      </c>
      <c r="D68" s="132" t="s">
        <v>106</v>
      </c>
      <c r="E68" s="83">
        <f ca="1">(OFFSET(Sheet2!AC18,ROWS(E$58:E68)*4-4,0)+$D$5*1.023)</f>
        <v>0.40100000000000002</v>
      </c>
      <c r="F68" s="83">
        <f ca="1">(OFFSET(Sheet2!AD18,ROWS(F$58:F68)*4-4,0)+$D$5*1.023)</f>
        <v>0.76400000000000001</v>
      </c>
      <c r="G68" s="83">
        <f ca="1">(OFFSET(Sheet2!AE18,ROWS(G$58:G68)*4-4,0)+$D$5*1.023)</f>
        <v>0.56399999999999995</v>
      </c>
      <c r="H68" s="69"/>
    </row>
    <row r="69" spans="2:8" ht="15">
      <c r="B69" s="67"/>
      <c r="C69" s="85">
        <f t="shared" si="11"/>
        <v>42186</v>
      </c>
      <c r="D69" s="132" t="s">
        <v>107</v>
      </c>
      <c r="E69" s="87">
        <f ca="1">(OFFSET(Sheet2!AC19,ROWS(E$58:E69)*4-4,0)+$D$5*1.023)</f>
        <v>3.6579999999999999</v>
      </c>
      <c r="F69" s="87">
        <f ca="1">(OFFSET(Sheet2!AD19,ROWS(F$58:F69)*4-4,0)+$D$5*1.023)</f>
        <v>3.7519999999999998</v>
      </c>
      <c r="G69" s="87">
        <f ca="1">(OFFSET(Sheet2!AE19,ROWS(G$58:G69)*4-4,0)+$D$5*1.023)</f>
        <v>3.8410000000000002</v>
      </c>
      <c r="H69" s="69"/>
    </row>
    <row r="70" spans="2:8">
      <c r="B70" s="67"/>
      <c r="C70" s="133"/>
      <c r="D70" s="134"/>
      <c r="E70" s="68"/>
      <c r="F70" s="68"/>
      <c r="G70" s="68"/>
      <c r="H70" s="69"/>
    </row>
    <row r="71" spans="2:8" ht="18">
      <c r="B71" s="67"/>
      <c r="C71" s="99" t="s">
        <v>96</v>
      </c>
      <c r="D71" s="135"/>
      <c r="E71" s="68"/>
      <c r="F71" s="68"/>
      <c r="G71" s="68"/>
      <c r="H71" s="69"/>
    </row>
    <row r="72" spans="2:8" ht="15" thickBot="1">
      <c r="B72" s="67"/>
      <c r="C72" s="76" t="s">
        <v>0</v>
      </c>
      <c r="D72" s="76" t="s">
        <v>17</v>
      </c>
      <c r="E72" s="110" t="s">
        <v>4</v>
      </c>
      <c r="F72" s="110" t="s">
        <v>5</v>
      </c>
      <c r="G72" s="110" t="s">
        <v>6</v>
      </c>
      <c r="H72" s="69"/>
    </row>
    <row r="73" spans="2:8" ht="15">
      <c r="B73" s="67"/>
      <c r="C73" s="130">
        <f>$C$13</f>
        <v>42125</v>
      </c>
      <c r="D73" s="131" t="s">
        <v>51</v>
      </c>
      <c r="E73" s="82">
        <f ca="1">(OFFSET(Sheet2!AC9,ROWS(E$73:E73)*4-4,0)+$D$5*1.023)</f>
        <v>0.56599999999999995</v>
      </c>
      <c r="F73" s="82">
        <f ca="1">(OFFSET(Sheet2!AD9,ROWS(F$73:F73)*4-4,0)+$D$5*1.023)</f>
        <v>0.57799999999999996</v>
      </c>
      <c r="G73" s="82">
        <f ca="1">(OFFSET(Sheet2!AE9,ROWS(G$73:G73)*4-4,0)+$D$5*1.023)</f>
        <v>0.58799999999999997</v>
      </c>
      <c r="H73" s="69"/>
    </row>
    <row r="74" spans="2:8" ht="15">
      <c r="B74" s="67"/>
      <c r="C74" s="80">
        <f>$C$13</f>
        <v>42125</v>
      </c>
      <c r="D74" s="131" t="s">
        <v>52</v>
      </c>
      <c r="E74" s="83">
        <f ca="1">(OFFSET(Sheet2!AC10,ROWS(E$73:E74)*4-4,0)+$D$5*1.023)</f>
        <v>0.47799999999999998</v>
      </c>
      <c r="F74" s="83">
        <f ca="1">(OFFSET(Sheet2!AD10,ROWS(F$73:F74)*4-4,0)+$D$5*1.023)</f>
        <v>0.495</v>
      </c>
      <c r="G74" s="83">
        <f ca="1">(OFFSET(Sheet2!AE10,ROWS(G$73:G74)*4-4,0)+$D$5*1.023)</f>
        <v>0.50900000000000001</v>
      </c>
      <c r="H74" s="69"/>
    </row>
    <row r="75" spans="2:8" ht="15">
      <c r="B75" s="67"/>
      <c r="C75" s="80">
        <f t="shared" ref="C75:C76" si="12">$C$13</f>
        <v>42125</v>
      </c>
      <c r="D75" s="132" t="s">
        <v>106</v>
      </c>
      <c r="E75" s="83">
        <f ca="1">(OFFSET(Sheet2!AC11,ROWS(E$73:E75)*4-4,0)+$D$5*1.023)</f>
        <v>0.379</v>
      </c>
      <c r="F75" s="83">
        <f ca="1">(OFFSET(Sheet2!AD11,ROWS(F$73:F75)*4-4,0)+$D$5*1.023)</f>
        <v>0.39700000000000002</v>
      </c>
      <c r="G75" s="83">
        <f ca="1">(OFFSET(Sheet2!AE11,ROWS(G$73:G75)*4-4,0)+$D$5*1.023)</f>
        <v>0.41</v>
      </c>
      <c r="H75" s="69"/>
    </row>
    <row r="76" spans="2:8" ht="15">
      <c r="B76" s="67"/>
      <c r="C76" s="80">
        <f t="shared" si="12"/>
        <v>42125</v>
      </c>
      <c r="D76" s="132" t="s">
        <v>107</v>
      </c>
      <c r="E76" s="83">
        <f ca="1">(OFFSET(Sheet2!AC12,ROWS(E$73:E76)*4-4,0)+$D$5*1.023)</f>
        <v>3.488</v>
      </c>
      <c r="F76" s="83">
        <f ca="1">(OFFSET(Sheet2!AD12,ROWS(F$73:F76)*4-4,0)+$D$5*1.023)</f>
        <v>3.5830000000000002</v>
      </c>
      <c r="G76" s="83">
        <f ca="1">(OFFSET(Sheet2!AE12,ROWS(G$73:G76)*4-4,0)+$D$5*1.023)</f>
        <v>3.6749999999999998</v>
      </c>
      <c r="H76" s="69"/>
    </row>
    <row r="77" spans="2:8" ht="15">
      <c r="B77" s="67"/>
      <c r="C77" s="80">
        <f>$C$17</f>
        <v>42156</v>
      </c>
      <c r="D77" s="131" t="s">
        <v>51</v>
      </c>
      <c r="E77" s="83">
        <f ca="1">(OFFSET(Sheet2!AC13,ROWS(E$73:E77)*4-4,0)+$D$5*1.023)</f>
        <v>0.56799999999999995</v>
      </c>
      <c r="F77" s="83">
        <f ca="1">(OFFSET(Sheet2!AD13,ROWS(F$73:F77)*4-4,0)+$D$5*1.023)</f>
        <v>0.57899999999999996</v>
      </c>
      <c r="G77" s="83">
        <f ca="1">(OFFSET(Sheet2!AE13,ROWS(G$73:G77)*4-4,0)+$D$5*1.023)</f>
        <v>0.58899999999999997</v>
      </c>
      <c r="H77" s="69"/>
    </row>
    <row r="78" spans="2:8" ht="15">
      <c r="B78" s="67"/>
      <c r="C78" s="80">
        <f>$C$17</f>
        <v>42156</v>
      </c>
      <c r="D78" s="131" t="s">
        <v>52</v>
      </c>
      <c r="E78" s="83">
        <f ca="1">(OFFSET(Sheet2!AC14,ROWS(E$73:E78)*4-4,0)+$D$5*1.023)</f>
        <v>0.48</v>
      </c>
      <c r="F78" s="83">
        <f ca="1">(OFFSET(Sheet2!AD14,ROWS(F$73:F78)*4-4,0)+$D$5*1.023)</f>
        <v>0.497</v>
      </c>
      <c r="G78" s="83">
        <f ca="1">(OFFSET(Sheet2!AE14,ROWS(G$73:G78)*4-4,0)+$D$5*1.023)</f>
        <v>0.51</v>
      </c>
      <c r="H78" s="69"/>
    </row>
    <row r="79" spans="2:8" ht="15">
      <c r="B79" s="67"/>
      <c r="C79" s="80">
        <f t="shared" ref="C79:C80" si="13">$C$17</f>
        <v>42156</v>
      </c>
      <c r="D79" s="132" t="s">
        <v>106</v>
      </c>
      <c r="E79" s="83">
        <f ca="1">(OFFSET(Sheet2!AC15,ROWS(E$73:E79)*4-4,0)+$D$5*1.023)</f>
        <v>0.38300000000000001</v>
      </c>
      <c r="F79" s="83">
        <f ca="1">(OFFSET(Sheet2!AD15,ROWS(F$73:F79)*4-4,0)+$D$5*1.023)</f>
        <v>0.746</v>
      </c>
      <c r="G79" s="83">
        <f ca="1">(OFFSET(Sheet2!AE15,ROWS(G$73:G79)*4-4,0)+$D$5*1.023)</f>
        <v>0.55100000000000005</v>
      </c>
      <c r="H79" s="69"/>
    </row>
    <row r="80" spans="2:8" ht="15">
      <c r="B80" s="67"/>
      <c r="C80" s="80">
        <f t="shared" si="13"/>
        <v>42156</v>
      </c>
      <c r="D80" s="132" t="s">
        <v>107</v>
      </c>
      <c r="E80" s="83">
        <f ca="1">(OFFSET(Sheet2!AC16,ROWS(E$73:E80)*4-4,0)+$D$5*1.023)</f>
        <v>3.5</v>
      </c>
      <c r="F80" s="83">
        <f ca="1">(OFFSET(Sheet2!AD16,ROWS(F$73:F80)*4-4,0)+$D$5*1.023)</f>
        <v>3.593</v>
      </c>
      <c r="G80" s="83">
        <f ca="1">(OFFSET(Sheet2!AE16,ROWS(G$73:G80)*4-4,0)+$D$5*1.023)</f>
        <v>3.6840000000000002</v>
      </c>
      <c r="H80" s="69"/>
    </row>
    <row r="81" spans="2:8" ht="15">
      <c r="B81" s="67"/>
      <c r="C81" s="80">
        <f>$C$21</f>
        <v>42186</v>
      </c>
      <c r="D81" s="131" t="s">
        <v>51</v>
      </c>
      <c r="E81" s="83">
        <f ca="1">(OFFSET(Sheet2!AC17,ROWS(E$73:E81)*4-4,0)+$D$5*1.023)</f>
        <v>0.56799999999999995</v>
      </c>
      <c r="F81" s="83">
        <f ca="1">(OFFSET(Sheet2!AD17,ROWS(F$73:F81)*4-4,0)+$D$5*1.023)</f>
        <v>0.57999999999999996</v>
      </c>
      <c r="G81" s="83">
        <f ca="1">(OFFSET(Sheet2!AE17,ROWS(G$73:G81)*4-4,0)+$D$5*1.023)</f>
        <v>0.59</v>
      </c>
      <c r="H81" s="69"/>
    </row>
    <row r="82" spans="2:8" ht="15">
      <c r="B82" s="67"/>
      <c r="C82" s="80">
        <f>$C$21</f>
        <v>42186</v>
      </c>
      <c r="D82" s="131" t="s">
        <v>52</v>
      </c>
      <c r="E82" s="83">
        <f ca="1">(OFFSET(Sheet2!AC18,ROWS(E$73:E82)*4-4,0)+$D$5*1.023)</f>
        <v>0.48099999999999998</v>
      </c>
      <c r="F82" s="83">
        <f ca="1">(OFFSET(Sheet2!AD18,ROWS(F$73:F82)*4-4,0)+$D$5*1.023)</f>
        <v>0.498</v>
      </c>
      <c r="G82" s="83">
        <f ca="1">(OFFSET(Sheet2!AE18,ROWS(G$73:G82)*4-4,0)+$D$5*1.023)</f>
        <v>0.51100000000000001</v>
      </c>
      <c r="H82" s="69"/>
    </row>
    <row r="83" spans="2:8" ht="15">
      <c r="B83" s="67"/>
      <c r="C83" s="80">
        <f t="shared" ref="C83:C84" si="14">$C$21</f>
        <v>42186</v>
      </c>
      <c r="D83" s="132" t="s">
        <v>106</v>
      </c>
      <c r="E83" s="83">
        <f ca="1">(OFFSET(Sheet2!AC19,ROWS(E$73:E83)*4-4,0)+$D$5*1.023)</f>
        <v>0.38600000000000001</v>
      </c>
      <c r="F83" s="83">
        <f ca="1">(OFFSET(Sheet2!AD19,ROWS(F$73:F83)*4-4,0)+$D$5*1.023)</f>
        <v>0.749</v>
      </c>
      <c r="G83" s="83">
        <f ca="1">(OFFSET(Sheet2!AE19,ROWS(G$73:G83)*4-4,0)+$D$5*1.023)</f>
        <v>0.54900000000000004</v>
      </c>
      <c r="H83" s="69"/>
    </row>
    <row r="84" spans="2:8" ht="15">
      <c r="B84" s="67"/>
      <c r="C84" s="85">
        <f t="shared" si="14"/>
        <v>42186</v>
      </c>
      <c r="D84" s="132" t="s">
        <v>107</v>
      </c>
      <c r="E84" s="87">
        <f ca="1">(OFFSET(Sheet2!AC20,ROWS(E$73:E84)*4-4,0)+$D$5*1.023)</f>
        <v>3.5049999999999999</v>
      </c>
      <c r="F84" s="87">
        <f ca="1">(OFFSET(Sheet2!AD20,ROWS(F$73:F84)*4-4,0)+$D$5*1.023)</f>
        <v>3.5979999999999999</v>
      </c>
      <c r="G84" s="87">
        <f ca="1">(OFFSET(Sheet2!AE20,ROWS(G$73:G84)*4-4,0)+$D$5*1.023)</f>
        <v>3.6880000000000002</v>
      </c>
      <c r="H84" s="69"/>
    </row>
    <row r="85" spans="2:8">
      <c r="B85" s="67"/>
      <c r="C85" s="133"/>
      <c r="D85" s="134"/>
      <c r="E85" s="68"/>
      <c r="F85" s="68"/>
      <c r="G85" s="68"/>
      <c r="H85" s="69"/>
    </row>
    <row r="86" spans="2:8" ht="15" thickBot="1">
      <c r="B86" s="102"/>
      <c r="C86" s="136"/>
      <c r="D86" s="137"/>
      <c r="E86" s="91"/>
      <c r="F86" s="91"/>
      <c r="G86" s="91"/>
      <c r="H86" s="103"/>
    </row>
    <row r="87" spans="2:8" ht="15" thickTop="1">
      <c r="E87" s="68"/>
      <c r="F87" s="68"/>
      <c r="G87" s="68"/>
    </row>
  </sheetData>
  <sheetProtection algorithmName="SHA-512" hashValue="YA4jwcIEUX8yRA2LBA9k0gPoVSp60RHuam2lWo5avb0FCo02FLE59oROJQJInkCPTtq+wSdDjGnfZRg2VkqZgw==" saltValue="x05VcXSN2Mtk5Ggtu3z5yw==" spinCount="100000" sheet="1" objects="1" scenarios="1"/>
  <mergeCells count="2">
    <mergeCell ref="C9:G9"/>
    <mergeCell ref="C2:F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94"/>
  <sheetViews>
    <sheetView workbookViewId="0">
      <selection activeCell="P5" sqref="P5"/>
    </sheetView>
  </sheetViews>
  <sheetFormatPr baseColWidth="10" defaultColWidth="8.83203125" defaultRowHeight="14" x14ac:dyDescent="0"/>
  <cols>
    <col min="1" max="1" width="1.33203125" style="66" customWidth="1"/>
    <col min="2" max="2" width="2.5" style="66" customWidth="1"/>
    <col min="3" max="3" width="8.83203125" style="66" hidden="1" customWidth="1"/>
    <col min="4" max="4" width="11.1640625" style="66" customWidth="1"/>
    <col min="5" max="5" width="18.5" style="66" customWidth="1"/>
    <col min="6" max="10" width="9.1640625" style="66" customWidth="1"/>
    <col min="11" max="11" width="9.5" style="66" customWidth="1"/>
    <col min="12" max="12" width="3.83203125" style="66" customWidth="1"/>
    <col min="13" max="13" width="2.6640625" style="66" customWidth="1"/>
    <col min="14" max="14" width="8.83203125" style="66" hidden="1" customWidth="1"/>
    <col min="15" max="15" width="11.5" style="66" customWidth="1"/>
    <col min="16" max="16" width="18.6640625" style="66" customWidth="1"/>
    <col min="17" max="19" width="11.1640625" style="66" customWidth="1"/>
    <col min="20" max="20" width="17.5" style="66" customWidth="1"/>
    <col min="21" max="16384" width="8.83203125" style="66"/>
  </cols>
  <sheetData>
    <row r="1" spans="2:20" ht="15" thickTop="1">
      <c r="B1" s="63"/>
      <c r="C1" s="64"/>
      <c r="D1" s="64"/>
      <c r="E1" s="64"/>
      <c r="F1" s="64"/>
      <c r="G1" s="64"/>
      <c r="H1" s="64"/>
      <c r="I1" s="64"/>
      <c r="J1" s="64"/>
      <c r="K1" s="65"/>
      <c r="M1" s="63"/>
      <c r="N1" s="64"/>
      <c r="O1" s="64"/>
      <c r="P1" s="64"/>
      <c r="Q1" s="64"/>
      <c r="R1" s="64"/>
      <c r="S1" s="64"/>
      <c r="T1" s="65"/>
    </row>
    <row r="2" spans="2:20">
      <c r="B2" s="67"/>
      <c r="C2" s="68"/>
      <c r="D2" s="138" t="s">
        <v>63</v>
      </c>
      <c r="E2" s="138"/>
      <c r="F2" s="138"/>
      <c r="G2" s="138"/>
      <c r="H2" s="138"/>
      <c r="I2" s="138"/>
      <c r="J2" s="138"/>
      <c r="K2" s="69"/>
      <c r="M2" s="67"/>
      <c r="N2" s="68"/>
      <c r="O2" s="138" t="s">
        <v>64</v>
      </c>
      <c r="P2" s="138"/>
      <c r="Q2" s="138"/>
      <c r="R2" s="138"/>
      <c r="S2" s="138"/>
      <c r="T2" s="69"/>
    </row>
    <row r="3" spans="2:20">
      <c r="B3" s="67"/>
      <c r="C3" s="68"/>
      <c r="D3" s="138"/>
      <c r="E3" s="138"/>
      <c r="F3" s="138"/>
      <c r="G3" s="138"/>
      <c r="H3" s="138"/>
      <c r="I3" s="138"/>
      <c r="J3" s="138"/>
      <c r="K3" s="69"/>
      <c r="M3" s="67"/>
      <c r="N3" s="68"/>
      <c r="O3" s="138"/>
      <c r="P3" s="138"/>
      <c r="Q3" s="138"/>
      <c r="R3" s="138"/>
      <c r="S3" s="138"/>
      <c r="T3" s="69"/>
    </row>
    <row r="4" spans="2:20">
      <c r="B4" s="67"/>
      <c r="C4" s="68"/>
      <c r="K4" s="69"/>
      <c r="M4" s="67"/>
      <c r="N4" s="68"/>
      <c r="T4" s="69"/>
    </row>
    <row r="5" spans="2:20" ht="15">
      <c r="B5" s="67"/>
      <c r="C5" s="68"/>
      <c r="D5" s="70" t="s">
        <v>14</v>
      </c>
      <c r="E5" s="3">
        <v>0</v>
      </c>
      <c r="F5" s="71" t="s">
        <v>138</v>
      </c>
      <c r="G5" s="68"/>
      <c r="H5" s="68"/>
      <c r="I5" s="68"/>
      <c r="J5" s="68"/>
      <c r="K5" s="69"/>
      <c r="M5" s="67"/>
      <c r="N5" s="68"/>
      <c r="O5" s="70" t="s">
        <v>14</v>
      </c>
      <c r="P5" s="4">
        <v>0</v>
      </c>
      <c r="Q5" s="68" t="s">
        <v>36</v>
      </c>
      <c r="R5" s="68"/>
      <c r="S5" s="68"/>
      <c r="T5" s="69"/>
    </row>
    <row r="6" spans="2:20">
      <c r="B6" s="67"/>
      <c r="C6" s="68"/>
      <c r="D6" s="68"/>
      <c r="E6" s="68"/>
      <c r="F6" s="72" t="s">
        <v>35</v>
      </c>
      <c r="G6" s="68"/>
      <c r="H6" s="68"/>
      <c r="I6" s="68"/>
      <c r="J6" s="68"/>
      <c r="K6" s="69"/>
      <c r="M6" s="67"/>
      <c r="N6" s="68"/>
      <c r="O6" s="68"/>
      <c r="P6" s="68"/>
      <c r="Q6" s="72" t="s">
        <v>35</v>
      </c>
      <c r="R6" s="68"/>
      <c r="S6" s="68"/>
      <c r="T6" s="69"/>
    </row>
    <row r="7" spans="2:20" ht="11" customHeight="1">
      <c r="B7" s="67"/>
      <c r="C7" s="68"/>
      <c r="D7" s="68"/>
      <c r="E7" s="68"/>
      <c r="F7" s="72"/>
      <c r="G7" s="68"/>
      <c r="H7" s="68"/>
      <c r="I7" s="68"/>
      <c r="J7" s="68"/>
      <c r="K7" s="69"/>
      <c r="M7" s="67"/>
      <c r="N7" s="68"/>
      <c r="O7" s="68"/>
      <c r="P7" s="68"/>
      <c r="Q7" s="72"/>
      <c r="R7" s="68"/>
      <c r="S7" s="68"/>
      <c r="T7" s="69"/>
    </row>
    <row r="8" spans="2:20" ht="11" customHeight="1">
      <c r="B8" s="67"/>
      <c r="C8" s="68"/>
      <c r="D8" s="73"/>
      <c r="E8" s="68"/>
      <c r="F8" s="68"/>
      <c r="G8" s="68"/>
      <c r="H8" s="68"/>
      <c r="I8" s="68"/>
      <c r="J8" s="68"/>
      <c r="K8" s="69"/>
      <c r="M8" s="67"/>
      <c r="N8" s="68"/>
      <c r="O8" s="73"/>
      <c r="P8" s="68"/>
      <c r="Q8" s="68"/>
      <c r="R8" s="68"/>
      <c r="S8" s="68"/>
      <c r="T8" s="69"/>
    </row>
    <row r="9" spans="2:20" ht="14" customHeight="1">
      <c r="B9" s="67"/>
      <c r="C9" s="68"/>
      <c r="D9" s="70" t="s">
        <v>97</v>
      </c>
      <c r="E9" s="68"/>
      <c r="F9" s="68"/>
      <c r="G9" s="68"/>
      <c r="H9" s="68"/>
      <c r="I9" s="68"/>
      <c r="J9" s="68"/>
      <c r="K9" s="69"/>
      <c r="M9" s="67"/>
      <c r="N9" s="68"/>
      <c r="O9" s="70" t="s">
        <v>84</v>
      </c>
      <c r="P9" s="68"/>
      <c r="Q9" s="68"/>
      <c r="R9" s="68"/>
      <c r="S9" s="68"/>
      <c r="T9" s="69"/>
    </row>
    <row r="10" spans="2:20" ht="14" customHeight="1" thickBot="1">
      <c r="B10" s="67"/>
      <c r="C10" s="68"/>
      <c r="D10" s="74" t="s">
        <v>0</v>
      </c>
      <c r="E10" s="75" t="s">
        <v>1</v>
      </c>
      <c r="F10" s="76" t="s">
        <v>3</v>
      </c>
      <c r="G10" s="76" t="s">
        <v>141</v>
      </c>
      <c r="H10" s="76" t="s">
        <v>142</v>
      </c>
      <c r="I10" s="76" t="s">
        <v>143</v>
      </c>
      <c r="J10" s="76" t="s">
        <v>145</v>
      </c>
      <c r="K10" s="69"/>
      <c r="M10" s="67"/>
      <c r="N10" s="68"/>
      <c r="O10" s="76" t="s">
        <v>0</v>
      </c>
      <c r="P10" s="76" t="s">
        <v>17</v>
      </c>
      <c r="Q10" s="76" t="s">
        <v>4</v>
      </c>
      <c r="R10" s="76" t="s">
        <v>5</v>
      </c>
      <c r="S10" s="76" t="s">
        <v>6</v>
      </c>
      <c r="T10" s="69"/>
    </row>
    <row r="11" spans="2:20" ht="14" customHeight="1">
      <c r="B11" s="67"/>
      <c r="C11" s="68" t="e">
        <f>CONCATENATE(E12,#REF!)</f>
        <v>#REF!</v>
      </c>
      <c r="D11" s="127">
        <v>42125</v>
      </c>
      <c r="E11" s="128" t="s">
        <v>65</v>
      </c>
      <c r="F11" s="126">
        <f ca="1">OFFSET(Sheet2!AJ5,ROWS(F$11:F11)*4-4,0)+$E$5/10</f>
        <v>8.25</v>
      </c>
      <c r="G11" s="126">
        <f ca="1">OFFSET(Sheet2!AK5,ROWS(G$11:G11)*4-4,0)+$E$5/10</f>
        <v>8.66</v>
      </c>
      <c r="H11" s="126">
        <f ca="1">OFFSET(Sheet2!AL5,ROWS(H$11:H11)*4-4,0)+$E$5/10</f>
        <v>8.39</v>
      </c>
      <c r="I11" s="126">
        <f ca="1">OFFSET(Sheet2!AM5,ROWS(I$11:I11)*4-4,0)+$E$5/10</f>
        <v>8.41</v>
      </c>
      <c r="J11" s="126">
        <f ca="1">OFFSET(Sheet2!AN5,ROWS(J$11:J11)*4-4,0)+$E$5/10</f>
        <v>8.2799999999999994</v>
      </c>
      <c r="K11" s="69"/>
      <c r="M11" s="67"/>
      <c r="N11" s="68" t="e">
        <f>CONCATENATE(P11,#REF!)</f>
        <v>#REF!</v>
      </c>
      <c r="O11" s="127">
        <f>$D$11</f>
        <v>42125</v>
      </c>
      <c r="P11" s="129" t="s">
        <v>69</v>
      </c>
      <c r="Q11" s="82">
        <f ca="1">OFFSET(Sheet2!AS5,ROWS(Q$11:Q11)*4-4,0)+$P$5</f>
        <v>0.52600000000000002</v>
      </c>
      <c r="R11" s="82">
        <f ca="1">OFFSET(Sheet2!AT5,ROWS(R$11:R11)*4-4,0)+$P$5</f>
        <v>0.53500000000000003</v>
      </c>
      <c r="S11" s="82">
        <f ca="1">OFFSET(Sheet2!AU5,ROWS(S$11:S11)*4-4,0)+$P$5</f>
        <v>0.54600000000000004</v>
      </c>
      <c r="T11" s="69"/>
    </row>
    <row r="12" spans="2:20" ht="14" customHeight="1">
      <c r="B12" s="67"/>
      <c r="C12" s="68" t="e">
        <f>CONCATENATE(E13,#REF!)</f>
        <v>#REF!</v>
      </c>
      <c r="D12" s="77">
        <f>$D$11</f>
        <v>42125</v>
      </c>
      <c r="E12" s="78" t="s">
        <v>66</v>
      </c>
      <c r="F12" s="79">
        <f ca="1">OFFSET(Sheet2!AJ6,ROWS(F$11:F12)*4-4,0)+$E$5/10</f>
        <v>8.1199999999999992</v>
      </c>
      <c r="G12" s="79">
        <f ca="1">OFFSET(Sheet2!AK6,ROWS(G$11:G12)*4-4,0)+$E$5/10</f>
        <v>8.43</v>
      </c>
      <c r="H12" s="79">
        <f ca="1">OFFSET(Sheet2!AL6,ROWS(H$11:H12)*4-4,0)+$E$5/10</f>
        <v>8.17</v>
      </c>
      <c r="I12" s="79">
        <f ca="1">OFFSET(Sheet2!AM6,ROWS(I$11:I12)*4-4,0)+$E$5/10</f>
        <v>8.17</v>
      </c>
      <c r="J12" s="79">
        <f ca="1">OFFSET(Sheet2!AN6,ROWS(J$11:J12)*4-4,0)+$E$5/10</f>
        <v>8.0500000000000007</v>
      </c>
      <c r="K12" s="69"/>
      <c r="M12" s="67"/>
      <c r="N12" s="68" t="e">
        <f>CONCATENATE(#REF!,#REF!)</f>
        <v>#REF!</v>
      </c>
      <c r="O12" s="77">
        <f>$D$15</f>
        <v>42156</v>
      </c>
      <c r="P12" s="81" t="s">
        <v>69</v>
      </c>
      <c r="Q12" s="83">
        <f ca="1">OFFSET(Sheet2!AS6,ROWS(Q$11:Q12)*4-4,0)+$P$5</f>
        <v>0.52500000000000002</v>
      </c>
      <c r="R12" s="83">
        <f ca="1">OFFSET(Sheet2!AT6,ROWS(R$11:R12)*4-4,0)+$P$5</f>
        <v>0.53500000000000003</v>
      </c>
      <c r="S12" s="83">
        <f ca="1">OFFSET(Sheet2!AU6,ROWS(S$11:S12)*4-4,0)+$P$5</f>
        <v>0.54600000000000004</v>
      </c>
      <c r="T12" s="69"/>
    </row>
    <row r="13" spans="2:20" ht="14" customHeight="1">
      <c r="B13" s="67"/>
      <c r="C13" s="68" t="e">
        <f>CONCATENATE(#REF!,#REF!)</f>
        <v>#REF!</v>
      </c>
      <c r="D13" s="77">
        <f>$D$11</f>
        <v>42125</v>
      </c>
      <c r="E13" s="78" t="s">
        <v>118</v>
      </c>
      <c r="F13" s="79">
        <f ca="1">OFFSET(Sheet2!AJ7,ROWS(F$11:F13)*4-4,0)+$E$5/10</f>
        <v>8.0399999999999991</v>
      </c>
      <c r="G13" s="79">
        <f ca="1">OFFSET(Sheet2!AK7,ROWS(G$11:G13)*4-4,0)+$E$5/10</f>
        <v>8.4600000000000009</v>
      </c>
      <c r="H13" s="79">
        <f ca="1">OFFSET(Sheet2!AL7,ROWS(H$11:H13)*4-4,0)+$E$5/10</f>
        <v>8.19</v>
      </c>
      <c r="I13" s="79">
        <f ca="1">OFFSET(Sheet2!AM7,ROWS(I$11:I13)*4-4,0)+$E$5/10</f>
        <v>8.2100000000000009</v>
      </c>
      <c r="J13" s="79">
        <f ca="1">OFFSET(Sheet2!AN7,ROWS(J$11:J13)*4-4,0)+$E$5/10</f>
        <v>8.08</v>
      </c>
      <c r="K13" s="69"/>
      <c r="M13" s="67"/>
      <c r="N13" s="68" t="e">
        <f>CONCATENATE(#REF!,#REF!)</f>
        <v>#REF!</v>
      </c>
      <c r="O13" s="93">
        <f>$D$19</f>
        <v>42186</v>
      </c>
      <c r="P13" s="86" t="s">
        <v>69</v>
      </c>
      <c r="Q13" s="87">
        <f ca="1">OFFSET(Sheet2!AS7,ROWS(Q$11:Q13)*4-4,0)+$P$5</f>
        <v>0.52500000000000002</v>
      </c>
      <c r="R13" s="87">
        <f ca="1">OFFSET(Sheet2!AT7,ROWS(R$11:R13)*4-4,0)+$P$5</f>
        <v>0.53500000000000003</v>
      </c>
      <c r="S13" s="87">
        <f ca="1">OFFSET(Sheet2!AU7,ROWS(S$11:S13)*4-4,0)+$P$5</f>
        <v>0.54700000000000004</v>
      </c>
      <c r="T13" s="69"/>
    </row>
    <row r="14" spans="2:20" ht="14" customHeight="1">
      <c r="B14" s="67"/>
      <c r="C14" s="68" t="e">
        <f>CONCATENATE(#REF!,#REF!)</f>
        <v>#REF!</v>
      </c>
      <c r="D14" s="77">
        <f>$D$11</f>
        <v>42125</v>
      </c>
      <c r="E14" s="78" t="s">
        <v>71</v>
      </c>
      <c r="F14" s="79">
        <f ca="1">OFFSET(Sheet2!AJ8,ROWS(F$11:F14)*4-4,0)+$E$5/10</f>
        <v>7.16</v>
      </c>
      <c r="G14" s="79">
        <f ca="1">OFFSET(Sheet2!AK8,ROWS(G$11:G14)*4-4,0)+$E$5/10</f>
        <v>7.52</v>
      </c>
      <c r="H14" s="79">
        <f ca="1">OFFSET(Sheet2!AL8,ROWS(H$11:H14)*4-4,0)+$E$5/10</f>
        <v>7.22</v>
      </c>
      <c r="I14" s="79">
        <f ca="1">OFFSET(Sheet2!AM8,ROWS(I$11:I14)*4-4,0)+$E$5/10</f>
        <v>7.21</v>
      </c>
      <c r="J14" s="79">
        <f ca="1">OFFSET(Sheet2!AN8,ROWS(J$11:J14)*4-4,0)+$E$5/10</f>
        <v>7.05</v>
      </c>
      <c r="K14" s="69"/>
      <c r="M14" s="67"/>
      <c r="N14" s="68" t="e">
        <f>CONCATENATE(#REF!,#REF!)</f>
        <v>#REF!</v>
      </c>
      <c r="O14" s="68"/>
      <c r="P14" s="68"/>
      <c r="Q14" s="68"/>
      <c r="R14" s="68"/>
      <c r="S14" s="68"/>
      <c r="T14" s="69"/>
    </row>
    <row r="15" spans="2:20" ht="14" customHeight="1">
      <c r="B15" s="67"/>
      <c r="C15" s="68" t="e">
        <f>CONCATENATE(#REF!,#REF!)</f>
        <v>#REF!</v>
      </c>
      <c r="D15" s="77">
        <v>42156</v>
      </c>
      <c r="E15" s="78" t="s">
        <v>65</v>
      </c>
      <c r="F15" s="79">
        <f ca="1">OFFSET(Sheet2!AJ9,ROWS(F$11:F15)*4-4,0)+$E$5/10</f>
        <v>8.31</v>
      </c>
      <c r="G15" s="79">
        <f ca="1">OFFSET(Sheet2!AK9,ROWS(G$11:G15)*4-4,0)+$E$5/10</f>
        <v>8.69</v>
      </c>
      <c r="H15" s="79">
        <f ca="1">OFFSET(Sheet2!AL9,ROWS(H$11:H15)*4-4,0)+$E$5/10</f>
        <v>8.3699999999999992</v>
      </c>
      <c r="I15" s="79">
        <f ca="1">OFFSET(Sheet2!AM9,ROWS(I$11:I15)*4-4,0)+$E$5/10</f>
        <v>8.41</v>
      </c>
      <c r="J15" s="79">
        <f ca="1">OFFSET(Sheet2!AN9,ROWS(J$11:J15)*4-4,0)+$E$5/10</f>
        <v>8.2799999999999994</v>
      </c>
      <c r="K15" s="69"/>
      <c r="M15" s="67"/>
      <c r="N15" s="68" t="e">
        <f>CONCATENATE(#REF!,#REF!)</f>
        <v>#REF!</v>
      </c>
      <c r="O15" s="70" t="s">
        <v>85</v>
      </c>
      <c r="T15" s="69"/>
    </row>
    <row r="16" spans="2:20" ht="14" customHeight="1" thickBot="1">
      <c r="B16" s="67"/>
      <c r="C16" s="68" t="e">
        <f>CONCATENATE(#REF!,#REF!)</f>
        <v>#REF!</v>
      </c>
      <c r="D16" s="77">
        <f>$D$15</f>
        <v>42156</v>
      </c>
      <c r="E16" s="78" t="s">
        <v>66</v>
      </c>
      <c r="F16" s="79">
        <f ca="1">OFFSET(Sheet2!AJ10,ROWS(F$11:F16)*4-4,0)+$E$5/10</f>
        <v>8.15</v>
      </c>
      <c r="G16" s="79">
        <f ca="1">OFFSET(Sheet2!AK10,ROWS(G$11:G16)*4-4,0)+$E$5/10</f>
        <v>8.43</v>
      </c>
      <c r="H16" s="79">
        <f ca="1">OFFSET(Sheet2!AL10,ROWS(H$11:H16)*4-4,0)+$E$5/10</f>
        <v>8.15</v>
      </c>
      <c r="I16" s="79">
        <f ca="1">OFFSET(Sheet2!AM10,ROWS(I$11:I16)*4-4,0)+$E$5/10</f>
        <v>8.15</v>
      </c>
      <c r="J16" s="79">
        <f ca="1">OFFSET(Sheet2!AN10,ROWS(J$11:J16)*4-4,0)+$E$5/10</f>
        <v>8.0399999999999991</v>
      </c>
      <c r="K16" s="69"/>
      <c r="M16" s="67"/>
      <c r="N16" s="68" t="e">
        <f>CONCATENATE(#REF!,#REF!)</f>
        <v>#REF!</v>
      </c>
      <c r="O16" s="76" t="s">
        <v>0</v>
      </c>
      <c r="P16" s="76" t="s">
        <v>17</v>
      </c>
      <c r="Q16" s="76" t="s">
        <v>4</v>
      </c>
      <c r="R16" s="76" t="s">
        <v>5</v>
      </c>
      <c r="S16" s="76" t="s">
        <v>6</v>
      </c>
      <c r="T16" s="69"/>
    </row>
    <row r="17" spans="2:20" ht="14" customHeight="1">
      <c r="B17" s="67"/>
      <c r="C17" s="68" t="e">
        <f>CONCATENATE(#REF!,#REF!)</f>
        <v>#REF!</v>
      </c>
      <c r="D17" s="77">
        <f t="shared" ref="D17:D18" si="0">$D$15</f>
        <v>42156</v>
      </c>
      <c r="E17" s="78" t="s">
        <v>118</v>
      </c>
      <c r="F17" s="79">
        <f ca="1">OFFSET(Sheet2!AJ11,ROWS(F$11:F17)*4-4,0)+$E$5/10</f>
        <v>8.08</v>
      </c>
      <c r="G17" s="79">
        <f ca="1">OFFSET(Sheet2!AK11,ROWS(G$11:G17)*4-4,0)+$E$5/10</f>
        <v>8.4700000000000006</v>
      </c>
      <c r="H17" s="79">
        <f ca="1">OFFSET(Sheet2!AL11,ROWS(H$11:H17)*4-4,0)+$E$5/10</f>
        <v>8.17</v>
      </c>
      <c r="I17" s="79">
        <f ca="1">OFFSET(Sheet2!AM11,ROWS(I$11:I17)*4-4,0)+$E$5/10</f>
        <v>8.1999999999999993</v>
      </c>
      <c r="J17" s="79">
        <f ca="1">OFFSET(Sheet2!AN11,ROWS(J$11:J17)*4-4,0)+$E$5/10</f>
        <v>8.07</v>
      </c>
      <c r="K17" s="69"/>
      <c r="M17" s="67"/>
      <c r="N17" s="68"/>
      <c r="O17" s="127">
        <f>$D$11</f>
        <v>42125</v>
      </c>
      <c r="P17" s="129" t="s">
        <v>69</v>
      </c>
      <c r="Q17" s="82">
        <f ca="1">OFFSET(Sheet2!AS6,ROWS(Q$17:Q17)*4-4,0)+$P$5</f>
        <v>0.50600000000000001</v>
      </c>
      <c r="R17" s="82">
        <f ca="1">OFFSET(Sheet2!AT6,ROWS(R$17:R17)*4-4,0)+$P$5</f>
        <v>0.51500000000000001</v>
      </c>
      <c r="S17" s="82">
        <f ca="1">OFFSET(Sheet2!AU6,ROWS(S$17:S17)*4-4,0)+$P$5</f>
        <v>0.52600000000000002</v>
      </c>
      <c r="T17" s="69"/>
    </row>
    <row r="18" spans="2:20" ht="14" customHeight="1">
      <c r="B18" s="67"/>
      <c r="C18" s="68" t="e">
        <f>CONCATENATE(#REF!,#REF!)</f>
        <v>#REF!</v>
      </c>
      <c r="D18" s="77">
        <f t="shared" si="0"/>
        <v>42156</v>
      </c>
      <c r="E18" s="78" t="s">
        <v>71</v>
      </c>
      <c r="F18" s="79">
        <f ca="1">OFFSET(Sheet2!AJ12,ROWS(F$11:F18)*4-4,0)+$E$5/10</f>
        <v>7.19</v>
      </c>
      <c r="G18" s="79">
        <f ca="1">OFFSET(Sheet2!AK12,ROWS(G$11:G18)*4-4,0)+$E$5/10</f>
        <v>7.53</v>
      </c>
      <c r="H18" s="79">
        <f ca="1">OFFSET(Sheet2!AL12,ROWS(H$11:H18)*4-4,0)+$E$5/10</f>
        <v>7.19</v>
      </c>
      <c r="I18" s="79">
        <f ca="1">OFFSET(Sheet2!AM12,ROWS(I$11:I18)*4-4,0)+$E$5/10</f>
        <v>7.19</v>
      </c>
      <c r="J18" s="79">
        <f ca="1">OFFSET(Sheet2!AN12,ROWS(J$11:J18)*4-4,0)+$E$5/10</f>
        <v>7.04</v>
      </c>
      <c r="K18" s="69"/>
      <c r="M18" s="67"/>
      <c r="O18" s="77">
        <f>$D$15</f>
        <v>42156</v>
      </c>
      <c r="P18" s="81" t="s">
        <v>69</v>
      </c>
      <c r="Q18" s="83">
        <f ca="1">OFFSET(Sheet2!AS7,ROWS(Q$17:Q18)*4-4,0)+$P$5</f>
        <v>0.505</v>
      </c>
      <c r="R18" s="83">
        <f ca="1">OFFSET(Sheet2!AT7,ROWS(R$17:R18)*4-4,0)+$P$5</f>
        <v>0.51500000000000001</v>
      </c>
      <c r="S18" s="83">
        <f ca="1">OFFSET(Sheet2!AU7,ROWS(S$17:S18)*4-4,0)+$P$5</f>
        <v>0.52600000000000002</v>
      </c>
      <c r="T18" s="69"/>
    </row>
    <row r="19" spans="2:20" ht="14" customHeight="1">
      <c r="B19" s="67"/>
      <c r="C19" s="68" t="e">
        <f>CONCATENATE(#REF!,#REF!)</f>
        <v>#REF!</v>
      </c>
      <c r="D19" s="77">
        <v>42186</v>
      </c>
      <c r="E19" s="78" t="s">
        <v>65</v>
      </c>
      <c r="F19" s="79">
        <f ca="1">OFFSET(Sheet2!AJ13,ROWS(F$11:F19)*4-4,0)+$E$5/10</f>
        <v>8.36</v>
      </c>
      <c r="G19" s="79">
        <f ca="1">OFFSET(Sheet2!AK13,ROWS(G$11:G19)*4-4,0)+$E$5/10</f>
        <v>8.65</v>
      </c>
      <c r="H19" s="79">
        <f ca="1">OFFSET(Sheet2!AL13,ROWS(H$11:H19)*4-4,0)+$E$5/10</f>
        <v>8.35</v>
      </c>
      <c r="I19" s="79">
        <f ca="1">OFFSET(Sheet2!AM13,ROWS(I$11:I19)*4-4,0)+$E$5/10</f>
        <v>8.3800000000000008</v>
      </c>
      <c r="J19" s="79">
        <f ca="1">OFFSET(Sheet2!AN13,ROWS(J$11:J19)*4-4,0)+$E$5/10</f>
        <v>8.26</v>
      </c>
      <c r="K19" s="69"/>
      <c r="M19" s="67"/>
      <c r="O19" s="93">
        <f>$D$19</f>
        <v>42186</v>
      </c>
      <c r="P19" s="86" t="s">
        <v>69</v>
      </c>
      <c r="Q19" s="87">
        <f ca="1">OFFSET(Sheet2!AS8,ROWS(Q$17:Q19)*4-4,0)+$P$5</f>
        <v>0.505</v>
      </c>
      <c r="R19" s="87">
        <f ca="1">OFFSET(Sheet2!AT8,ROWS(R$17:R19)*4-4,0)+$P$5</f>
        <v>0.51500000000000001</v>
      </c>
      <c r="S19" s="87">
        <f ca="1">OFFSET(Sheet2!AU8,ROWS(S$17:S19)*4-4,0)+$P$5</f>
        <v>0.52700000000000002</v>
      </c>
      <c r="T19" s="69"/>
    </row>
    <row r="20" spans="2:20" ht="14" customHeight="1">
      <c r="B20" s="67"/>
      <c r="C20" s="68" t="e">
        <f>CONCATENATE(#REF!,#REF!)</f>
        <v>#REF!</v>
      </c>
      <c r="D20" s="77">
        <f>$D$19</f>
        <v>42186</v>
      </c>
      <c r="E20" s="78" t="s">
        <v>66</v>
      </c>
      <c r="F20" s="79">
        <f ca="1">OFFSET(Sheet2!AJ14,ROWS(F$11:F20)*4-4,0)+$E$5/10</f>
        <v>8.1999999999999993</v>
      </c>
      <c r="G20" s="79">
        <f ca="1">OFFSET(Sheet2!AK14,ROWS(G$11:G20)*4-4,0)+$E$5/10</f>
        <v>8.39</v>
      </c>
      <c r="H20" s="79">
        <f ca="1">OFFSET(Sheet2!AL14,ROWS(H$11:H20)*4-4,0)+$E$5/10</f>
        <v>8.1300000000000008</v>
      </c>
      <c r="I20" s="79">
        <f ca="1">OFFSET(Sheet2!AM14,ROWS(I$11:I20)*4-4,0)+$E$5/10</f>
        <v>8.1300000000000008</v>
      </c>
      <c r="J20" s="79">
        <f ca="1">OFFSET(Sheet2!AN14,ROWS(J$11:J20)*4-4,0)+$E$5/10</f>
        <v>8.0299999999999994</v>
      </c>
      <c r="K20" s="69"/>
      <c r="M20" s="67"/>
      <c r="T20" s="69"/>
    </row>
    <row r="21" spans="2:20" ht="14" customHeight="1">
      <c r="B21" s="67"/>
      <c r="C21" s="68"/>
      <c r="D21" s="77">
        <f t="shared" ref="D21:D22" si="1">$D$19</f>
        <v>42186</v>
      </c>
      <c r="E21" s="78" t="s">
        <v>118</v>
      </c>
      <c r="F21" s="79">
        <f ca="1">OFFSET(Sheet2!AJ15,ROWS(F$11:F21)*4-4,0)+$E$5/10</f>
        <v>8.11</v>
      </c>
      <c r="G21" s="79">
        <f ca="1">OFFSET(Sheet2!AK15,ROWS(G$11:G21)*4-4,0)+$E$5/10</f>
        <v>8.42</v>
      </c>
      <c r="H21" s="79">
        <f ca="1">OFFSET(Sheet2!AL15,ROWS(H$11:H21)*4-4,0)+$E$5/10</f>
        <v>8.15</v>
      </c>
      <c r="I21" s="79">
        <f ca="1">OFFSET(Sheet2!AM15,ROWS(I$11:I21)*4-4,0)+$E$5/10</f>
        <v>8.17</v>
      </c>
      <c r="J21" s="79">
        <f ca="1">OFFSET(Sheet2!AN15,ROWS(J$11:J21)*4-4,0)+$E$5/10</f>
        <v>8.06</v>
      </c>
      <c r="K21" s="69"/>
      <c r="M21" s="67"/>
      <c r="O21" s="70" t="s">
        <v>99</v>
      </c>
      <c r="T21" s="69"/>
    </row>
    <row r="22" spans="2:20" ht="14" customHeight="1" thickBot="1">
      <c r="B22" s="67"/>
      <c r="C22" s="68"/>
      <c r="D22" s="93">
        <f t="shared" si="1"/>
        <v>42186</v>
      </c>
      <c r="E22" s="94" t="s">
        <v>71</v>
      </c>
      <c r="F22" s="95">
        <f ca="1">OFFSET(Sheet2!AJ16,ROWS(F$11:F22)*4-4,0)+$E$5/10</f>
        <v>7.25</v>
      </c>
      <c r="G22" s="95">
        <f ca="1">OFFSET(Sheet2!AK16,ROWS(G$11:G22)*4-4,0)+$E$5/10</f>
        <v>7.48</v>
      </c>
      <c r="H22" s="95">
        <f ca="1">OFFSET(Sheet2!AL16,ROWS(H$11:H22)*4-4,0)+$E$5/10</f>
        <v>7.16</v>
      </c>
      <c r="I22" s="95">
        <f ca="1">OFFSET(Sheet2!AM16,ROWS(I$11:I22)*4-4,0)+$E$5/10</f>
        <v>7.16</v>
      </c>
      <c r="J22" s="95">
        <f ca="1">OFFSET(Sheet2!AN16,ROWS(J$11:J22)*4-4,0)+$E$5/10</f>
        <v>7.03</v>
      </c>
      <c r="K22" s="69"/>
      <c r="M22" s="67"/>
      <c r="O22" s="76" t="s">
        <v>0</v>
      </c>
      <c r="P22" s="76" t="s">
        <v>17</v>
      </c>
      <c r="Q22" s="76" t="s">
        <v>4</v>
      </c>
      <c r="R22" s="76" t="s">
        <v>5</v>
      </c>
      <c r="S22" s="76" t="s">
        <v>6</v>
      </c>
      <c r="T22" s="69"/>
    </row>
    <row r="23" spans="2:20" ht="14" customHeight="1">
      <c r="B23" s="67"/>
      <c r="C23" s="68" t="e">
        <f>CONCATENATE(E27,#REF!)</f>
        <v>#REF!</v>
      </c>
      <c r="D23" s="88"/>
      <c r="E23" s="89"/>
      <c r="F23" s="90"/>
      <c r="G23" s="90"/>
      <c r="H23" s="90"/>
      <c r="I23" s="90"/>
      <c r="J23" s="90"/>
      <c r="K23" s="69"/>
      <c r="M23" s="67"/>
      <c r="N23" s="68" t="e">
        <f>CONCATENATE(P17,#REF!)</f>
        <v>#REF!</v>
      </c>
      <c r="O23" s="127">
        <f>$D$11</f>
        <v>42125</v>
      </c>
      <c r="P23" s="129" t="s">
        <v>69</v>
      </c>
      <c r="Q23" s="82">
        <f ca="1">OFFSET(Sheet2!AS7,ROWS(Q$23:Q23)*4-4,0)+$P$5</f>
        <v>0.47099999999999997</v>
      </c>
      <c r="R23" s="82">
        <f ca="1">OFFSET(Sheet2!AT7,ROWS(R$23:R23)*4-4,0)+$P$5</f>
        <v>0.48</v>
      </c>
      <c r="S23" s="82">
        <f ca="1">OFFSET(Sheet2!AU7,ROWS(S$23:S23)*4-4,0)+$P$5</f>
        <v>0.49099999999999999</v>
      </c>
      <c r="T23" s="69"/>
    </row>
    <row r="24" spans="2:20" ht="14" customHeight="1" thickBot="1">
      <c r="B24" s="67"/>
      <c r="C24" s="91" t="e">
        <f>CONCATENATE(E28,#REF!)</f>
        <v>#REF!</v>
      </c>
      <c r="D24" s="99" t="s">
        <v>73</v>
      </c>
      <c r="E24" s="100"/>
      <c r="F24" s="101"/>
      <c r="G24" s="101"/>
      <c r="H24" s="101"/>
      <c r="I24" s="101"/>
      <c r="J24" s="101"/>
      <c r="K24" s="69"/>
      <c r="M24" s="67"/>
      <c r="N24" s="68" t="e">
        <f>CONCATENATE(#REF!,#REF!)</f>
        <v>#REF!</v>
      </c>
      <c r="O24" s="77">
        <f>$D$15</f>
        <v>42156</v>
      </c>
      <c r="P24" s="81" t="s">
        <v>69</v>
      </c>
      <c r="Q24" s="83">
        <f ca="1">OFFSET(Sheet2!AS8,ROWS(Q$23:Q24)*4-4,0)+$P$5</f>
        <v>0.47</v>
      </c>
      <c r="R24" s="83">
        <f ca="1">OFFSET(Sheet2!AT8,ROWS(R$23:R24)*4-4,0)+$P$5</f>
        <v>0.48</v>
      </c>
      <c r="S24" s="83">
        <f ca="1">OFFSET(Sheet2!AU8,ROWS(S$23:S24)*4-4,0)+$P$5</f>
        <v>0.49099999999999999</v>
      </c>
      <c r="T24" s="69"/>
    </row>
    <row r="25" spans="2:20" ht="14" customHeight="1" thickTop="1" thickBot="1">
      <c r="B25" s="67"/>
      <c r="C25" s="68" t="e">
        <f>CONCATENATE(#REF!,#REF!)</f>
        <v>#REF!</v>
      </c>
      <c r="D25" s="74" t="s">
        <v>0</v>
      </c>
      <c r="E25" s="75" t="s">
        <v>1</v>
      </c>
      <c r="F25" s="76" t="s">
        <v>3</v>
      </c>
      <c r="G25" s="76" t="s">
        <v>141</v>
      </c>
      <c r="H25" s="76" t="s">
        <v>142</v>
      </c>
      <c r="I25" s="76" t="s">
        <v>143</v>
      </c>
      <c r="J25" s="76" t="s">
        <v>145</v>
      </c>
      <c r="K25" s="69"/>
      <c r="M25" s="67"/>
      <c r="N25" s="68" t="e">
        <f>CONCATENATE(#REF!,#REF!)</f>
        <v>#REF!</v>
      </c>
      <c r="O25" s="93">
        <f>$D$19</f>
        <v>42186</v>
      </c>
      <c r="P25" s="86" t="s">
        <v>69</v>
      </c>
      <c r="Q25" s="87">
        <f ca="1">OFFSET(Sheet2!AS9,ROWS(Q$23:Q25)*4-4,0)+$P$5</f>
        <v>0.47</v>
      </c>
      <c r="R25" s="87">
        <f ca="1">OFFSET(Sheet2!AT9,ROWS(R$23:R25)*4-4,0)+$P$5</f>
        <v>0.48</v>
      </c>
      <c r="S25" s="87">
        <f ca="1">OFFSET(Sheet2!AU9,ROWS(S$23:S25)*4-4,0)+$P$5</f>
        <v>0.49199999999999999</v>
      </c>
      <c r="T25" s="69"/>
    </row>
    <row r="26" spans="2:20" ht="14" customHeight="1">
      <c r="B26" s="67"/>
      <c r="C26" s="68" t="e">
        <f>CONCATENATE(#REF!,#REF!)</f>
        <v>#REF!</v>
      </c>
      <c r="D26" s="127">
        <f>$D$11</f>
        <v>42125</v>
      </c>
      <c r="E26" s="128" t="s">
        <v>65</v>
      </c>
      <c r="F26" s="126">
        <f ca="1">OFFSET(Sheet2!AJ6,ROWS(F$26:F26)*4-4,0)+$E$5/10</f>
        <v>8.0500000000000007</v>
      </c>
      <c r="G26" s="126">
        <f ca="1">OFFSET(Sheet2!AK6,ROWS(G$26:G26)*4-4,0)+$E$5/10</f>
        <v>8.4600000000000009</v>
      </c>
      <c r="H26" s="126">
        <f ca="1">OFFSET(Sheet2!AL6,ROWS(H$26:H26)*4-4,0)+$E$5/10</f>
        <v>8.19</v>
      </c>
      <c r="I26" s="126">
        <f ca="1">OFFSET(Sheet2!AM6,ROWS(I$26:I26)*4-4,0)+$E$5/10</f>
        <v>8.2100000000000009</v>
      </c>
      <c r="J26" s="126">
        <f ca="1">OFFSET(Sheet2!AN6,ROWS(J$26:J26)*4-4,0)+$E$5/10</f>
        <v>8.08</v>
      </c>
      <c r="K26" s="69"/>
      <c r="M26" s="67"/>
      <c r="N26" s="68" t="e">
        <f>CONCATENATE(#REF!,#REF!)</f>
        <v>#REF!</v>
      </c>
      <c r="O26" s="68"/>
      <c r="P26" s="68"/>
      <c r="Q26" s="68"/>
      <c r="R26" s="68"/>
      <c r="S26" s="68"/>
      <c r="T26" s="69"/>
    </row>
    <row r="27" spans="2:20" ht="14" customHeight="1">
      <c r="B27" s="67"/>
      <c r="C27" s="68" t="e">
        <f>CONCATENATE(#REF!,#REF!)</f>
        <v>#REF!</v>
      </c>
      <c r="D27" s="77">
        <f>$D$11</f>
        <v>42125</v>
      </c>
      <c r="E27" s="78" t="s">
        <v>66</v>
      </c>
      <c r="F27" s="79">
        <f ca="1">OFFSET(Sheet2!AJ7,ROWS(F$26:F27)*4-4,0)+$E$5/10</f>
        <v>7.92</v>
      </c>
      <c r="G27" s="79">
        <f ca="1">OFFSET(Sheet2!AK7,ROWS(G$26:G27)*4-4,0)+$E$5/10</f>
        <v>8.23</v>
      </c>
      <c r="H27" s="79">
        <f ca="1">OFFSET(Sheet2!AL7,ROWS(H$26:H27)*4-4,0)+$E$5/10</f>
        <v>7.97</v>
      </c>
      <c r="I27" s="79">
        <f ca="1">OFFSET(Sheet2!AM7,ROWS(I$26:I27)*4-4,0)+$E$5/10</f>
        <v>7.97</v>
      </c>
      <c r="J27" s="79">
        <f ca="1">OFFSET(Sheet2!AN7,ROWS(J$26:J27)*4-4,0)+$E$5/10</f>
        <v>7.85</v>
      </c>
      <c r="K27" s="69"/>
      <c r="M27" s="67"/>
      <c r="N27" s="68" t="e">
        <f>CONCATENATE(#REF!,#REF!)</f>
        <v>#REF!</v>
      </c>
      <c r="O27" s="70" t="s">
        <v>100</v>
      </c>
      <c r="T27" s="69"/>
    </row>
    <row r="28" spans="2:20" ht="14" customHeight="1" thickBot="1">
      <c r="B28" s="67"/>
      <c r="C28" s="68" t="e">
        <f>CONCATENATE(#REF!,#REF!)</f>
        <v>#REF!</v>
      </c>
      <c r="D28" s="77">
        <f>$D$11</f>
        <v>42125</v>
      </c>
      <c r="E28" s="78" t="s">
        <v>118</v>
      </c>
      <c r="F28" s="79">
        <f ca="1">OFFSET(Sheet2!AJ8,ROWS(F$26:F28)*4-4,0)+$E$5/10</f>
        <v>7.84</v>
      </c>
      <c r="G28" s="79">
        <f ca="1">OFFSET(Sheet2!AK8,ROWS(G$26:G28)*4-4,0)+$E$5/10</f>
        <v>8.26</v>
      </c>
      <c r="H28" s="79">
        <f ca="1">OFFSET(Sheet2!AL8,ROWS(H$26:H28)*4-4,0)+$E$5/10</f>
        <v>7.99</v>
      </c>
      <c r="I28" s="79">
        <f ca="1">OFFSET(Sheet2!AM8,ROWS(I$26:I28)*4-4,0)+$E$5/10</f>
        <v>8.01</v>
      </c>
      <c r="J28" s="79">
        <f ca="1">OFFSET(Sheet2!AN8,ROWS(J$26:J28)*4-4,0)+$E$5/10</f>
        <v>7.88</v>
      </c>
      <c r="K28" s="69"/>
      <c r="M28" s="67"/>
      <c r="N28" s="68" t="e">
        <f>CONCATENATE(#REF!,#REF!)</f>
        <v>#REF!</v>
      </c>
      <c r="O28" s="76" t="s">
        <v>0</v>
      </c>
      <c r="P28" s="76" t="s">
        <v>17</v>
      </c>
      <c r="Q28" s="76" t="s">
        <v>4</v>
      </c>
      <c r="R28" s="76" t="s">
        <v>5</v>
      </c>
      <c r="S28" s="76" t="s">
        <v>6</v>
      </c>
      <c r="T28" s="69"/>
    </row>
    <row r="29" spans="2:20" ht="14" customHeight="1" thickBot="1">
      <c r="B29" s="67"/>
      <c r="C29" s="68" t="e">
        <f>CONCATENATE(#REF!,#REF!)</f>
        <v>#REF!</v>
      </c>
      <c r="D29" s="77">
        <f>$D$11</f>
        <v>42125</v>
      </c>
      <c r="E29" s="78" t="s">
        <v>71</v>
      </c>
      <c r="F29" s="79">
        <f ca="1">OFFSET(Sheet2!AJ9,ROWS(F$26:F29)*4-4,0)+$E$5/10</f>
        <v>6.96</v>
      </c>
      <c r="G29" s="79">
        <f ca="1">OFFSET(Sheet2!AK9,ROWS(G$26:G29)*4-4,0)+$E$5/10</f>
        <v>7.32</v>
      </c>
      <c r="H29" s="79">
        <f ca="1">OFFSET(Sheet2!AL9,ROWS(H$26:H29)*4-4,0)+$E$5/10</f>
        <v>7.02</v>
      </c>
      <c r="I29" s="79">
        <f ca="1">OFFSET(Sheet2!AM9,ROWS(I$26:I29)*4-4,0)+$E$5/10</f>
        <v>7.01</v>
      </c>
      <c r="J29" s="79">
        <f ca="1">OFFSET(Sheet2!AN9,ROWS(J$26:J29)*4-4,0)+$E$5/10</f>
        <v>6.85</v>
      </c>
      <c r="K29" s="69"/>
      <c r="M29" s="67"/>
      <c r="N29" s="91"/>
      <c r="O29" s="127">
        <f>$D$11</f>
        <v>42125</v>
      </c>
      <c r="P29" s="129" t="s">
        <v>69</v>
      </c>
      <c r="Q29" s="82">
        <f ca="1">OFFSET(Sheet2!AS8,ROWS(Q$29:Q29)*4-4,0)+$P$5</f>
        <v>0.46100000000000002</v>
      </c>
      <c r="R29" s="82">
        <f ca="1">OFFSET(Sheet2!AT8,ROWS(R$29:R29)*4-4,0)+$P$5</f>
        <v>0.47</v>
      </c>
      <c r="S29" s="82">
        <f ca="1">OFFSET(Sheet2!AU8,ROWS(S$29:S29)*4-4,0)+$P$5</f>
        <v>0.48099999999999998</v>
      </c>
      <c r="T29" s="69"/>
    </row>
    <row r="30" spans="2:20" ht="14" customHeight="1" thickTop="1">
      <c r="B30" s="67"/>
      <c r="C30" s="68" t="e">
        <f>CONCATENATE(#REF!,#REF!)</f>
        <v>#REF!</v>
      </c>
      <c r="D30" s="77">
        <f>$D$15</f>
        <v>42156</v>
      </c>
      <c r="E30" s="78" t="s">
        <v>65</v>
      </c>
      <c r="F30" s="79">
        <f ca="1">OFFSET(Sheet2!AJ10,ROWS(F$26:F30)*4-4,0)+$E$5/10</f>
        <v>8.11</v>
      </c>
      <c r="G30" s="79">
        <f ca="1">OFFSET(Sheet2!AK10,ROWS(G$26:G30)*4-4,0)+$E$5/10</f>
        <v>8.49</v>
      </c>
      <c r="H30" s="79">
        <f ca="1">OFFSET(Sheet2!AL10,ROWS(H$26:H30)*4-4,0)+$E$5/10</f>
        <v>8.17</v>
      </c>
      <c r="I30" s="79">
        <f ca="1">OFFSET(Sheet2!AM10,ROWS(I$26:I30)*4-4,0)+$E$5/10</f>
        <v>8.2100000000000009</v>
      </c>
      <c r="J30" s="79">
        <f ca="1">OFFSET(Sheet2!AN10,ROWS(J$26:J30)*4-4,0)+$E$5/10</f>
        <v>8.08</v>
      </c>
      <c r="K30" s="69"/>
      <c r="M30" s="67"/>
      <c r="N30" s="68"/>
      <c r="O30" s="77">
        <f>$D$15</f>
        <v>42156</v>
      </c>
      <c r="P30" s="81" t="s">
        <v>69</v>
      </c>
      <c r="Q30" s="83">
        <f ca="1">OFFSET(Sheet2!AS9,ROWS(Q$29:Q30)*4-4,0)+$P$5</f>
        <v>0.46</v>
      </c>
      <c r="R30" s="83">
        <f ca="1">OFFSET(Sheet2!AT9,ROWS(R$29:R30)*4-4,0)+$P$5</f>
        <v>0.47</v>
      </c>
      <c r="S30" s="83">
        <f ca="1">OFFSET(Sheet2!AU9,ROWS(S$29:S30)*4-4,0)+$P$5</f>
        <v>0.48099999999999998</v>
      </c>
      <c r="T30" s="69"/>
    </row>
    <row r="31" spans="2:20" ht="14" customHeight="1">
      <c r="B31" s="67"/>
      <c r="C31" s="68" t="e">
        <f>CONCATENATE(#REF!,#REF!)</f>
        <v>#REF!</v>
      </c>
      <c r="D31" s="77">
        <f>$D$15</f>
        <v>42156</v>
      </c>
      <c r="E31" s="78" t="s">
        <v>66</v>
      </c>
      <c r="F31" s="79">
        <f ca="1">OFFSET(Sheet2!AJ11,ROWS(F$26:F31)*4-4,0)+$E$5/10</f>
        <v>7.95</v>
      </c>
      <c r="G31" s="79">
        <f ca="1">OFFSET(Sheet2!AK11,ROWS(G$26:G31)*4-4,0)+$E$5/10</f>
        <v>8.23</v>
      </c>
      <c r="H31" s="79">
        <f ca="1">OFFSET(Sheet2!AL11,ROWS(H$26:H31)*4-4,0)+$E$5/10</f>
        <v>7.95</v>
      </c>
      <c r="I31" s="79">
        <f ca="1">OFFSET(Sheet2!AM11,ROWS(I$26:I31)*4-4,0)+$E$5/10</f>
        <v>7.95</v>
      </c>
      <c r="J31" s="79">
        <f ca="1">OFFSET(Sheet2!AN11,ROWS(J$26:J31)*4-4,0)+$E$5/10</f>
        <v>7.84</v>
      </c>
      <c r="K31" s="69"/>
      <c r="M31" s="67"/>
      <c r="N31" s="68"/>
      <c r="O31" s="93">
        <f>$D$19</f>
        <v>42186</v>
      </c>
      <c r="P31" s="86" t="s">
        <v>69</v>
      </c>
      <c r="Q31" s="87">
        <f ca="1">OFFSET(Sheet2!AS10,ROWS(Q$29:Q31)*4-4,0)+$P$5</f>
        <v>0.46</v>
      </c>
      <c r="R31" s="87">
        <f ca="1">OFFSET(Sheet2!AT10,ROWS(R$29:R31)*4-4,0)+$P$5</f>
        <v>0.47</v>
      </c>
      <c r="S31" s="87">
        <f ca="1">OFFSET(Sheet2!AU10,ROWS(S$29:S31)*4-4,0)+$P$5</f>
        <v>0.48199999999999998</v>
      </c>
      <c r="T31" s="69"/>
    </row>
    <row r="32" spans="2:20" ht="14" customHeight="1">
      <c r="B32" s="67"/>
      <c r="C32" s="68" t="e">
        <f>CONCATENATE(#REF!,#REF!)</f>
        <v>#REF!</v>
      </c>
      <c r="D32" s="77">
        <f t="shared" ref="D32:D33" si="2">$D$15</f>
        <v>42156</v>
      </c>
      <c r="E32" s="78" t="s">
        <v>118</v>
      </c>
      <c r="F32" s="79">
        <f ca="1">OFFSET(Sheet2!AJ12,ROWS(F$26:F32)*4-4,0)+$E$5/10</f>
        <v>7.88</v>
      </c>
      <c r="G32" s="79">
        <f ca="1">OFFSET(Sheet2!AK12,ROWS(G$26:G32)*4-4,0)+$E$5/10</f>
        <v>8.27</v>
      </c>
      <c r="H32" s="79">
        <f ca="1">OFFSET(Sheet2!AL12,ROWS(H$26:H32)*4-4,0)+$E$5/10</f>
        <v>7.97</v>
      </c>
      <c r="I32" s="79">
        <f ca="1">OFFSET(Sheet2!AM12,ROWS(I$26:I32)*4-4,0)+$E$5/10</f>
        <v>8</v>
      </c>
      <c r="J32" s="79">
        <f ca="1">OFFSET(Sheet2!AN12,ROWS(J$26:J32)*4-4,0)+$E$5/10</f>
        <v>7.87</v>
      </c>
      <c r="K32" s="69"/>
      <c r="M32" s="67"/>
      <c r="N32" s="68"/>
      <c r="O32" s="68"/>
      <c r="P32" s="68"/>
      <c r="Q32" s="68"/>
      <c r="R32" s="68"/>
      <c r="S32" s="68"/>
      <c r="T32" s="69"/>
    </row>
    <row r="33" spans="2:20" ht="14" customHeight="1">
      <c r="B33" s="67"/>
      <c r="C33" s="68"/>
      <c r="D33" s="77">
        <f t="shared" si="2"/>
        <v>42156</v>
      </c>
      <c r="E33" s="78" t="s">
        <v>71</v>
      </c>
      <c r="F33" s="79">
        <f ca="1">OFFSET(Sheet2!AJ13,ROWS(F$26:F33)*4-4,0)+$E$5/10</f>
        <v>6.99</v>
      </c>
      <c r="G33" s="79">
        <f ca="1">OFFSET(Sheet2!AK13,ROWS(G$26:G33)*4-4,0)+$E$5/10</f>
        <v>7.33</v>
      </c>
      <c r="H33" s="79">
        <f ca="1">OFFSET(Sheet2!AL13,ROWS(H$26:H33)*4-4,0)+$E$5/10</f>
        <v>6.99</v>
      </c>
      <c r="I33" s="79">
        <f ca="1">OFFSET(Sheet2!AM13,ROWS(I$26:I33)*4-4,0)+$E$5/10</f>
        <v>6.99</v>
      </c>
      <c r="J33" s="79">
        <f ca="1">OFFSET(Sheet2!AN13,ROWS(J$26:J33)*4-4,0)+$E$5/10</f>
        <v>6.84</v>
      </c>
      <c r="K33" s="69"/>
      <c r="M33" s="67"/>
      <c r="N33" s="68"/>
      <c r="O33" s="70" t="s">
        <v>88</v>
      </c>
      <c r="P33" s="68"/>
      <c r="Q33" s="68"/>
      <c r="R33" s="68"/>
      <c r="S33" s="68"/>
      <c r="T33" s="69"/>
    </row>
    <row r="34" spans="2:20" ht="14" customHeight="1" thickBot="1">
      <c r="B34" s="67"/>
      <c r="C34" s="68"/>
      <c r="D34" s="77">
        <f>$D$19</f>
        <v>42186</v>
      </c>
      <c r="E34" s="78" t="s">
        <v>65</v>
      </c>
      <c r="F34" s="79">
        <f ca="1">OFFSET(Sheet2!AJ14,ROWS(F$26:F34)*4-4,0)+$E$5/10</f>
        <v>8.16</v>
      </c>
      <c r="G34" s="79">
        <f ca="1">OFFSET(Sheet2!AK14,ROWS(G$26:G34)*4-4,0)+$E$5/10</f>
        <v>8.4499999999999993</v>
      </c>
      <c r="H34" s="79">
        <f ca="1">OFFSET(Sheet2!AL14,ROWS(H$26:H34)*4-4,0)+$E$5/10</f>
        <v>8.15</v>
      </c>
      <c r="I34" s="79">
        <f ca="1">OFFSET(Sheet2!AM14,ROWS(I$26:I34)*4-4,0)+$E$5/10</f>
        <v>8.18</v>
      </c>
      <c r="J34" s="79">
        <f ca="1">OFFSET(Sheet2!AN14,ROWS(J$26:J34)*4-4,0)+$E$5/10</f>
        <v>8.06</v>
      </c>
      <c r="K34" s="69"/>
      <c r="M34" s="67"/>
      <c r="N34" s="68"/>
      <c r="O34" s="76" t="s">
        <v>0</v>
      </c>
      <c r="P34" s="76" t="s">
        <v>17</v>
      </c>
      <c r="Q34" s="76" t="s">
        <v>4</v>
      </c>
      <c r="R34" s="76" t="s">
        <v>5</v>
      </c>
      <c r="S34" s="76" t="s">
        <v>6</v>
      </c>
      <c r="T34" s="69"/>
    </row>
    <row r="35" spans="2:20" ht="14" customHeight="1">
      <c r="B35" s="67"/>
      <c r="C35" s="68" t="e">
        <f>CONCATENATE(E42,#REF!)</f>
        <v>#REF!</v>
      </c>
      <c r="D35" s="77">
        <f>$D$19</f>
        <v>42186</v>
      </c>
      <c r="E35" s="78" t="s">
        <v>66</v>
      </c>
      <c r="F35" s="79">
        <f ca="1">OFFSET(Sheet2!AJ15,ROWS(F$26:F35)*4-4,0)+$E$5/10</f>
        <v>8</v>
      </c>
      <c r="G35" s="79">
        <f ca="1">OFFSET(Sheet2!AK15,ROWS(G$26:G35)*4-4,0)+$E$5/10</f>
        <v>8.19</v>
      </c>
      <c r="H35" s="79">
        <f ca="1">OFFSET(Sheet2!AL15,ROWS(H$26:H35)*4-4,0)+$E$5/10</f>
        <v>7.93</v>
      </c>
      <c r="I35" s="79">
        <f ca="1">OFFSET(Sheet2!AM15,ROWS(I$26:I35)*4-4,0)+$E$5/10</f>
        <v>7.93</v>
      </c>
      <c r="J35" s="79">
        <f ca="1">OFFSET(Sheet2!AN15,ROWS(J$26:J35)*4-4,0)+$E$5/10</f>
        <v>7.83</v>
      </c>
      <c r="K35" s="69"/>
      <c r="M35" s="67"/>
      <c r="N35" s="68" t="e">
        <f>CONCATENATE(P23,#REF!)</f>
        <v>#REF!</v>
      </c>
      <c r="O35" s="127">
        <f>$D$11</f>
        <v>42125</v>
      </c>
      <c r="P35" s="129" t="s">
        <v>69</v>
      </c>
      <c r="Q35" s="82">
        <f ca="1">OFFSET(Sheet2!AS9,ROWS(Q$35:Q35)*4-4,0)+$P$5</f>
        <v>0.44600000000000001</v>
      </c>
      <c r="R35" s="82">
        <f ca="1">OFFSET(Sheet2!AT9,ROWS(R$35:R35)*4-4,0)+$P$5</f>
        <v>0.45500000000000002</v>
      </c>
      <c r="S35" s="82">
        <f ca="1">OFFSET(Sheet2!AU9,ROWS(S$35:S35)*4-4,0)+$P$5</f>
        <v>0.46600000000000003</v>
      </c>
      <c r="T35" s="69"/>
    </row>
    <row r="36" spans="2:20" ht="14" customHeight="1">
      <c r="B36" s="67"/>
      <c r="C36" s="68" t="e">
        <f>CONCATENATE(E43,#REF!)</f>
        <v>#REF!</v>
      </c>
      <c r="D36" s="77">
        <f t="shared" ref="D36:D37" si="3">$D$19</f>
        <v>42186</v>
      </c>
      <c r="E36" s="78" t="s">
        <v>118</v>
      </c>
      <c r="F36" s="79">
        <f ca="1">OFFSET(Sheet2!AJ16,ROWS(F$26:F36)*4-4,0)+$E$5/10</f>
        <v>7.91</v>
      </c>
      <c r="G36" s="79">
        <f ca="1">OFFSET(Sheet2!AK16,ROWS(G$26:G36)*4-4,0)+$E$5/10</f>
        <v>8.2200000000000006</v>
      </c>
      <c r="H36" s="79">
        <f ca="1">OFFSET(Sheet2!AL16,ROWS(H$26:H36)*4-4,0)+$E$5/10</f>
        <v>7.95</v>
      </c>
      <c r="I36" s="79">
        <f ca="1">OFFSET(Sheet2!AM16,ROWS(I$26:I36)*4-4,0)+$E$5/10</f>
        <v>7.97</v>
      </c>
      <c r="J36" s="79">
        <f ca="1">OFFSET(Sheet2!AN16,ROWS(J$26:J36)*4-4,0)+$E$5/10</f>
        <v>7.86</v>
      </c>
      <c r="K36" s="69"/>
      <c r="M36" s="67"/>
      <c r="N36" s="68" t="e">
        <f>CONCATENATE(#REF!,#REF!)</f>
        <v>#REF!</v>
      </c>
      <c r="O36" s="77">
        <f>$D$15</f>
        <v>42156</v>
      </c>
      <c r="P36" s="81" t="s">
        <v>69</v>
      </c>
      <c r="Q36" s="83">
        <f ca="1">OFFSET(Sheet2!AS10,ROWS(Q$35:Q36)*4-4,0)+$P$5</f>
        <v>0.44500000000000001</v>
      </c>
      <c r="R36" s="83">
        <f ca="1">OFFSET(Sheet2!AT10,ROWS(R$35:R36)*4-4,0)+$P$5</f>
        <v>0.45500000000000002</v>
      </c>
      <c r="S36" s="83">
        <f ca="1">OFFSET(Sheet2!AU10,ROWS(S$35:S36)*4-4,0)+$P$5</f>
        <v>0.46600000000000003</v>
      </c>
      <c r="T36" s="69"/>
    </row>
    <row r="37" spans="2:20" ht="14" customHeight="1">
      <c r="B37" s="67"/>
      <c r="C37" s="68" t="e">
        <f>CONCATENATE(#REF!,#REF!)</f>
        <v>#REF!</v>
      </c>
      <c r="D37" s="93">
        <f t="shared" si="3"/>
        <v>42186</v>
      </c>
      <c r="E37" s="94" t="s">
        <v>71</v>
      </c>
      <c r="F37" s="95">
        <f ca="1">OFFSET(Sheet2!AJ17,ROWS(F$26:F37)*4-4,0)+$E$5/10</f>
        <v>7.05</v>
      </c>
      <c r="G37" s="95">
        <f ca="1">OFFSET(Sheet2!AK17,ROWS(G$26:G37)*4-4,0)+$E$5/10</f>
        <v>7.28</v>
      </c>
      <c r="H37" s="95">
        <f ca="1">OFFSET(Sheet2!AL17,ROWS(H$26:H37)*4-4,0)+$E$5/10</f>
        <v>6.96</v>
      </c>
      <c r="I37" s="95">
        <f ca="1">OFFSET(Sheet2!AM17,ROWS(I$26:I37)*4-4,0)+$E$5/10</f>
        <v>6.96</v>
      </c>
      <c r="J37" s="95">
        <f ca="1">OFFSET(Sheet2!AN17,ROWS(J$26:J37)*4-4,0)+$E$5/10</f>
        <v>6.83</v>
      </c>
      <c r="K37" s="69"/>
      <c r="M37" s="67"/>
      <c r="N37" s="68" t="e">
        <f>CONCATENATE(#REF!,#REF!)</f>
        <v>#REF!</v>
      </c>
      <c r="O37" s="93">
        <f>$D$19</f>
        <v>42186</v>
      </c>
      <c r="P37" s="86" t="s">
        <v>69</v>
      </c>
      <c r="Q37" s="87">
        <f ca="1">OFFSET(Sheet2!AS11,ROWS(Q$35:Q37)*4-4,0)+$P$5</f>
        <v>0.44500000000000001</v>
      </c>
      <c r="R37" s="87">
        <f ca="1">OFFSET(Sheet2!AT11,ROWS(R$35:R37)*4-4,0)+$P$5</f>
        <v>0.45500000000000002</v>
      </c>
      <c r="S37" s="87">
        <f ca="1">OFFSET(Sheet2!AU11,ROWS(S$35:S37)*4-4,0)+$P$5</f>
        <v>0.46700000000000003</v>
      </c>
      <c r="T37" s="69"/>
    </row>
    <row r="38" spans="2:20" ht="14" customHeight="1">
      <c r="B38" s="67"/>
      <c r="C38" s="68" t="e">
        <f>CONCATENATE(#REF!,#REF!)</f>
        <v>#REF!</v>
      </c>
      <c r="D38" s="88"/>
      <c r="E38" s="89"/>
      <c r="F38" s="90"/>
      <c r="G38" s="90"/>
      <c r="H38" s="90"/>
      <c r="I38" s="90"/>
      <c r="J38" s="90"/>
      <c r="K38" s="69"/>
      <c r="M38" s="67"/>
      <c r="N38" s="68" t="e">
        <f>CONCATENATE(#REF!,#REF!)</f>
        <v>#REF!</v>
      </c>
      <c r="O38" s="68"/>
      <c r="P38" s="68"/>
      <c r="Q38" s="68"/>
      <c r="R38" s="68"/>
      <c r="S38" s="68"/>
      <c r="T38" s="69"/>
    </row>
    <row r="39" spans="2:20" ht="14" customHeight="1" thickBot="1">
      <c r="B39" s="67"/>
      <c r="C39" s="68" t="e">
        <f>CONCATENATE(#REF!,#REF!)</f>
        <v>#REF!</v>
      </c>
      <c r="D39" s="99" t="s">
        <v>98</v>
      </c>
      <c r="E39" s="100"/>
      <c r="F39" s="101"/>
      <c r="G39" s="101"/>
      <c r="H39" s="101"/>
      <c r="I39" s="101"/>
      <c r="J39" s="101"/>
      <c r="K39" s="69"/>
      <c r="M39" s="102"/>
      <c r="N39" s="91" t="e">
        <f>CONCATENATE(#REF!,#REF!)</f>
        <v>#REF!</v>
      </c>
      <c r="O39" s="91"/>
      <c r="P39" s="91"/>
      <c r="Q39" s="91"/>
      <c r="R39" s="91"/>
      <c r="S39" s="91"/>
      <c r="T39" s="103"/>
    </row>
    <row r="40" spans="2:20" ht="14" customHeight="1" thickTop="1" thickBot="1">
      <c r="B40" s="67"/>
      <c r="C40" s="68" t="e">
        <f>CONCATENATE(#REF!,#REF!)</f>
        <v>#REF!</v>
      </c>
      <c r="D40" s="74" t="s">
        <v>0</v>
      </c>
      <c r="E40" s="75" t="s">
        <v>1</v>
      </c>
      <c r="F40" s="76" t="s">
        <v>3</v>
      </c>
      <c r="G40" s="76" t="s">
        <v>141</v>
      </c>
      <c r="H40" s="76" t="s">
        <v>142</v>
      </c>
      <c r="I40" s="76" t="s">
        <v>143</v>
      </c>
      <c r="J40" s="76" t="s">
        <v>145</v>
      </c>
      <c r="K40" s="69"/>
      <c r="M40" s="68"/>
      <c r="N40" s="68" t="e">
        <f>CONCATENATE(#REF!,#REF!)</f>
        <v>#REF!</v>
      </c>
      <c r="O40" s="68"/>
      <c r="P40" s="68"/>
      <c r="Q40" s="68"/>
      <c r="R40" s="68"/>
      <c r="S40" s="68"/>
      <c r="T40" s="68"/>
    </row>
    <row r="41" spans="2:20" ht="14" customHeight="1">
      <c r="B41" s="67"/>
      <c r="C41" s="68" t="e">
        <f>CONCATENATE(#REF!,#REF!)</f>
        <v>#REF!</v>
      </c>
      <c r="D41" s="127">
        <f>$D$11</f>
        <v>42125</v>
      </c>
      <c r="E41" s="128" t="s">
        <v>65</v>
      </c>
      <c r="F41" s="126">
        <f ca="1">OFFSET(Sheet2!AJ7,ROWS(F$41:F41)*4-4,0)+$E$5/10</f>
        <v>7.7</v>
      </c>
      <c r="G41" s="126">
        <f ca="1">OFFSET(Sheet2!AK7,ROWS(G$41:G41)*4-4,0)+$E$5/10</f>
        <v>8.11</v>
      </c>
      <c r="H41" s="126">
        <f ca="1">OFFSET(Sheet2!AL7,ROWS(H$41:H41)*4-4,0)+$E$5/10</f>
        <v>7.84</v>
      </c>
      <c r="I41" s="126">
        <f ca="1">OFFSET(Sheet2!AM7,ROWS(I$41:I41)*4-4,0)+$E$5/10</f>
        <v>7.86</v>
      </c>
      <c r="J41" s="126">
        <f ca="1">OFFSET(Sheet2!AN7,ROWS(J$41:J41)*4-4,0)+$E$5/10</f>
        <v>7.73</v>
      </c>
      <c r="K41" s="69"/>
      <c r="M41" s="68"/>
      <c r="N41" s="68"/>
      <c r="O41" s="68"/>
      <c r="P41" s="68"/>
      <c r="Q41" s="68"/>
      <c r="R41" s="68"/>
      <c r="S41" s="68"/>
      <c r="T41" s="68"/>
    </row>
    <row r="42" spans="2:20" ht="14" customHeight="1">
      <c r="B42" s="67"/>
      <c r="C42" s="68" t="e">
        <f>CONCATENATE(#REF!,#REF!)</f>
        <v>#REF!</v>
      </c>
      <c r="D42" s="77">
        <f>$D$11</f>
        <v>42125</v>
      </c>
      <c r="E42" s="78" t="s">
        <v>66</v>
      </c>
      <c r="F42" s="79">
        <f ca="1">OFFSET(Sheet2!AJ8,ROWS(F$41:F42)*4-4,0)+$E$5/10</f>
        <v>7.57</v>
      </c>
      <c r="G42" s="79">
        <f ca="1">OFFSET(Sheet2!AK8,ROWS(G$41:G42)*4-4,0)+$E$5/10</f>
        <v>7.88</v>
      </c>
      <c r="H42" s="79">
        <f ca="1">OFFSET(Sheet2!AL8,ROWS(H$41:H42)*4-4,0)+$E$5/10</f>
        <v>7.62</v>
      </c>
      <c r="I42" s="79">
        <f ca="1">OFFSET(Sheet2!AM8,ROWS(I$41:I42)*4-4,0)+$E$5/10</f>
        <v>7.62</v>
      </c>
      <c r="J42" s="79">
        <f ca="1">OFFSET(Sheet2!AN8,ROWS(J$41:J42)*4-4,0)+$E$5/10</f>
        <v>7.5</v>
      </c>
      <c r="K42" s="69"/>
      <c r="M42" s="68"/>
      <c r="N42" s="68"/>
      <c r="O42" s="68"/>
      <c r="P42" s="68"/>
      <c r="Q42" s="68"/>
      <c r="R42" s="68"/>
      <c r="S42" s="68"/>
      <c r="T42" s="68"/>
    </row>
    <row r="43" spans="2:20" ht="14" customHeight="1">
      <c r="B43" s="67"/>
      <c r="C43" s="68" t="e">
        <f>CONCATENATE(#REF!,#REF!)</f>
        <v>#REF!</v>
      </c>
      <c r="D43" s="77">
        <f>$D$11</f>
        <v>42125</v>
      </c>
      <c r="E43" s="78" t="s">
        <v>118</v>
      </c>
      <c r="F43" s="79">
        <f ca="1">OFFSET(Sheet2!AJ9,ROWS(F$41:F43)*4-4,0)+$E$5/10</f>
        <v>7.49</v>
      </c>
      <c r="G43" s="79">
        <f ca="1">OFFSET(Sheet2!AK9,ROWS(G$41:G43)*4-4,0)+$E$5/10</f>
        <v>7.91</v>
      </c>
      <c r="H43" s="79">
        <f ca="1">OFFSET(Sheet2!AL9,ROWS(H$41:H43)*4-4,0)+$E$5/10</f>
        <v>7.64</v>
      </c>
      <c r="I43" s="79">
        <f ca="1">OFFSET(Sheet2!AM9,ROWS(I$41:I43)*4-4,0)+$E$5/10</f>
        <v>7.66</v>
      </c>
      <c r="J43" s="79">
        <f ca="1">OFFSET(Sheet2!AN9,ROWS(J$41:J43)*4-4,0)+$E$5/10</f>
        <v>7.53</v>
      </c>
      <c r="K43" s="69"/>
      <c r="M43" s="68"/>
      <c r="N43" s="68"/>
      <c r="O43" s="68"/>
      <c r="P43" s="68"/>
      <c r="Q43" s="68"/>
      <c r="R43" s="68"/>
      <c r="S43" s="68"/>
      <c r="T43" s="68"/>
    </row>
    <row r="44" spans="2:20" ht="14" customHeight="1" thickBot="1">
      <c r="B44" s="67"/>
      <c r="C44" s="91" t="e">
        <f>CONCATENATE(#REF!,#REF!)</f>
        <v>#REF!</v>
      </c>
      <c r="D44" s="77">
        <f>$D$11</f>
        <v>42125</v>
      </c>
      <c r="E44" s="78" t="s">
        <v>71</v>
      </c>
      <c r="F44" s="79">
        <f ca="1">OFFSET(Sheet2!AJ10,ROWS(F$41:F44)*4-4,0)+$E$5/10</f>
        <v>6.61</v>
      </c>
      <c r="G44" s="79">
        <f ca="1">OFFSET(Sheet2!AK10,ROWS(G$41:G44)*4-4,0)+$E$5/10</f>
        <v>6.97</v>
      </c>
      <c r="H44" s="79">
        <f ca="1">OFFSET(Sheet2!AL10,ROWS(H$41:H44)*4-4,0)+$E$5/10</f>
        <v>6.67</v>
      </c>
      <c r="I44" s="79">
        <f ca="1">OFFSET(Sheet2!AM10,ROWS(I$41:I44)*4-4,0)+$E$5/10</f>
        <v>6.66</v>
      </c>
      <c r="J44" s="79">
        <f ca="1">OFFSET(Sheet2!AN10,ROWS(J$41:J44)*4-4,0)+$E$5/10</f>
        <v>6.5</v>
      </c>
      <c r="K44" s="69"/>
      <c r="M44" s="68"/>
      <c r="N44" s="68"/>
      <c r="O44" s="68"/>
      <c r="P44" s="68"/>
      <c r="Q44" s="68"/>
      <c r="R44" s="68"/>
      <c r="S44" s="68"/>
      <c r="T44" s="68"/>
    </row>
    <row r="45" spans="2:20" ht="14" customHeight="1" thickTop="1">
      <c r="B45" s="67"/>
      <c r="C45" s="68"/>
      <c r="D45" s="77">
        <f>$D$15</f>
        <v>42156</v>
      </c>
      <c r="E45" s="78" t="s">
        <v>65</v>
      </c>
      <c r="F45" s="79">
        <f ca="1">OFFSET(Sheet2!AJ11,ROWS(F$41:F45)*4-4,0)+$E$5/10</f>
        <v>7.76</v>
      </c>
      <c r="G45" s="79">
        <f ca="1">OFFSET(Sheet2!AK11,ROWS(G$41:G45)*4-4,0)+$E$5/10</f>
        <v>8.14</v>
      </c>
      <c r="H45" s="79">
        <f ca="1">OFFSET(Sheet2!AL11,ROWS(H$41:H45)*4-4,0)+$E$5/10</f>
        <v>7.82</v>
      </c>
      <c r="I45" s="79">
        <f ca="1">OFFSET(Sheet2!AM11,ROWS(I$41:I45)*4-4,0)+$E$5/10</f>
        <v>7.86</v>
      </c>
      <c r="J45" s="79">
        <f ca="1">OFFSET(Sheet2!AN11,ROWS(J$41:J45)*4-4,0)+$E$5/10</f>
        <v>7.73</v>
      </c>
      <c r="K45" s="69"/>
      <c r="M45" s="68"/>
      <c r="N45" s="68"/>
      <c r="O45" s="68"/>
      <c r="P45" s="68"/>
      <c r="Q45" s="68"/>
      <c r="R45" s="68"/>
      <c r="S45" s="68"/>
      <c r="T45" s="68"/>
    </row>
    <row r="46" spans="2:20" ht="14" customHeight="1">
      <c r="B46" s="67"/>
      <c r="C46" s="68"/>
      <c r="D46" s="77">
        <f>$D$15</f>
        <v>42156</v>
      </c>
      <c r="E46" s="78" t="s">
        <v>66</v>
      </c>
      <c r="F46" s="79">
        <f ca="1">OFFSET(Sheet2!AJ12,ROWS(F$41:F46)*4-4,0)+$E$5/10</f>
        <v>7.6</v>
      </c>
      <c r="G46" s="79">
        <f ca="1">OFFSET(Sheet2!AK12,ROWS(G$41:G46)*4-4,0)+$E$5/10</f>
        <v>7.88</v>
      </c>
      <c r="H46" s="79">
        <f ca="1">OFFSET(Sheet2!AL12,ROWS(H$41:H46)*4-4,0)+$E$5/10</f>
        <v>7.6</v>
      </c>
      <c r="I46" s="79">
        <f ca="1">OFFSET(Sheet2!AM12,ROWS(I$41:I46)*4-4,0)+$E$5/10</f>
        <v>7.6</v>
      </c>
      <c r="J46" s="79">
        <f ca="1">OFFSET(Sheet2!AN12,ROWS(J$41:J46)*4-4,0)+$E$5/10</f>
        <v>7.49</v>
      </c>
      <c r="K46" s="69"/>
      <c r="M46" s="68"/>
      <c r="N46" s="68"/>
      <c r="O46" s="68"/>
      <c r="P46" s="68"/>
      <c r="Q46" s="68"/>
      <c r="R46" s="68"/>
      <c r="S46" s="68"/>
      <c r="T46" s="68"/>
    </row>
    <row r="47" spans="2:20" ht="14" customHeight="1">
      <c r="B47" s="67"/>
      <c r="C47" s="68"/>
      <c r="D47" s="77">
        <f t="shared" ref="D47:D48" si="4">$D$15</f>
        <v>42156</v>
      </c>
      <c r="E47" s="78" t="s">
        <v>118</v>
      </c>
      <c r="F47" s="79">
        <f ca="1">OFFSET(Sheet2!AJ13,ROWS(F$41:F47)*4-4,0)+$E$5/10</f>
        <v>7.53</v>
      </c>
      <c r="G47" s="79">
        <f ca="1">OFFSET(Sheet2!AK13,ROWS(G$41:G47)*4-4,0)+$E$5/10</f>
        <v>7.92</v>
      </c>
      <c r="H47" s="79">
        <f ca="1">OFFSET(Sheet2!AL13,ROWS(H$41:H47)*4-4,0)+$E$5/10</f>
        <v>7.62</v>
      </c>
      <c r="I47" s="79">
        <f ca="1">OFFSET(Sheet2!AM13,ROWS(I$41:I47)*4-4,0)+$E$5/10</f>
        <v>7.65</v>
      </c>
      <c r="J47" s="79">
        <f ca="1">OFFSET(Sheet2!AN13,ROWS(J$41:J47)*4-4,0)+$E$5/10</f>
        <v>7.52</v>
      </c>
      <c r="K47" s="69"/>
      <c r="M47" s="68"/>
      <c r="N47" s="68"/>
      <c r="O47" s="68"/>
      <c r="P47" s="68"/>
      <c r="Q47" s="68"/>
      <c r="R47" s="68"/>
      <c r="S47" s="68"/>
      <c r="T47" s="68"/>
    </row>
    <row r="48" spans="2:20" ht="14" customHeight="1">
      <c r="B48" s="67"/>
      <c r="C48" s="68"/>
      <c r="D48" s="77">
        <f t="shared" si="4"/>
        <v>42156</v>
      </c>
      <c r="E48" s="78" t="s">
        <v>71</v>
      </c>
      <c r="F48" s="79">
        <f ca="1">OFFSET(Sheet2!AJ14,ROWS(F$41:F48)*4-4,0)+$E$5/10</f>
        <v>6.64</v>
      </c>
      <c r="G48" s="79">
        <f ca="1">OFFSET(Sheet2!AK14,ROWS(G$41:G48)*4-4,0)+$E$5/10</f>
        <v>6.98</v>
      </c>
      <c r="H48" s="79">
        <f ca="1">OFFSET(Sheet2!AL14,ROWS(H$41:H48)*4-4,0)+$E$5/10</f>
        <v>6.64</v>
      </c>
      <c r="I48" s="79">
        <f ca="1">OFFSET(Sheet2!AM14,ROWS(I$41:I48)*4-4,0)+$E$5/10</f>
        <v>6.64</v>
      </c>
      <c r="J48" s="79">
        <f ca="1">OFFSET(Sheet2!AN14,ROWS(J$41:J48)*4-4,0)+$E$5/10</f>
        <v>6.49</v>
      </c>
      <c r="K48" s="69"/>
      <c r="M48" s="68"/>
      <c r="N48" s="68"/>
      <c r="O48" s="68"/>
      <c r="P48" s="68"/>
      <c r="Q48" s="68"/>
      <c r="R48" s="68"/>
      <c r="S48" s="68"/>
      <c r="T48" s="68"/>
    </row>
    <row r="49" spans="2:19" ht="15">
      <c r="B49" s="67"/>
      <c r="C49" s="68"/>
      <c r="D49" s="77">
        <f>$D$19</f>
        <v>42186</v>
      </c>
      <c r="E49" s="78" t="s">
        <v>65</v>
      </c>
      <c r="F49" s="79">
        <f ca="1">OFFSET(Sheet2!AJ15,ROWS(F$41:F49)*4-4,0)+$E$5/10</f>
        <v>7.81</v>
      </c>
      <c r="G49" s="79">
        <f ca="1">OFFSET(Sheet2!AK15,ROWS(G$41:G49)*4-4,0)+$E$5/10</f>
        <v>8.1</v>
      </c>
      <c r="H49" s="79">
        <f ca="1">OFFSET(Sheet2!AL15,ROWS(H$41:H49)*4-4,0)+$E$5/10</f>
        <v>7.8</v>
      </c>
      <c r="I49" s="79">
        <f ca="1">OFFSET(Sheet2!AM15,ROWS(I$41:I49)*4-4,0)+$E$5/10</f>
        <v>7.83</v>
      </c>
      <c r="J49" s="79">
        <f ca="1">OFFSET(Sheet2!AN15,ROWS(J$41:J49)*4-4,0)+$E$5/10</f>
        <v>7.71</v>
      </c>
      <c r="K49" s="69"/>
      <c r="O49" s="68"/>
      <c r="P49" s="68"/>
      <c r="Q49" s="68"/>
      <c r="R49" s="68"/>
      <c r="S49" s="68"/>
    </row>
    <row r="50" spans="2:19" ht="15">
      <c r="B50" s="67"/>
      <c r="C50" s="68"/>
      <c r="D50" s="77">
        <f>$D$19</f>
        <v>42186</v>
      </c>
      <c r="E50" s="78" t="s">
        <v>66</v>
      </c>
      <c r="F50" s="79">
        <f ca="1">OFFSET(Sheet2!AJ16,ROWS(F$41:F50)*4-4,0)+$E$5/10</f>
        <v>7.65</v>
      </c>
      <c r="G50" s="79">
        <f ca="1">OFFSET(Sheet2!AK16,ROWS(G$41:G50)*4-4,0)+$E$5/10</f>
        <v>7.84</v>
      </c>
      <c r="H50" s="79">
        <f ca="1">OFFSET(Sheet2!AL16,ROWS(H$41:H50)*4-4,0)+$E$5/10</f>
        <v>7.58</v>
      </c>
      <c r="I50" s="79">
        <f ca="1">OFFSET(Sheet2!AM16,ROWS(I$41:I50)*4-4,0)+$E$5/10</f>
        <v>7.58</v>
      </c>
      <c r="J50" s="79">
        <f ca="1">OFFSET(Sheet2!AN16,ROWS(J$41:J50)*4-4,0)+$E$5/10</f>
        <v>7.48</v>
      </c>
      <c r="K50" s="69"/>
      <c r="O50" s="68"/>
      <c r="P50" s="68"/>
      <c r="Q50" s="68"/>
      <c r="R50" s="68"/>
      <c r="S50" s="68"/>
    </row>
    <row r="51" spans="2:19" ht="15">
      <c r="B51" s="67"/>
      <c r="C51" s="68"/>
      <c r="D51" s="77">
        <f t="shared" ref="D51:D52" si="5">$D$19</f>
        <v>42186</v>
      </c>
      <c r="E51" s="78" t="s">
        <v>118</v>
      </c>
      <c r="F51" s="79">
        <f ca="1">OFFSET(Sheet2!AJ17,ROWS(F$41:F51)*4-4,0)+$E$5/10</f>
        <v>7.56</v>
      </c>
      <c r="G51" s="79">
        <f ca="1">OFFSET(Sheet2!AK17,ROWS(G$41:G51)*4-4,0)+$E$5/10</f>
        <v>7.87</v>
      </c>
      <c r="H51" s="79">
        <f ca="1">OFFSET(Sheet2!AL17,ROWS(H$41:H51)*4-4,0)+$E$5/10</f>
        <v>7.6</v>
      </c>
      <c r="I51" s="79">
        <f ca="1">OFFSET(Sheet2!AM17,ROWS(I$41:I51)*4-4,0)+$E$5/10</f>
        <v>7.62</v>
      </c>
      <c r="J51" s="79">
        <f ca="1">OFFSET(Sheet2!AN17,ROWS(J$41:J51)*4-4,0)+$E$5/10</f>
        <v>7.51</v>
      </c>
      <c r="K51" s="69"/>
      <c r="O51" s="68"/>
      <c r="P51" s="68"/>
      <c r="Q51" s="68"/>
      <c r="R51" s="68"/>
      <c r="S51" s="68"/>
    </row>
    <row r="52" spans="2:19" ht="15">
      <c r="B52" s="67"/>
      <c r="C52" s="68"/>
      <c r="D52" s="93">
        <f t="shared" si="5"/>
        <v>42186</v>
      </c>
      <c r="E52" s="94" t="s">
        <v>71</v>
      </c>
      <c r="F52" s="95">
        <f ca="1">OFFSET(Sheet2!AJ18,ROWS(F$41:F52)*4-4,0)+$E$5/10</f>
        <v>6.7</v>
      </c>
      <c r="G52" s="95">
        <f ca="1">OFFSET(Sheet2!AK18,ROWS(G$41:G52)*4-4,0)+$E$5/10</f>
        <v>6.93</v>
      </c>
      <c r="H52" s="95">
        <f ca="1">OFFSET(Sheet2!AL18,ROWS(H$41:H52)*4-4,0)+$E$5/10</f>
        <v>6.61</v>
      </c>
      <c r="I52" s="95">
        <f ca="1">OFFSET(Sheet2!AM18,ROWS(I$41:I52)*4-4,0)+$E$5/10</f>
        <v>6.61</v>
      </c>
      <c r="J52" s="95">
        <f ca="1">OFFSET(Sheet2!AN18,ROWS(J$41:J52)*4-4,0)+$E$5/10</f>
        <v>6.48</v>
      </c>
      <c r="K52" s="69"/>
      <c r="O52" s="68"/>
      <c r="P52" s="68"/>
      <c r="Q52" s="68"/>
      <c r="R52" s="68"/>
      <c r="S52" s="68"/>
    </row>
    <row r="53" spans="2:19">
      <c r="B53" s="67"/>
      <c r="C53" s="68"/>
      <c r="D53" s="68"/>
      <c r="E53" s="68"/>
      <c r="F53" s="68"/>
      <c r="G53" s="68"/>
      <c r="H53" s="68"/>
      <c r="I53" s="68"/>
      <c r="J53" s="68"/>
      <c r="K53" s="69"/>
      <c r="O53" s="68"/>
      <c r="P53" s="68"/>
      <c r="Q53" s="68"/>
      <c r="R53" s="68"/>
      <c r="S53" s="68"/>
    </row>
    <row r="54" spans="2:19" ht="16">
      <c r="B54" s="67"/>
      <c r="C54" s="68"/>
      <c r="D54" s="99" t="s">
        <v>127</v>
      </c>
      <c r="E54" s="100"/>
      <c r="F54" s="101"/>
      <c r="G54" s="101"/>
      <c r="H54" s="101"/>
      <c r="I54" s="101"/>
      <c r="J54" s="101"/>
      <c r="K54" s="69"/>
      <c r="O54" s="68"/>
      <c r="P54" s="68"/>
      <c r="Q54" s="68"/>
      <c r="R54" s="68"/>
      <c r="S54" s="68"/>
    </row>
    <row r="55" spans="2:19" ht="15" thickBot="1">
      <c r="B55" s="67"/>
      <c r="C55" s="68"/>
      <c r="D55" s="74" t="s">
        <v>0</v>
      </c>
      <c r="E55" s="75" t="s">
        <v>1</v>
      </c>
      <c r="F55" s="76" t="s">
        <v>3</v>
      </c>
      <c r="G55" s="76" t="s">
        <v>141</v>
      </c>
      <c r="H55" s="76" t="s">
        <v>142</v>
      </c>
      <c r="I55" s="76" t="s">
        <v>143</v>
      </c>
      <c r="J55" s="76" t="s">
        <v>145</v>
      </c>
      <c r="K55" s="69"/>
      <c r="O55" s="68"/>
      <c r="P55" s="68"/>
      <c r="Q55" s="68"/>
      <c r="R55" s="68"/>
      <c r="S55" s="68"/>
    </row>
    <row r="56" spans="2:19" ht="15">
      <c r="B56" s="67"/>
      <c r="C56" s="68"/>
      <c r="D56" s="127">
        <f>$D$11</f>
        <v>42125</v>
      </c>
      <c r="E56" s="128" t="s">
        <v>65</v>
      </c>
      <c r="F56" s="126">
        <f ca="1">OFFSET(Sheet2!AJ8,ROWS(F$56:F56)*4-4,0)+$E$5/10</f>
        <v>7.57</v>
      </c>
      <c r="G56" s="126">
        <f ca="1">OFFSET(Sheet2!AK8,ROWS(G$56:G56)*4-4,0)+$E$5/10</f>
        <v>7.99</v>
      </c>
      <c r="H56" s="126">
        <f ca="1">OFFSET(Sheet2!AL8,ROWS(H$56:H56)*4-4,0)+$E$5/10</f>
        <v>7.71</v>
      </c>
      <c r="I56" s="126">
        <f ca="1">OFFSET(Sheet2!AM8,ROWS(I$56:I56)*4-4,0)+$E$5/10</f>
        <v>7.74</v>
      </c>
      <c r="J56" s="126">
        <f ca="1">OFFSET(Sheet2!AN8,ROWS(J$56:J56)*4-4,0)+$E$5/10</f>
        <v>7.61</v>
      </c>
      <c r="K56" s="69"/>
      <c r="O56" s="68"/>
      <c r="P56" s="68"/>
      <c r="Q56" s="68"/>
      <c r="R56" s="68"/>
      <c r="S56" s="68"/>
    </row>
    <row r="57" spans="2:19" ht="15">
      <c r="B57" s="67"/>
      <c r="C57" s="68"/>
      <c r="D57" s="77">
        <f>$D$11</f>
        <v>42125</v>
      </c>
      <c r="E57" s="78" t="s">
        <v>66</v>
      </c>
      <c r="F57" s="79">
        <f ca="1">OFFSET(Sheet2!AJ9,ROWS(F$56:F57)*4-4,0)+$E$5/10</f>
        <v>7.45</v>
      </c>
      <c r="G57" s="79">
        <f ca="1">OFFSET(Sheet2!AK9,ROWS(G$56:G57)*4-4,0)+$E$5/10</f>
        <v>7.75</v>
      </c>
      <c r="H57" s="79">
        <f ca="1">OFFSET(Sheet2!AL9,ROWS(H$56:H57)*4-4,0)+$E$5/10</f>
        <v>7.5</v>
      </c>
      <c r="I57" s="79">
        <f ca="1">OFFSET(Sheet2!AM9,ROWS(I$56:I57)*4-4,0)+$E$5/10</f>
        <v>7.5</v>
      </c>
      <c r="J57" s="79">
        <f ca="1">OFFSET(Sheet2!AN9,ROWS(J$56:J57)*4-4,0)+$E$5/10</f>
        <v>7.37</v>
      </c>
      <c r="K57" s="69"/>
      <c r="O57" s="68"/>
      <c r="P57" s="68"/>
      <c r="Q57" s="68"/>
      <c r="R57" s="68"/>
      <c r="S57" s="68"/>
    </row>
    <row r="58" spans="2:19" ht="15">
      <c r="B58" s="67"/>
      <c r="C58" s="68"/>
      <c r="D58" s="77">
        <f>$D$11</f>
        <v>42125</v>
      </c>
      <c r="E58" s="78" t="s">
        <v>118</v>
      </c>
      <c r="F58" s="79">
        <f ca="1">OFFSET(Sheet2!AJ10,ROWS(F$56:F58)*4-4,0)+$E$5/10</f>
        <v>7.37</v>
      </c>
      <c r="G58" s="79">
        <f ca="1">OFFSET(Sheet2!AK10,ROWS(G$56:G58)*4-4,0)+$E$5/10</f>
        <v>7.79</v>
      </c>
      <c r="H58" s="79">
        <f ca="1">OFFSET(Sheet2!AL10,ROWS(H$56:H58)*4-4,0)+$E$5/10</f>
        <v>7.52</v>
      </c>
      <c r="I58" s="79">
        <f ca="1">OFFSET(Sheet2!AM10,ROWS(I$56:I58)*4-4,0)+$E$5/10</f>
        <v>7.53</v>
      </c>
      <c r="J58" s="79">
        <f ca="1">OFFSET(Sheet2!AN10,ROWS(J$56:J58)*4-4,0)+$E$5/10</f>
        <v>7.41</v>
      </c>
      <c r="K58" s="69"/>
      <c r="O58" s="68"/>
      <c r="P58" s="68"/>
      <c r="Q58" s="68"/>
      <c r="R58" s="68"/>
      <c r="S58" s="68"/>
    </row>
    <row r="59" spans="2:19" ht="15">
      <c r="B59" s="67"/>
      <c r="C59" s="68"/>
      <c r="D59" s="77">
        <f>$D$11</f>
        <v>42125</v>
      </c>
      <c r="E59" s="78" t="s">
        <v>71</v>
      </c>
      <c r="F59" s="79">
        <f ca="1">OFFSET(Sheet2!AJ11,ROWS(F$56:F59)*4-4,0)+$E$5/10</f>
        <v>6.49</v>
      </c>
      <c r="G59" s="79">
        <f ca="1">OFFSET(Sheet2!AK11,ROWS(G$56:G59)*4-4,0)+$E$5/10</f>
        <v>6.84</v>
      </c>
      <c r="H59" s="79">
        <f ca="1">OFFSET(Sheet2!AL11,ROWS(H$56:H59)*4-4,0)+$E$5/10</f>
        <v>6.54</v>
      </c>
      <c r="I59" s="79">
        <f ca="1">OFFSET(Sheet2!AM11,ROWS(I$56:I59)*4-4,0)+$E$5/10</f>
        <v>6.53</v>
      </c>
      <c r="J59" s="79">
        <f ca="1">OFFSET(Sheet2!AN11,ROWS(J$56:J59)*4-4,0)+$E$5/10</f>
        <v>6.38</v>
      </c>
      <c r="K59" s="69"/>
    </row>
    <row r="60" spans="2:19" ht="15">
      <c r="B60" s="67"/>
      <c r="C60" s="68"/>
      <c r="D60" s="77">
        <f>$D$15</f>
        <v>42156</v>
      </c>
      <c r="E60" s="78" t="s">
        <v>65</v>
      </c>
      <c r="F60" s="79">
        <f ca="1">OFFSET(Sheet2!AJ12,ROWS(F$56:F60)*4-4,0)+$E$5/10</f>
        <v>7.63</v>
      </c>
      <c r="G60" s="79">
        <f ca="1">OFFSET(Sheet2!AK12,ROWS(G$56:G60)*4-4,0)+$E$5/10</f>
        <v>8.02</v>
      </c>
      <c r="H60" s="79">
        <f ca="1">OFFSET(Sheet2!AL12,ROWS(H$56:H60)*4-4,0)+$E$5/10</f>
        <v>7.7</v>
      </c>
      <c r="I60" s="79">
        <f ca="1">OFFSET(Sheet2!AM12,ROWS(I$56:I60)*4-4,0)+$E$5/10</f>
        <v>7.73</v>
      </c>
      <c r="J60" s="79">
        <f ca="1">OFFSET(Sheet2!AN12,ROWS(J$56:J60)*4-4,0)+$E$5/10</f>
        <v>7.6</v>
      </c>
      <c r="K60" s="69"/>
    </row>
    <row r="61" spans="2:19" ht="15">
      <c r="B61" s="67"/>
      <c r="C61" s="68"/>
      <c r="D61" s="77">
        <f>$D$15</f>
        <v>42156</v>
      </c>
      <c r="E61" s="78" t="s">
        <v>66</v>
      </c>
      <c r="F61" s="79">
        <f ca="1">OFFSET(Sheet2!AJ13,ROWS(F$56:F61)*4-4,0)+$E$5/10</f>
        <v>7.48</v>
      </c>
      <c r="G61" s="79">
        <f ca="1">OFFSET(Sheet2!AK13,ROWS(G$56:G61)*4-4,0)+$E$5/10</f>
        <v>7.76</v>
      </c>
      <c r="H61" s="79">
        <f ca="1">OFFSET(Sheet2!AL13,ROWS(H$56:H61)*4-4,0)+$E$5/10</f>
        <v>7.48</v>
      </c>
      <c r="I61" s="79">
        <f ca="1">OFFSET(Sheet2!AM13,ROWS(I$56:I61)*4-4,0)+$E$5/10</f>
        <v>7.48</v>
      </c>
      <c r="J61" s="79">
        <f ca="1">OFFSET(Sheet2!AN13,ROWS(J$56:J61)*4-4,0)+$E$5/10</f>
        <v>7.37</v>
      </c>
      <c r="K61" s="69"/>
    </row>
    <row r="62" spans="2:19" ht="15">
      <c r="B62" s="67"/>
      <c r="C62" s="68"/>
      <c r="D62" s="77">
        <f t="shared" ref="D62:D63" si="6">$D$15</f>
        <v>42156</v>
      </c>
      <c r="E62" s="78" t="s">
        <v>118</v>
      </c>
      <c r="F62" s="79">
        <f ca="1">OFFSET(Sheet2!AJ14,ROWS(F$56:F62)*4-4,0)+$E$5/10</f>
        <v>7.4</v>
      </c>
      <c r="G62" s="79">
        <f ca="1">OFFSET(Sheet2!AK14,ROWS(G$56:G62)*4-4,0)+$E$5/10</f>
        <v>7.8</v>
      </c>
      <c r="H62" s="79">
        <f ca="1">OFFSET(Sheet2!AL14,ROWS(H$56:H62)*4-4,0)+$E$5/10</f>
        <v>7.5</v>
      </c>
      <c r="I62" s="79">
        <f ca="1">OFFSET(Sheet2!AM14,ROWS(I$56:I62)*4-4,0)+$E$5/10</f>
        <v>7.52</v>
      </c>
      <c r="J62" s="79">
        <f ca="1">OFFSET(Sheet2!AN14,ROWS(J$56:J62)*4-4,0)+$E$5/10</f>
        <v>7.4</v>
      </c>
      <c r="K62" s="69"/>
    </row>
    <row r="63" spans="2:19" ht="15">
      <c r="B63" s="67"/>
      <c r="C63" s="68"/>
      <c r="D63" s="77">
        <f t="shared" si="6"/>
        <v>42156</v>
      </c>
      <c r="E63" s="78" t="s">
        <v>71</v>
      </c>
      <c r="F63" s="79">
        <f ca="1">OFFSET(Sheet2!AJ15,ROWS(F$56:F63)*4-4,0)+$E$5/10</f>
        <v>6.52</v>
      </c>
      <c r="G63" s="79">
        <f ca="1">OFFSET(Sheet2!AK15,ROWS(G$56:G63)*4-4,0)+$E$5/10</f>
        <v>6.86</v>
      </c>
      <c r="H63" s="79">
        <f ca="1">OFFSET(Sheet2!AL15,ROWS(H$56:H63)*4-4,0)+$E$5/10</f>
        <v>6.51</v>
      </c>
      <c r="I63" s="79">
        <f ca="1">OFFSET(Sheet2!AM15,ROWS(I$56:I63)*4-4,0)+$E$5/10</f>
        <v>6.51</v>
      </c>
      <c r="J63" s="79">
        <f ca="1">OFFSET(Sheet2!AN15,ROWS(J$56:J63)*4-4,0)+$E$5/10</f>
        <v>6.37</v>
      </c>
      <c r="K63" s="69"/>
    </row>
    <row r="64" spans="2:19" ht="15">
      <c r="B64" s="67"/>
      <c r="C64" s="68"/>
      <c r="D64" s="77">
        <f>$D$19</f>
        <v>42186</v>
      </c>
      <c r="E64" s="78" t="s">
        <v>65</v>
      </c>
      <c r="F64" s="79">
        <f ca="1">OFFSET(Sheet2!AJ16,ROWS(F$56:F64)*4-4,0)+$E$5/10</f>
        <v>7.68</v>
      </c>
      <c r="G64" s="79">
        <f ca="1">OFFSET(Sheet2!AK16,ROWS(G$56:G64)*4-4,0)+$E$5/10</f>
        <v>7.97</v>
      </c>
      <c r="H64" s="79">
        <f ca="1">OFFSET(Sheet2!AL16,ROWS(H$56:H64)*4-4,0)+$E$5/10</f>
        <v>7.68</v>
      </c>
      <c r="I64" s="79">
        <f ca="1">OFFSET(Sheet2!AM16,ROWS(I$56:I64)*4-4,0)+$E$5/10</f>
        <v>7.71</v>
      </c>
      <c r="J64" s="79">
        <f ca="1">OFFSET(Sheet2!AN16,ROWS(J$56:J64)*4-4,0)+$E$5/10</f>
        <v>7.59</v>
      </c>
      <c r="K64" s="69"/>
    </row>
    <row r="65" spans="2:11" ht="15">
      <c r="B65" s="67"/>
      <c r="C65" s="68"/>
      <c r="D65" s="77">
        <f>$D$19</f>
        <v>42186</v>
      </c>
      <c r="E65" s="78" t="s">
        <v>66</v>
      </c>
      <c r="F65" s="79">
        <f ca="1">OFFSET(Sheet2!AJ17,ROWS(F$56:F65)*4-4,0)+$E$5/10</f>
        <v>7.52</v>
      </c>
      <c r="G65" s="79">
        <f ca="1">OFFSET(Sheet2!AK17,ROWS(G$56:G65)*4-4,0)+$E$5/10</f>
        <v>7.71</v>
      </c>
      <c r="H65" s="79">
        <f ca="1">OFFSET(Sheet2!AL17,ROWS(H$56:H65)*4-4,0)+$E$5/10</f>
        <v>7.45</v>
      </c>
      <c r="I65" s="79">
        <f ca="1">OFFSET(Sheet2!AM17,ROWS(I$56:I65)*4-4,0)+$E$5/10</f>
        <v>7.45</v>
      </c>
      <c r="J65" s="79">
        <f ca="1">OFFSET(Sheet2!AN17,ROWS(J$56:J65)*4-4,0)+$E$5/10</f>
        <v>7.35</v>
      </c>
      <c r="K65" s="69"/>
    </row>
    <row r="66" spans="2:11" ht="15">
      <c r="B66" s="67"/>
      <c r="C66" s="68"/>
      <c r="D66" s="77">
        <f t="shared" ref="D66:D67" si="7">$D$19</f>
        <v>42186</v>
      </c>
      <c r="E66" s="78" t="s">
        <v>118</v>
      </c>
      <c r="F66" s="79">
        <f ca="1">OFFSET(Sheet2!AJ18,ROWS(F$56:F66)*4-4,0)+$E$5/10</f>
        <v>7.44</v>
      </c>
      <c r="G66" s="79">
        <f ca="1">OFFSET(Sheet2!AK18,ROWS(G$56:G66)*4-4,0)+$E$5/10</f>
        <v>7.75</v>
      </c>
      <c r="H66" s="79">
        <f ca="1">OFFSET(Sheet2!AL18,ROWS(H$56:H66)*4-4,0)+$E$5/10</f>
        <v>7.48</v>
      </c>
      <c r="I66" s="79">
        <f ca="1">OFFSET(Sheet2!AM18,ROWS(I$56:I66)*4-4,0)+$E$5/10</f>
        <v>7.49</v>
      </c>
      <c r="J66" s="79">
        <f ca="1">OFFSET(Sheet2!AN18,ROWS(J$56:J66)*4-4,0)+$E$5/10</f>
        <v>7.39</v>
      </c>
      <c r="K66" s="69"/>
    </row>
    <row r="67" spans="2:11" ht="15">
      <c r="B67" s="67"/>
      <c r="C67" s="68"/>
      <c r="D67" s="93">
        <f t="shared" si="7"/>
        <v>42186</v>
      </c>
      <c r="E67" s="94" t="s">
        <v>71</v>
      </c>
      <c r="F67" s="95">
        <f ca="1">OFFSET(Sheet2!AJ19,ROWS(F$56:F67)*4-4,0)+$E$5/10</f>
        <v>6.57</v>
      </c>
      <c r="G67" s="95">
        <f ca="1">OFFSET(Sheet2!AK19,ROWS(G$56:G67)*4-4,0)+$E$5/10</f>
        <v>6.8</v>
      </c>
      <c r="H67" s="95">
        <f ca="1">OFFSET(Sheet2!AL19,ROWS(H$56:H67)*4-4,0)+$E$5/10</f>
        <v>6.49</v>
      </c>
      <c r="I67" s="95">
        <f ca="1">OFFSET(Sheet2!AM19,ROWS(I$56:I67)*4-4,0)+$E$5/10</f>
        <v>6.48</v>
      </c>
      <c r="J67" s="95">
        <f ca="1">OFFSET(Sheet2!AN19,ROWS(J$56:J67)*4-4,0)+$E$5/10</f>
        <v>6.35</v>
      </c>
      <c r="K67" s="69"/>
    </row>
    <row r="68" spans="2:11">
      <c r="B68" s="67"/>
      <c r="C68" s="68"/>
      <c r="D68" s="68"/>
      <c r="E68" s="68"/>
      <c r="F68" s="68"/>
      <c r="G68" s="68"/>
      <c r="H68" s="68"/>
      <c r="I68" s="68"/>
      <c r="J68" s="68"/>
      <c r="K68" s="69"/>
    </row>
    <row r="69" spans="2:11" ht="16">
      <c r="B69" s="67"/>
      <c r="C69" s="68"/>
      <c r="D69" s="99" t="s">
        <v>128</v>
      </c>
      <c r="E69" s="100"/>
      <c r="F69" s="101"/>
      <c r="G69" s="101"/>
      <c r="H69" s="101"/>
      <c r="I69" s="101"/>
      <c r="J69" s="101"/>
      <c r="K69" s="69"/>
    </row>
    <row r="70" spans="2:11" ht="15" thickBot="1">
      <c r="B70" s="67"/>
      <c r="C70" s="68"/>
      <c r="D70" s="74" t="s">
        <v>0</v>
      </c>
      <c r="E70" s="75" t="s">
        <v>1</v>
      </c>
      <c r="F70" s="76" t="s">
        <v>3</v>
      </c>
      <c r="G70" s="76" t="s">
        <v>141</v>
      </c>
      <c r="H70" s="76" t="s">
        <v>142</v>
      </c>
      <c r="I70" s="76" t="s">
        <v>143</v>
      </c>
      <c r="J70" s="76" t="s">
        <v>145</v>
      </c>
      <c r="K70" s="69"/>
    </row>
    <row r="71" spans="2:11" ht="15">
      <c r="B71" s="67"/>
      <c r="C71" s="68"/>
      <c r="D71" s="127">
        <f>$D$11</f>
        <v>42125</v>
      </c>
      <c r="E71" s="128" t="s">
        <v>65</v>
      </c>
      <c r="F71" s="126">
        <f ca="1">OFFSET(Sheet2!AJ9,ROWS(F$71:F71)*4-4,0)+$E$5/10</f>
        <v>7.45</v>
      </c>
      <c r="G71" s="126">
        <f ca="1">OFFSET(Sheet2!AK9,ROWS(G$71:G71)*4-4,0)+$E$5/10</f>
        <v>7.86</v>
      </c>
      <c r="H71" s="126">
        <f ca="1">OFFSET(Sheet2!AL9,ROWS(H$71:H71)*4-4,0)+$E$5/10</f>
        <v>7.59</v>
      </c>
      <c r="I71" s="126">
        <f ca="1">OFFSET(Sheet2!AM9,ROWS(I$71:I71)*4-4,0)+$E$5/10</f>
        <v>7.61</v>
      </c>
      <c r="J71" s="126">
        <f ca="1">OFFSET(Sheet2!AN9,ROWS(J$71:J71)*4-4,0)+$E$5/10</f>
        <v>7.48</v>
      </c>
      <c r="K71" s="69"/>
    </row>
    <row r="72" spans="2:11" ht="15">
      <c r="B72" s="67"/>
      <c r="C72" s="68"/>
      <c r="D72" s="77">
        <f>$D$11</f>
        <v>42125</v>
      </c>
      <c r="E72" s="78" t="s">
        <v>66</v>
      </c>
      <c r="F72" s="79">
        <f ca="1">OFFSET(Sheet2!AJ10,ROWS(F$71:F72)*4-4,0)+$E$5/10</f>
        <v>7.32</v>
      </c>
      <c r="G72" s="79">
        <f ca="1">OFFSET(Sheet2!AK10,ROWS(G$71:G72)*4-4,0)+$E$5/10</f>
        <v>7.63</v>
      </c>
      <c r="H72" s="79">
        <f ca="1">OFFSET(Sheet2!AL10,ROWS(H$71:H72)*4-4,0)+$E$5/10</f>
        <v>7.37</v>
      </c>
      <c r="I72" s="79">
        <f ca="1">OFFSET(Sheet2!AM10,ROWS(I$71:I72)*4-4,0)+$E$5/10</f>
        <v>7.37</v>
      </c>
      <c r="J72" s="79">
        <f ca="1">OFFSET(Sheet2!AN10,ROWS(J$71:J72)*4-4,0)+$E$5/10</f>
        <v>7.25</v>
      </c>
      <c r="K72" s="69"/>
    </row>
    <row r="73" spans="2:11" ht="15">
      <c r="B73" s="67"/>
      <c r="C73" s="68"/>
      <c r="D73" s="77">
        <f>$D$11</f>
        <v>42125</v>
      </c>
      <c r="E73" s="78" t="s">
        <v>118</v>
      </c>
      <c r="F73" s="79">
        <f ca="1">OFFSET(Sheet2!AJ11,ROWS(F$71:F73)*4-4,0)+$E$5/10</f>
        <v>7.24</v>
      </c>
      <c r="G73" s="79">
        <f ca="1">OFFSET(Sheet2!AK11,ROWS(G$71:G73)*4-4,0)+$E$5/10</f>
        <v>7.66</v>
      </c>
      <c r="H73" s="79">
        <f ca="1">OFFSET(Sheet2!AL11,ROWS(H$71:H73)*4-4,0)+$E$5/10</f>
        <v>7.39</v>
      </c>
      <c r="I73" s="79">
        <f ca="1">OFFSET(Sheet2!AM11,ROWS(I$71:I73)*4-4,0)+$E$5/10</f>
        <v>7.41</v>
      </c>
      <c r="J73" s="79">
        <f ca="1">OFFSET(Sheet2!AN11,ROWS(J$71:J73)*4-4,0)+$E$5/10</f>
        <v>7.28</v>
      </c>
      <c r="K73" s="69"/>
    </row>
    <row r="74" spans="2:11" ht="15">
      <c r="B74" s="67"/>
      <c r="C74" s="68"/>
      <c r="D74" s="77">
        <f>$D$11</f>
        <v>42125</v>
      </c>
      <c r="E74" s="78" t="s">
        <v>71</v>
      </c>
      <c r="F74" s="79">
        <f ca="1">OFFSET(Sheet2!AJ12,ROWS(F$71:F74)*4-4,0)+$E$5/10</f>
        <v>6.36</v>
      </c>
      <c r="G74" s="79">
        <f ca="1">OFFSET(Sheet2!AK12,ROWS(G$71:G74)*4-4,0)+$E$5/10</f>
        <v>6.72</v>
      </c>
      <c r="H74" s="79">
        <f ca="1">OFFSET(Sheet2!AL12,ROWS(H$71:H74)*4-4,0)+$E$5/10</f>
        <v>6.42</v>
      </c>
      <c r="I74" s="79">
        <f ca="1">OFFSET(Sheet2!AM12,ROWS(I$71:I74)*4-4,0)+$E$5/10</f>
        <v>6.41</v>
      </c>
      <c r="J74" s="79">
        <f ca="1">OFFSET(Sheet2!AN12,ROWS(J$71:J74)*4-4,0)+$E$5/10</f>
        <v>6.25</v>
      </c>
      <c r="K74" s="69"/>
    </row>
    <row r="75" spans="2:11" ht="15">
      <c r="B75" s="67"/>
      <c r="C75" s="68"/>
      <c r="D75" s="77">
        <f>$D$15</f>
        <v>42156</v>
      </c>
      <c r="E75" s="78" t="s">
        <v>65</v>
      </c>
      <c r="F75" s="79">
        <f ca="1">OFFSET(Sheet2!AJ13,ROWS(F$71:F75)*4-4,0)+$E$5/10</f>
        <v>7.51</v>
      </c>
      <c r="G75" s="79">
        <f ca="1">OFFSET(Sheet2!AK13,ROWS(G$71:G75)*4-4,0)+$E$5/10</f>
        <v>7.89</v>
      </c>
      <c r="H75" s="79">
        <f ca="1">OFFSET(Sheet2!AL13,ROWS(H$71:H75)*4-4,0)+$E$5/10</f>
        <v>7.57</v>
      </c>
      <c r="I75" s="79">
        <f ca="1">OFFSET(Sheet2!AM13,ROWS(I$71:I75)*4-4,0)+$E$5/10</f>
        <v>7.61</v>
      </c>
      <c r="J75" s="79">
        <f ca="1">OFFSET(Sheet2!AN13,ROWS(J$71:J75)*4-4,0)+$E$5/10</f>
        <v>7.48</v>
      </c>
      <c r="K75" s="69"/>
    </row>
    <row r="76" spans="2:11" ht="15">
      <c r="B76" s="67"/>
      <c r="C76" s="68"/>
      <c r="D76" s="77">
        <f>$D$15</f>
        <v>42156</v>
      </c>
      <c r="E76" s="78" t="s">
        <v>66</v>
      </c>
      <c r="F76" s="79">
        <f ca="1">OFFSET(Sheet2!AJ14,ROWS(F$71:F76)*4-4,0)+$E$5/10</f>
        <v>7.35</v>
      </c>
      <c r="G76" s="79">
        <f ca="1">OFFSET(Sheet2!AK14,ROWS(G$71:G76)*4-4,0)+$E$5/10</f>
        <v>7.63</v>
      </c>
      <c r="H76" s="79">
        <f ca="1">OFFSET(Sheet2!AL14,ROWS(H$71:H76)*4-4,0)+$E$5/10</f>
        <v>7.35</v>
      </c>
      <c r="I76" s="79">
        <f ca="1">OFFSET(Sheet2!AM14,ROWS(I$71:I76)*4-4,0)+$E$5/10</f>
        <v>7.35</v>
      </c>
      <c r="J76" s="79">
        <f ca="1">OFFSET(Sheet2!AN14,ROWS(J$71:J76)*4-4,0)+$E$5/10</f>
        <v>7.24</v>
      </c>
      <c r="K76" s="69"/>
    </row>
    <row r="77" spans="2:11" ht="15">
      <c r="B77" s="67"/>
      <c r="C77" s="68"/>
      <c r="D77" s="77">
        <f t="shared" ref="D77:D78" si="8">$D$15</f>
        <v>42156</v>
      </c>
      <c r="E77" s="78" t="s">
        <v>118</v>
      </c>
      <c r="F77" s="79">
        <f ca="1">OFFSET(Sheet2!AJ15,ROWS(F$71:F77)*4-4,0)+$E$5/10</f>
        <v>7.28</v>
      </c>
      <c r="G77" s="79">
        <f ca="1">OFFSET(Sheet2!AK15,ROWS(G$71:G77)*4-4,0)+$E$5/10</f>
        <v>7.67</v>
      </c>
      <c r="H77" s="79">
        <f ca="1">OFFSET(Sheet2!AL15,ROWS(H$71:H77)*4-4,0)+$E$5/10</f>
        <v>7.37</v>
      </c>
      <c r="I77" s="79">
        <f ca="1">OFFSET(Sheet2!AM15,ROWS(I$71:I77)*4-4,0)+$E$5/10</f>
        <v>7.4</v>
      </c>
      <c r="J77" s="79">
        <f ca="1">OFFSET(Sheet2!AN15,ROWS(J$71:J77)*4-4,0)+$E$5/10</f>
        <v>7.27</v>
      </c>
      <c r="K77" s="69"/>
    </row>
    <row r="78" spans="2:11" ht="15">
      <c r="B78" s="67"/>
      <c r="C78" s="68"/>
      <c r="D78" s="77">
        <f t="shared" si="8"/>
        <v>42156</v>
      </c>
      <c r="E78" s="78" t="s">
        <v>71</v>
      </c>
      <c r="F78" s="79">
        <f ca="1">OFFSET(Sheet2!AJ16,ROWS(F$71:F78)*4-4,0)+$E$5/10</f>
        <v>6.39</v>
      </c>
      <c r="G78" s="79">
        <f ca="1">OFFSET(Sheet2!AK16,ROWS(G$71:G78)*4-4,0)+$E$5/10</f>
        <v>6.73</v>
      </c>
      <c r="H78" s="79">
        <f ca="1">OFFSET(Sheet2!AL16,ROWS(H$71:H78)*4-4,0)+$E$5/10</f>
        <v>6.39</v>
      </c>
      <c r="I78" s="79">
        <f ca="1">OFFSET(Sheet2!AM16,ROWS(I$71:I78)*4-4,0)+$E$5/10</f>
        <v>6.39</v>
      </c>
      <c r="J78" s="79">
        <f ca="1">OFFSET(Sheet2!AN16,ROWS(J$71:J78)*4-4,0)+$E$5/10</f>
        <v>6.24</v>
      </c>
      <c r="K78" s="69"/>
    </row>
    <row r="79" spans="2:11" ht="15">
      <c r="B79" s="67"/>
      <c r="C79" s="68"/>
      <c r="D79" s="77">
        <f>$D$19</f>
        <v>42186</v>
      </c>
      <c r="E79" s="78" t="s">
        <v>65</v>
      </c>
      <c r="F79" s="79">
        <f ca="1">OFFSET(Sheet2!AJ17,ROWS(F$71:F79)*4-4,0)+$E$5/10</f>
        <v>7.56</v>
      </c>
      <c r="G79" s="79">
        <f ca="1">OFFSET(Sheet2!AK17,ROWS(G$71:G79)*4-4,0)+$E$5/10</f>
        <v>7.85</v>
      </c>
      <c r="H79" s="79">
        <f ca="1">OFFSET(Sheet2!AL17,ROWS(H$71:H79)*4-4,0)+$E$5/10</f>
        <v>7.55</v>
      </c>
      <c r="I79" s="79">
        <f ca="1">OFFSET(Sheet2!AM17,ROWS(I$71:I79)*4-4,0)+$E$5/10</f>
        <v>7.58</v>
      </c>
      <c r="J79" s="79">
        <f ca="1">OFFSET(Sheet2!AN17,ROWS(J$71:J79)*4-4,0)+$E$5/10</f>
        <v>7.46</v>
      </c>
      <c r="K79" s="69"/>
    </row>
    <row r="80" spans="2:11" ht="15">
      <c r="B80" s="67"/>
      <c r="C80" s="68"/>
      <c r="D80" s="77">
        <f>$D$19</f>
        <v>42186</v>
      </c>
      <c r="E80" s="78" t="s">
        <v>66</v>
      </c>
      <c r="F80" s="79">
        <f ca="1">OFFSET(Sheet2!AJ18,ROWS(F$71:F80)*4-4,0)+$E$5/10</f>
        <v>7.4</v>
      </c>
      <c r="G80" s="79">
        <f ca="1">OFFSET(Sheet2!AK18,ROWS(G$71:G80)*4-4,0)+$E$5/10</f>
        <v>7.59</v>
      </c>
      <c r="H80" s="79">
        <f ca="1">OFFSET(Sheet2!AL18,ROWS(H$71:H80)*4-4,0)+$E$5/10</f>
        <v>7.33</v>
      </c>
      <c r="I80" s="79">
        <f ca="1">OFFSET(Sheet2!AM18,ROWS(I$71:I80)*4-4,0)+$E$5/10</f>
        <v>7.33</v>
      </c>
      <c r="J80" s="79">
        <f ca="1">OFFSET(Sheet2!AN18,ROWS(J$71:J80)*4-4,0)+$E$5/10</f>
        <v>7.23</v>
      </c>
      <c r="K80" s="69"/>
    </row>
    <row r="81" spans="2:11" ht="15">
      <c r="B81" s="67"/>
      <c r="C81" s="68"/>
      <c r="D81" s="77">
        <f t="shared" ref="D81:D82" si="9">$D$19</f>
        <v>42186</v>
      </c>
      <c r="E81" s="78" t="s">
        <v>118</v>
      </c>
      <c r="F81" s="79">
        <f ca="1">OFFSET(Sheet2!AJ19,ROWS(F$71:F81)*4-4,0)+$E$5/10</f>
        <v>7.31</v>
      </c>
      <c r="G81" s="79">
        <f ca="1">OFFSET(Sheet2!AK19,ROWS(G$71:G81)*4-4,0)+$E$5/10</f>
        <v>7.62</v>
      </c>
      <c r="H81" s="79">
        <f ca="1">OFFSET(Sheet2!AL19,ROWS(H$71:H81)*4-4,0)+$E$5/10</f>
        <v>7.35</v>
      </c>
      <c r="I81" s="79">
        <f ca="1">OFFSET(Sheet2!AM19,ROWS(I$71:I81)*4-4,0)+$E$5/10</f>
        <v>7.37</v>
      </c>
      <c r="J81" s="79">
        <f ca="1">OFFSET(Sheet2!AN19,ROWS(J$71:J81)*4-4,0)+$E$5/10</f>
        <v>7.26</v>
      </c>
      <c r="K81" s="69"/>
    </row>
    <row r="82" spans="2:11" ht="15">
      <c r="B82" s="67"/>
      <c r="C82" s="68"/>
      <c r="D82" s="93">
        <f t="shared" si="9"/>
        <v>42186</v>
      </c>
      <c r="E82" s="94" t="s">
        <v>71</v>
      </c>
      <c r="F82" s="95">
        <f ca="1">OFFSET(Sheet2!AJ20,ROWS(F$71:F82)*4-4,0)+$E$5/10</f>
        <v>6.45</v>
      </c>
      <c r="G82" s="95">
        <f ca="1">OFFSET(Sheet2!AK20,ROWS(G$71:G82)*4-4,0)+$E$5/10</f>
        <v>6.68</v>
      </c>
      <c r="H82" s="95">
        <f ca="1">OFFSET(Sheet2!AL20,ROWS(H$71:H82)*4-4,0)+$E$5/10</f>
        <v>6.36</v>
      </c>
      <c r="I82" s="95">
        <f ca="1">OFFSET(Sheet2!AM20,ROWS(I$71:I82)*4-4,0)+$E$5/10</f>
        <v>6.36</v>
      </c>
      <c r="J82" s="95">
        <f ca="1">OFFSET(Sheet2!AN20,ROWS(J$71:J82)*4-4,0)+$E$5/10</f>
        <v>6.23</v>
      </c>
      <c r="K82" s="69"/>
    </row>
    <row r="83" spans="2:11">
      <c r="B83" s="67"/>
      <c r="C83" s="68"/>
      <c r="D83" s="68"/>
      <c r="E83" s="68"/>
      <c r="F83" s="68"/>
      <c r="G83" s="68"/>
      <c r="H83" s="68"/>
      <c r="I83" s="68"/>
      <c r="J83" s="68"/>
      <c r="K83" s="69"/>
    </row>
    <row r="84" spans="2:11" ht="15" thickBot="1">
      <c r="B84" s="102"/>
      <c r="C84" s="91"/>
      <c r="D84" s="91"/>
      <c r="E84" s="91"/>
      <c r="F84" s="91"/>
      <c r="G84" s="91"/>
      <c r="H84" s="91"/>
      <c r="I84" s="91"/>
      <c r="J84" s="91"/>
      <c r="K84" s="103"/>
    </row>
    <row r="85" spans="2:11" ht="15" thickTop="1">
      <c r="D85" s="68"/>
      <c r="E85" s="68"/>
      <c r="F85" s="68"/>
      <c r="G85" s="68"/>
      <c r="H85" s="68"/>
      <c r="I85" s="68"/>
      <c r="J85" s="68"/>
    </row>
    <row r="86" spans="2:11">
      <c r="D86" s="68"/>
      <c r="E86" s="68"/>
      <c r="F86" s="68"/>
      <c r="G86" s="68"/>
      <c r="H86" s="68"/>
      <c r="I86" s="68"/>
      <c r="J86" s="68"/>
    </row>
    <row r="87" spans="2:11">
      <c r="D87" s="68"/>
      <c r="E87" s="68"/>
      <c r="F87" s="68"/>
      <c r="G87" s="68"/>
      <c r="H87" s="68"/>
      <c r="I87" s="68"/>
      <c r="J87" s="68"/>
    </row>
    <row r="88" spans="2:11">
      <c r="D88" s="68"/>
      <c r="E88" s="68"/>
      <c r="F88" s="68"/>
      <c r="G88" s="68"/>
      <c r="H88" s="68"/>
      <c r="I88" s="68"/>
      <c r="J88" s="68"/>
    </row>
    <row r="89" spans="2:11">
      <c r="D89" s="68"/>
      <c r="E89" s="68"/>
      <c r="F89" s="68"/>
      <c r="G89" s="68"/>
      <c r="H89" s="68"/>
      <c r="I89" s="68"/>
      <c r="J89" s="68"/>
    </row>
    <row r="90" spans="2:11">
      <c r="D90" s="68"/>
      <c r="E90" s="68"/>
      <c r="F90" s="68"/>
      <c r="G90" s="68"/>
      <c r="H90" s="68"/>
      <c r="I90" s="68"/>
      <c r="J90" s="68"/>
    </row>
    <row r="91" spans="2:11">
      <c r="D91" s="68"/>
      <c r="E91" s="68"/>
      <c r="F91" s="68"/>
      <c r="G91" s="68"/>
      <c r="H91" s="68"/>
      <c r="I91" s="68"/>
      <c r="J91" s="68"/>
    </row>
    <row r="92" spans="2:11">
      <c r="D92" s="68"/>
      <c r="E92" s="68"/>
      <c r="F92" s="68"/>
      <c r="G92" s="68"/>
      <c r="H92" s="68"/>
      <c r="I92" s="68"/>
      <c r="J92" s="68"/>
    </row>
    <row r="93" spans="2:11">
      <c r="D93" s="68"/>
      <c r="E93" s="68"/>
      <c r="F93" s="68"/>
      <c r="G93" s="68"/>
      <c r="H93" s="68"/>
      <c r="I93" s="68"/>
      <c r="J93" s="68"/>
    </row>
    <row r="94" spans="2:11">
      <c r="D94" s="68"/>
      <c r="E94" s="68"/>
      <c r="F94" s="68"/>
      <c r="G94" s="68"/>
      <c r="H94" s="68"/>
      <c r="I94" s="68"/>
      <c r="J94" s="68"/>
    </row>
  </sheetData>
  <sheetProtection algorithmName="SHA-512" hashValue="lpqPIPJaL3qhdZBscGbB5Ss6d2yYnAFNV3mJbpaCHiZ8l9gl5TfXlLhJXA219Vzv+tzYVbhkB7wnwDZXGbLF1w==" saltValue="IOdyRAln9a9IgWvrJtOReg==" spinCount="100000" sheet="1" objects="1" scenarios="1"/>
  <mergeCells count="2">
    <mergeCell ref="D2:J3"/>
    <mergeCell ref="O2:S3"/>
  </mergeCells>
  <pageMargins left="0.7" right="0.7" top="0.75" bottom="0.75" header="0.3" footer="0.3"/>
  <pageSetup paperSize="163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2"/>
  <sheetViews>
    <sheetView showGridLines="0" workbookViewId="0">
      <pane ySplit="7" topLeftCell="A8" activePane="bottomLeft" state="frozen"/>
      <selection pane="bottomLeft" activeCell="D5" sqref="D5"/>
    </sheetView>
  </sheetViews>
  <sheetFormatPr baseColWidth="10" defaultColWidth="8.83203125" defaultRowHeight="14.5" customHeight="1" x14ac:dyDescent="0"/>
  <cols>
    <col min="1" max="1" width="2.6640625" style="66" customWidth="1"/>
    <col min="2" max="2" width="5" style="66" customWidth="1"/>
    <col min="3" max="3" width="11.5" style="66" customWidth="1"/>
    <col min="4" max="4" width="15.5" style="66" customWidth="1"/>
    <col min="5" max="9" width="8.6640625" style="66" customWidth="1"/>
    <col min="10" max="10" width="6.5" style="66" customWidth="1"/>
    <col min="11" max="11" width="15.1640625" style="66" customWidth="1"/>
    <col min="12" max="16384" width="8.83203125" style="66"/>
  </cols>
  <sheetData>
    <row r="1" spans="2:17" ht="14.5" customHeight="1" thickTop="1">
      <c r="B1" s="63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</row>
    <row r="2" spans="2:17" ht="14.5" customHeight="1">
      <c r="B2" s="67"/>
      <c r="C2" s="139" t="s">
        <v>131</v>
      </c>
      <c r="D2" s="139"/>
      <c r="E2" s="139"/>
      <c r="F2" s="139"/>
      <c r="G2" s="139"/>
      <c r="H2" s="139"/>
      <c r="I2" s="139"/>
      <c r="J2" s="68"/>
      <c r="K2" s="68"/>
      <c r="L2" s="68"/>
      <c r="M2" s="68"/>
      <c r="N2" s="68"/>
      <c r="O2" s="68"/>
      <c r="P2" s="68"/>
      <c r="Q2" s="69"/>
    </row>
    <row r="3" spans="2:17" ht="14.5" customHeight="1">
      <c r="B3" s="67"/>
      <c r="C3" s="139"/>
      <c r="D3" s="139"/>
      <c r="E3" s="139"/>
      <c r="F3" s="139"/>
      <c r="G3" s="139"/>
      <c r="H3" s="139"/>
      <c r="I3" s="139"/>
      <c r="J3" s="68"/>
      <c r="K3" s="68"/>
      <c r="L3" s="68"/>
      <c r="M3" s="68"/>
      <c r="N3" s="68"/>
      <c r="O3" s="68"/>
      <c r="P3" s="68"/>
      <c r="Q3" s="69"/>
    </row>
    <row r="4" spans="2:17" ht="14.5" customHeight="1">
      <c r="B4" s="67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2:17" ht="14.5" customHeight="1">
      <c r="B5" s="67"/>
      <c r="C5" s="70" t="s">
        <v>14</v>
      </c>
      <c r="D5" s="3">
        <v>0</v>
      </c>
      <c r="E5" s="71" t="s">
        <v>138</v>
      </c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9"/>
    </row>
    <row r="6" spans="2:17" ht="14.5" customHeight="1">
      <c r="B6" s="67"/>
      <c r="C6" s="68"/>
      <c r="D6" s="68"/>
      <c r="E6" s="72" t="s">
        <v>35</v>
      </c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9"/>
    </row>
    <row r="7" spans="2:17" ht="9" customHeight="1">
      <c r="B7" s="67"/>
      <c r="C7" s="68"/>
      <c r="D7" s="68"/>
      <c r="E7" s="7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9"/>
    </row>
    <row r="8" spans="2:17" ht="9" customHeight="1">
      <c r="B8" s="67"/>
      <c r="C8" s="70"/>
      <c r="D8" s="70"/>
      <c r="E8" s="125"/>
      <c r="F8" s="105"/>
      <c r="G8" s="105"/>
      <c r="H8" s="106"/>
      <c r="I8" s="107"/>
      <c r="J8" s="68"/>
      <c r="K8" s="68"/>
      <c r="L8" s="68"/>
      <c r="M8" s="68"/>
      <c r="N8" s="68"/>
      <c r="O8" s="68"/>
      <c r="P8" s="68"/>
      <c r="Q8" s="69"/>
    </row>
    <row r="9" spans="2:17" ht="14.5" customHeight="1">
      <c r="B9" s="67"/>
      <c r="C9" s="140" t="s">
        <v>132</v>
      </c>
      <c r="D9" s="141"/>
      <c r="E9" s="141"/>
      <c r="F9" s="141"/>
      <c r="G9" s="141"/>
      <c r="H9" s="141"/>
      <c r="I9" s="142"/>
      <c r="J9" s="68"/>
      <c r="K9" s="140" t="s">
        <v>133</v>
      </c>
      <c r="L9" s="141"/>
      <c r="M9" s="141"/>
      <c r="N9" s="141"/>
      <c r="O9" s="141"/>
      <c r="P9" s="142"/>
      <c r="Q9" s="108"/>
    </row>
    <row r="10" spans="2:17" ht="14.5" customHeight="1">
      <c r="B10" s="67"/>
      <c r="C10" s="70"/>
      <c r="D10" s="70"/>
      <c r="E10" s="125"/>
      <c r="F10" s="105"/>
      <c r="G10" s="105"/>
      <c r="H10" s="106"/>
      <c r="I10" s="107"/>
      <c r="J10" s="68"/>
      <c r="K10" s="68"/>
      <c r="L10" s="68"/>
      <c r="M10" s="68"/>
      <c r="N10" s="68"/>
      <c r="O10" s="68"/>
      <c r="P10" s="68"/>
      <c r="Q10" s="69"/>
    </row>
    <row r="11" spans="2:17" ht="14.5" customHeight="1">
      <c r="B11" s="67"/>
      <c r="C11" s="70" t="s">
        <v>89</v>
      </c>
      <c r="D11" s="68"/>
      <c r="E11" s="70"/>
      <c r="F11" s="68"/>
      <c r="G11" s="68"/>
      <c r="H11" s="68"/>
      <c r="I11" s="68"/>
      <c r="J11" s="68"/>
      <c r="K11" s="109"/>
      <c r="L11" s="70"/>
      <c r="M11" s="68"/>
      <c r="N11" s="68"/>
      <c r="O11" s="68"/>
      <c r="P11" s="68"/>
      <c r="Q11" s="69"/>
    </row>
    <row r="12" spans="2:17" ht="14.5" customHeight="1" thickBot="1">
      <c r="B12" s="67"/>
      <c r="C12" s="110" t="s">
        <v>0</v>
      </c>
      <c r="D12" s="110" t="s">
        <v>1</v>
      </c>
      <c r="E12" s="110" t="s">
        <v>3</v>
      </c>
      <c r="F12" s="110" t="s">
        <v>141</v>
      </c>
      <c r="G12" s="110" t="s">
        <v>142</v>
      </c>
      <c r="H12" s="110" t="s">
        <v>143</v>
      </c>
      <c r="I12" s="110" t="s">
        <v>145</v>
      </c>
      <c r="J12" s="68"/>
      <c r="K12" s="110" t="s">
        <v>1</v>
      </c>
      <c r="L12" s="110" t="s">
        <v>3</v>
      </c>
      <c r="M12" s="110" t="s">
        <v>141</v>
      </c>
      <c r="N12" s="110" t="s">
        <v>142</v>
      </c>
      <c r="O12" s="110" t="s">
        <v>143</v>
      </c>
      <c r="P12" s="110" t="s">
        <v>145</v>
      </c>
      <c r="Q12" s="69"/>
    </row>
    <row r="13" spans="2:17" ht="14.5" customHeight="1">
      <c r="B13" s="67"/>
      <c r="C13" s="111">
        <v>42125</v>
      </c>
      <c r="D13" s="81" t="s">
        <v>122</v>
      </c>
      <c r="E13" s="79">
        <f t="shared" ref="E13:E21" ca="1" si="0">ROUND(L13*1.07,2)</f>
        <v>8.8699999999999992</v>
      </c>
      <c r="F13" s="79">
        <f t="shared" ref="F13:G21" ca="1" si="1">ROUND(M13*1.07,2)</f>
        <v>9.3699999999999992</v>
      </c>
      <c r="G13" s="79">
        <f t="shared" ca="1" si="1"/>
        <v>9.07</v>
      </c>
      <c r="H13" s="79">
        <f t="shared" ref="H13:H21" ca="1" si="2">ROUND(O13*1.07,2)</f>
        <v>9.08</v>
      </c>
      <c r="I13" s="79">
        <f t="shared" ref="I13:I21" ca="1" si="3">ROUND(P13*1.07,2)</f>
        <v>9</v>
      </c>
      <c r="J13" s="68"/>
      <c r="K13" s="113" t="str">
        <f>D13</f>
        <v>JCPL</v>
      </c>
      <c r="L13" s="126">
        <f ca="1">OFFSET(Sheet2!AZ5,ROWS(L$13:L13)*4-4,0)+$D$5/10</f>
        <v>8.2899999999999991</v>
      </c>
      <c r="M13" s="126">
        <f ca="1">OFFSET(Sheet2!BA5,ROWS(M$13:M13)*4-4,0)+$D$5/10</f>
        <v>8.76</v>
      </c>
      <c r="N13" s="126">
        <f ca="1">OFFSET(Sheet2!BB5,ROWS(N$13:N13)*4-4,0)+$D$5/10</f>
        <v>8.48</v>
      </c>
      <c r="O13" s="126">
        <f ca="1">OFFSET(Sheet2!BC5,ROWS(O$13:O13)*4-4,0)+$D$5/10</f>
        <v>8.49</v>
      </c>
      <c r="P13" s="126">
        <f ca="1">OFFSET(Sheet2!BD5,ROWS(P$13:P13)*4-4,0)+$D$5/10</f>
        <v>8.41</v>
      </c>
      <c r="Q13" s="69"/>
    </row>
    <row r="14" spans="2:17" ht="14.5" customHeight="1">
      <c r="B14" s="67"/>
      <c r="C14" s="111">
        <f t="shared" ref="C14:C15" si="4">$C$13</f>
        <v>42125</v>
      </c>
      <c r="D14" s="81" t="s">
        <v>123</v>
      </c>
      <c r="E14" s="79">
        <f t="shared" ca="1" si="0"/>
        <v>10.44</v>
      </c>
      <c r="F14" s="79">
        <f t="shared" ca="1" si="1"/>
        <v>11.03</v>
      </c>
      <c r="G14" s="79">
        <f t="shared" ca="1" si="1"/>
        <v>10.91</v>
      </c>
      <c r="H14" s="79">
        <f t="shared" ca="1" si="2"/>
        <v>11.05</v>
      </c>
      <c r="I14" s="79">
        <f t="shared" ca="1" si="3"/>
        <v>11.02</v>
      </c>
      <c r="J14" s="68"/>
      <c r="K14" s="113" t="str">
        <f>D14</f>
        <v>PSEG</v>
      </c>
      <c r="L14" s="79">
        <f ca="1">OFFSET(Sheet2!AZ6,ROWS(L$13:L14)*4-4,0)+$D$5/10</f>
        <v>9.76</v>
      </c>
      <c r="M14" s="79">
        <f ca="1">OFFSET(Sheet2!BA6,ROWS(M$13:M14)*4-4,0)+$D$5/10</f>
        <v>10.31</v>
      </c>
      <c r="N14" s="79">
        <f ca="1">OFFSET(Sheet2!BB6,ROWS(N$13:N14)*4-4,0)+$D$5/10</f>
        <v>10.199999999999999</v>
      </c>
      <c r="O14" s="79">
        <f ca="1">OFFSET(Sheet2!BC6,ROWS(O$13:O14)*4-4,0)+$D$5/10</f>
        <v>10.33</v>
      </c>
      <c r="P14" s="79">
        <f ca="1">OFFSET(Sheet2!BD6,ROWS(P$13:P14)*4-4,0)+$D$5/10</f>
        <v>10.3</v>
      </c>
      <c r="Q14" s="69"/>
    </row>
    <row r="15" spans="2:17" ht="14.5" customHeight="1">
      <c r="B15" s="67"/>
      <c r="C15" s="111">
        <f t="shared" si="4"/>
        <v>42125</v>
      </c>
      <c r="D15" s="115" t="s">
        <v>125</v>
      </c>
      <c r="E15" s="79">
        <f t="shared" ca="1" si="0"/>
        <v>9.6300000000000008</v>
      </c>
      <c r="F15" s="79">
        <f t="shared" ca="1" si="1"/>
        <v>10.09</v>
      </c>
      <c r="G15" s="79">
        <f t="shared" ca="1" si="1"/>
        <v>9.7799999999999994</v>
      </c>
      <c r="H15" s="79">
        <f t="shared" ca="1" si="2"/>
        <v>9.7899999999999991</v>
      </c>
      <c r="I15" s="79">
        <f t="shared" ca="1" si="3"/>
        <v>9.61</v>
      </c>
      <c r="J15" s="68"/>
      <c r="K15" s="113" t="str">
        <f t="shared" ref="K15:K21" si="5">D15</f>
        <v>ACE</v>
      </c>
      <c r="L15" s="79">
        <f ca="1">OFFSET(Sheet2!AZ7,ROWS(L$13:L15)*4-4,0)+$D$5/10</f>
        <v>9</v>
      </c>
      <c r="M15" s="79">
        <f ca="1">OFFSET(Sheet2!BA7,ROWS(M$13:M15)*4-4,0)+$D$5/10</f>
        <v>9.43</v>
      </c>
      <c r="N15" s="79">
        <f ca="1">OFFSET(Sheet2!BB7,ROWS(N$13:N15)*4-4,0)+$D$5/10</f>
        <v>9.14</v>
      </c>
      <c r="O15" s="79">
        <f ca="1">OFFSET(Sheet2!BC7,ROWS(O$13:O15)*4-4,0)+$D$5/10</f>
        <v>9.15</v>
      </c>
      <c r="P15" s="79">
        <f ca="1">OFFSET(Sheet2!BD7,ROWS(P$13:P15)*4-4,0)+$D$5/10</f>
        <v>8.98</v>
      </c>
      <c r="Q15" s="69"/>
    </row>
    <row r="16" spans="2:17" ht="14.5" customHeight="1">
      <c r="B16" s="67"/>
      <c r="C16" s="111">
        <v>42156</v>
      </c>
      <c r="D16" s="81" t="s">
        <v>122</v>
      </c>
      <c r="E16" s="79">
        <f t="shared" ca="1" si="0"/>
        <v>8.9600000000000009</v>
      </c>
      <c r="F16" s="79">
        <f t="shared" ca="1" si="1"/>
        <v>9.42</v>
      </c>
      <c r="G16" s="79">
        <f t="shared" ca="1" si="1"/>
        <v>9.0500000000000007</v>
      </c>
      <c r="H16" s="79">
        <f t="shared" ca="1" si="2"/>
        <v>9.08</v>
      </c>
      <c r="I16" s="79">
        <f t="shared" ca="1" si="3"/>
        <v>9</v>
      </c>
      <c r="J16" s="68"/>
      <c r="K16" s="113" t="str">
        <f t="shared" si="5"/>
        <v>JCPL</v>
      </c>
      <c r="L16" s="79">
        <f ca="1">OFFSET(Sheet2!AZ8,ROWS(L$13:L16)*4-4,0)+$D$5/10</f>
        <v>8.3699999999999992</v>
      </c>
      <c r="M16" s="79">
        <f ca="1">OFFSET(Sheet2!BA8,ROWS(M$13:M16)*4-4,0)+$D$5/10</f>
        <v>8.8000000000000007</v>
      </c>
      <c r="N16" s="79">
        <f ca="1">OFFSET(Sheet2!BB8,ROWS(N$13:N16)*4-4,0)+$D$5/10</f>
        <v>8.4600000000000009</v>
      </c>
      <c r="O16" s="79">
        <f ca="1">OFFSET(Sheet2!BC8,ROWS(O$13:O16)*4-4,0)+$D$5/10</f>
        <v>8.49</v>
      </c>
      <c r="P16" s="79">
        <f ca="1">OFFSET(Sheet2!BD8,ROWS(P$13:P16)*4-4,0)+$D$5/10</f>
        <v>8.41</v>
      </c>
      <c r="Q16" s="69"/>
    </row>
    <row r="17" spans="2:17" ht="14.5" customHeight="1">
      <c r="B17" s="67"/>
      <c r="C17" s="111">
        <f>$C$16</f>
        <v>42156</v>
      </c>
      <c r="D17" s="81" t="s">
        <v>123</v>
      </c>
      <c r="E17" s="79">
        <f t="shared" ca="1" si="0"/>
        <v>10.48</v>
      </c>
      <c r="F17" s="79">
        <f t="shared" ca="1" si="1"/>
        <v>11.05</v>
      </c>
      <c r="G17" s="79">
        <f t="shared" ca="1" si="1"/>
        <v>10.95</v>
      </c>
      <c r="H17" s="79">
        <f t="shared" ca="1" si="2"/>
        <v>11.06</v>
      </c>
      <c r="I17" s="79">
        <f t="shared" ca="1" si="3"/>
        <v>11.03</v>
      </c>
      <c r="J17" s="68"/>
      <c r="K17" s="113" t="str">
        <f t="shared" si="5"/>
        <v>PSEG</v>
      </c>
      <c r="L17" s="79">
        <f ca="1">OFFSET(Sheet2!AZ9,ROWS(L$13:L17)*4-4,0)+$D$5/10</f>
        <v>9.7899999999999991</v>
      </c>
      <c r="M17" s="79">
        <f ca="1">OFFSET(Sheet2!BA9,ROWS(M$13:M17)*4-4,0)+$D$5/10</f>
        <v>10.33</v>
      </c>
      <c r="N17" s="79">
        <f ca="1">OFFSET(Sheet2!BB9,ROWS(N$13:N17)*4-4,0)+$D$5/10</f>
        <v>10.23</v>
      </c>
      <c r="O17" s="79">
        <f ca="1">OFFSET(Sheet2!BC9,ROWS(O$13:O17)*4-4,0)+$D$5/10</f>
        <v>10.34</v>
      </c>
      <c r="P17" s="79">
        <f ca="1">OFFSET(Sheet2!BD9,ROWS(P$13:P17)*4-4,0)+$D$5/10</f>
        <v>10.31</v>
      </c>
      <c r="Q17" s="69"/>
    </row>
    <row r="18" spans="2:17" ht="14.5" customHeight="1">
      <c r="B18" s="67"/>
      <c r="C18" s="111">
        <f t="shared" ref="C18" si="6">$C$16</f>
        <v>42156</v>
      </c>
      <c r="D18" s="115" t="s">
        <v>125</v>
      </c>
      <c r="E18" s="79">
        <f t="shared" ca="1" si="0"/>
        <v>9.69</v>
      </c>
      <c r="F18" s="79">
        <f t="shared" ca="1" si="1"/>
        <v>10.130000000000001</v>
      </c>
      <c r="G18" s="79">
        <f t="shared" ca="1" si="1"/>
        <v>9.76</v>
      </c>
      <c r="H18" s="79">
        <f t="shared" ca="1" si="2"/>
        <v>9.7799999999999994</v>
      </c>
      <c r="I18" s="79">
        <f t="shared" ca="1" si="3"/>
        <v>9.6</v>
      </c>
      <c r="J18" s="68"/>
      <c r="K18" s="113" t="str">
        <f t="shared" si="5"/>
        <v>ACE</v>
      </c>
      <c r="L18" s="79">
        <f ca="1">OFFSET(Sheet2!AZ10,ROWS(L$13:L18)*4-4,0)+$D$5/10</f>
        <v>9.06</v>
      </c>
      <c r="M18" s="79">
        <f ca="1">OFFSET(Sheet2!BA10,ROWS(M$13:M18)*4-4,0)+$D$5/10</f>
        <v>9.4700000000000006</v>
      </c>
      <c r="N18" s="79">
        <f ca="1">OFFSET(Sheet2!BB10,ROWS(N$13:N18)*4-4,0)+$D$5/10</f>
        <v>9.1199999999999992</v>
      </c>
      <c r="O18" s="79">
        <f ca="1">OFFSET(Sheet2!BC10,ROWS(O$13:O18)*4-4,0)+$D$5/10</f>
        <v>9.14</v>
      </c>
      <c r="P18" s="79">
        <f ca="1">OFFSET(Sheet2!BD10,ROWS(P$13:P18)*4-4,0)+$D$5/10</f>
        <v>8.9700000000000006</v>
      </c>
      <c r="Q18" s="69"/>
    </row>
    <row r="19" spans="2:17" ht="14.5" customHeight="1">
      <c r="B19" s="67"/>
      <c r="C19" s="111">
        <v>42186</v>
      </c>
      <c r="D19" s="81" t="s">
        <v>122</v>
      </c>
      <c r="E19" s="79">
        <f t="shared" ca="1" si="0"/>
        <v>9.0500000000000007</v>
      </c>
      <c r="F19" s="79">
        <f t="shared" ca="1" si="1"/>
        <v>9.3699999999999992</v>
      </c>
      <c r="G19" s="79">
        <f t="shared" ca="1" si="1"/>
        <v>9.0500000000000007</v>
      </c>
      <c r="H19" s="79">
        <f t="shared" ca="1" si="2"/>
        <v>9.07</v>
      </c>
      <c r="I19" s="79">
        <f t="shared" ca="1" si="3"/>
        <v>9</v>
      </c>
      <c r="J19" s="68"/>
      <c r="K19" s="113" t="str">
        <f t="shared" si="5"/>
        <v>JCPL</v>
      </c>
      <c r="L19" s="79">
        <f ca="1">OFFSET(Sheet2!AZ11,ROWS(L$13:L19)*4-4,0)+$D$5/10</f>
        <v>8.4600000000000009</v>
      </c>
      <c r="M19" s="79">
        <f ca="1">OFFSET(Sheet2!BA11,ROWS(M$13:M19)*4-4,0)+$D$5/10</f>
        <v>8.76</v>
      </c>
      <c r="N19" s="79">
        <f ca="1">OFFSET(Sheet2!BB11,ROWS(N$13:N19)*4-4,0)+$D$5/10</f>
        <v>8.4600000000000009</v>
      </c>
      <c r="O19" s="79">
        <f ca="1">OFFSET(Sheet2!BC11,ROWS(O$13:O19)*4-4,0)+$D$5/10</f>
        <v>8.48</v>
      </c>
      <c r="P19" s="79">
        <f ca="1">OFFSET(Sheet2!BD11,ROWS(P$13:P19)*4-4,0)+$D$5/10</f>
        <v>8.41</v>
      </c>
      <c r="Q19" s="69"/>
    </row>
    <row r="20" spans="2:17" ht="14.5" customHeight="1">
      <c r="B20" s="67"/>
      <c r="C20" s="111">
        <f>$C$19</f>
        <v>42186</v>
      </c>
      <c r="D20" s="81" t="s">
        <v>123</v>
      </c>
      <c r="E20" s="79">
        <f t="shared" ca="1" si="0"/>
        <v>10.61</v>
      </c>
      <c r="F20" s="79">
        <f t="shared" ca="1" si="1"/>
        <v>11.1</v>
      </c>
      <c r="G20" s="79">
        <f t="shared" ca="1" si="1"/>
        <v>10.98</v>
      </c>
      <c r="H20" s="79">
        <f t="shared" ca="1" si="2"/>
        <v>11.09</v>
      </c>
      <c r="I20" s="79">
        <f t="shared" ca="1" si="3"/>
        <v>11.05</v>
      </c>
      <c r="J20" s="68"/>
      <c r="K20" s="113" t="str">
        <f t="shared" si="5"/>
        <v>PSEG</v>
      </c>
      <c r="L20" s="79">
        <f ca="1">OFFSET(Sheet2!AZ12,ROWS(L$13:L20)*4-4,0)+$D$5/10</f>
        <v>9.92</v>
      </c>
      <c r="M20" s="79">
        <f ca="1">OFFSET(Sheet2!BA12,ROWS(M$13:M20)*4-4,0)+$D$5/10</f>
        <v>10.37</v>
      </c>
      <c r="N20" s="79">
        <f ca="1">OFFSET(Sheet2!BB12,ROWS(N$13:N20)*4-4,0)+$D$5/10</f>
        <v>10.26</v>
      </c>
      <c r="O20" s="79">
        <f ca="1">OFFSET(Sheet2!BC12,ROWS(O$13:O20)*4-4,0)+$D$5/10</f>
        <v>10.36</v>
      </c>
      <c r="P20" s="79">
        <f ca="1">OFFSET(Sheet2!BD12,ROWS(P$13:P20)*4-4,0)+$D$5/10</f>
        <v>10.33</v>
      </c>
      <c r="Q20" s="69"/>
    </row>
    <row r="21" spans="2:17" ht="14.5" customHeight="1">
      <c r="B21" s="67"/>
      <c r="C21" s="116">
        <f t="shared" ref="C21" si="7">$C$19</f>
        <v>42186</v>
      </c>
      <c r="D21" s="117" t="s">
        <v>125</v>
      </c>
      <c r="E21" s="95">
        <f t="shared" ca="1" si="0"/>
        <v>9.76</v>
      </c>
      <c r="F21" s="95">
        <f t="shared" ca="1" si="1"/>
        <v>10.09</v>
      </c>
      <c r="G21" s="95">
        <f t="shared" ca="1" si="1"/>
        <v>9.74</v>
      </c>
      <c r="H21" s="95">
        <f t="shared" ca="1" si="2"/>
        <v>9.76</v>
      </c>
      <c r="I21" s="95">
        <f t="shared" ca="1" si="3"/>
        <v>9.58</v>
      </c>
      <c r="J21" s="68"/>
      <c r="K21" s="119" t="str">
        <f t="shared" si="5"/>
        <v>ACE</v>
      </c>
      <c r="L21" s="95">
        <f ca="1">OFFSET(Sheet2!AZ13,ROWS(L$13:L21)*4-4,0)+$D$5/10</f>
        <v>9.1199999999999992</v>
      </c>
      <c r="M21" s="95">
        <f ca="1">OFFSET(Sheet2!BA13,ROWS(M$13:M21)*4-4,0)+$D$5/10</f>
        <v>9.43</v>
      </c>
      <c r="N21" s="95">
        <f ca="1">OFFSET(Sheet2!BB13,ROWS(N$13:N21)*4-4,0)+$D$5/10</f>
        <v>9.1</v>
      </c>
      <c r="O21" s="95">
        <f ca="1">OFFSET(Sheet2!BC13,ROWS(O$13:O21)*4-4,0)+$D$5/10</f>
        <v>9.1199999999999992</v>
      </c>
      <c r="P21" s="95">
        <f ca="1">OFFSET(Sheet2!BD13,ROWS(P$13:P21)*4-4,0)+$D$5/10</f>
        <v>8.9499999999999993</v>
      </c>
      <c r="Q21" s="69"/>
    </row>
    <row r="22" spans="2:17" ht="14.5" customHeight="1">
      <c r="B22" s="67"/>
      <c r="C22" s="120"/>
      <c r="D22" s="121"/>
      <c r="E22" s="98"/>
      <c r="F22" s="98"/>
      <c r="G22" s="98"/>
      <c r="H22" s="98"/>
      <c r="I22" s="98"/>
      <c r="J22" s="68"/>
      <c r="K22" s="68"/>
      <c r="L22" s="68"/>
      <c r="M22" s="68"/>
      <c r="N22" s="68"/>
      <c r="O22" s="68"/>
      <c r="P22" s="68"/>
      <c r="Q22" s="69"/>
    </row>
    <row r="23" spans="2:17" ht="14.5" customHeight="1">
      <c r="B23" s="67"/>
      <c r="C23" s="70" t="s">
        <v>90</v>
      </c>
      <c r="D23" s="68"/>
      <c r="E23" s="70"/>
      <c r="F23" s="68"/>
      <c r="G23" s="68"/>
      <c r="H23" s="68"/>
      <c r="I23" s="68"/>
      <c r="J23" s="68"/>
      <c r="K23" s="122"/>
      <c r="L23" s="68"/>
      <c r="M23" s="68"/>
      <c r="N23" s="68"/>
      <c r="O23" s="68"/>
      <c r="P23" s="68"/>
      <c r="Q23" s="69"/>
    </row>
    <row r="24" spans="2:17" ht="14.5" customHeight="1" thickBot="1">
      <c r="B24" s="67"/>
      <c r="C24" s="74" t="s">
        <v>0</v>
      </c>
      <c r="D24" s="76" t="s">
        <v>1</v>
      </c>
      <c r="E24" s="110" t="s">
        <v>3</v>
      </c>
      <c r="F24" s="110" t="s">
        <v>141</v>
      </c>
      <c r="G24" s="110" t="s">
        <v>142</v>
      </c>
      <c r="H24" s="110" t="s">
        <v>143</v>
      </c>
      <c r="I24" s="110" t="s">
        <v>145</v>
      </c>
      <c r="J24" s="68"/>
      <c r="K24" s="110" t="s">
        <v>1</v>
      </c>
      <c r="L24" s="110" t="s">
        <v>3</v>
      </c>
      <c r="M24" s="110" t="s">
        <v>141</v>
      </c>
      <c r="N24" s="110" t="s">
        <v>142</v>
      </c>
      <c r="O24" s="110" t="s">
        <v>143</v>
      </c>
      <c r="P24" s="110" t="s">
        <v>145</v>
      </c>
      <c r="Q24" s="69"/>
    </row>
    <row r="25" spans="2:17" ht="14.5" customHeight="1">
      <c r="B25" s="67"/>
      <c r="C25" s="111">
        <f t="shared" ref="C25:C27" si="8">$C$13</f>
        <v>42125</v>
      </c>
      <c r="D25" s="81" t="s">
        <v>122</v>
      </c>
      <c r="E25" s="79">
        <f t="shared" ref="E25:E33" ca="1" si="9">ROUND(L25*1.07,2)</f>
        <v>8.66</v>
      </c>
      <c r="F25" s="79">
        <f t="shared" ref="F25:G33" ca="1" si="10">ROUND(M25*1.07,2)</f>
        <v>9.16</v>
      </c>
      <c r="G25" s="79">
        <f t="shared" ca="1" si="10"/>
        <v>8.86</v>
      </c>
      <c r="H25" s="79">
        <f t="shared" ref="H25:H33" ca="1" si="11">ROUND(O25*1.07,2)</f>
        <v>8.8699999999999992</v>
      </c>
      <c r="I25" s="79">
        <f t="shared" ref="I25:I33" ca="1" si="12">ROUND(P25*1.07,2)</f>
        <v>8.7799999999999994</v>
      </c>
      <c r="J25" s="68"/>
      <c r="K25" s="113" t="str">
        <f>D25</f>
        <v>JCPL</v>
      </c>
      <c r="L25" s="126">
        <f ca="1">OFFSET(Sheet2!AZ6,ROWS(L$25:L25)*4-4,0)+$D$5/10</f>
        <v>8.09</v>
      </c>
      <c r="M25" s="126">
        <f ca="1">OFFSET(Sheet2!BA6,ROWS(M$25:M25)*4-4,0)+$D$5/10</f>
        <v>8.56</v>
      </c>
      <c r="N25" s="126">
        <f ca="1">OFFSET(Sheet2!BB6,ROWS(N$25:N25)*4-4,0)+$D$5/10</f>
        <v>8.2799999999999994</v>
      </c>
      <c r="O25" s="126">
        <f ca="1">OFFSET(Sheet2!BC6,ROWS(O$25:O25)*4-4,0)+$D$5/10</f>
        <v>8.2899999999999991</v>
      </c>
      <c r="P25" s="126">
        <f ca="1">OFFSET(Sheet2!BD6,ROWS(P$25:P25)*4-4,0)+$D$5/10</f>
        <v>8.2100000000000009</v>
      </c>
      <c r="Q25" s="69"/>
    </row>
    <row r="26" spans="2:17" ht="14.5" customHeight="1">
      <c r="B26" s="67"/>
      <c r="C26" s="111">
        <f t="shared" si="8"/>
        <v>42125</v>
      </c>
      <c r="D26" s="81" t="s">
        <v>123</v>
      </c>
      <c r="E26" s="79">
        <f t="shared" ca="1" si="9"/>
        <v>10.23</v>
      </c>
      <c r="F26" s="79">
        <f t="shared" ca="1" si="10"/>
        <v>10.82</v>
      </c>
      <c r="G26" s="79">
        <f t="shared" ca="1" si="10"/>
        <v>10.7</v>
      </c>
      <c r="H26" s="79">
        <f t="shared" ca="1" si="11"/>
        <v>10.84</v>
      </c>
      <c r="I26" s="79">
        <f t="shared" ca="1" si="12"/>
        <v>10.81</v>
      </c>
      <c r="J26" s="68"/>
      <c r="K26" s="113" t="str">
        <f>D26</f>
        <v>PSEG</v>
      </c>
      <c r="L26" s="79">
        <f ca="1">OFFSET(Sheet2!AZ7,ROWS(L$25:L26)*4-4,0)+$D$5/10</f>
        <v>9.56</v>
      </c>
      <c r="M26" s="79">
        <f ca="1">OFFSET(Sheet2!BA7,ROWS(M$25:M26)*4-4,0)+$D$5/10</f>
        <v>10.11</v>
      </c>
      <c r="N26" s="79">
        <f ca="1">OFFSET(Sheet2!BB7,ROWS(N$25:N26)*4-4,0)+$D$5/10</f>
        <v>10</v>
      </c>
      <c r="O26" s="79">
        <f ca="1">OFFSET(Sheet2!BC7,ROWS(O$25:O26)*4-4,0)+$D$5/10</f>
        <v>10.130000000000001</v>
      </c>
      <c r="P26" s="79">
        <f ca="1">OFFSET(Sheet2!BD7,ROWS(P$25:P26)*4-4,0)+$D$5/10</f>
        <v>10.1</v>
      </c>
      <c r="Q26" s="69"/>
    </row>
    <row r="27" spans="2:17" ht="14.5" customHeight="1">
      <c r="B27" s="67"/>
      <c r="C27" s="111">
        <f t="shared" si="8"/>
        <v>42125</v>
      </c>
      <c r="D27" s="115" t="s">
        <v>125</v>
      </c>
      <c r="E27" s="79">
        <f t="shared" ca="1" si="9"/>
        <v>9.42</v>
      </c>
      <c r="F27" s="79">
        <f t="shared" ca="1" si="10"/>
        <v>9.8800000000000008</v>
      </c>
      <c r="G27" s="79">
        <f t="shared" ca="1" si="10"/>
        <v>9.57</v>
      </c>
      <c r="H27" s="79">
        <f t="shared" ca="1" si="11"/>
        <v>9.58</v>
      </c>
      <c r="I27" s="79">
        <f t="shared" ca="1" si="12"/>
        <v>9.39</v>
      </c>
      <c r="J27" s="68"/>
      <c r="K27" s="113" t="str">
        <f t="shared" ref="K27:K33" si="13">D27</f>
        <v>ACE</v>
      </c>
      <c r="L27" s="79">
        <f ca="1">OFFSET(Sheet2!AZ8,ROWS(L$25:L27)*4-4,0)+$D$5/10</f>
        <v>8.8000000000000007</v>
      </c>
      <c r="M27" s="79">
        <f ca="1">OFFSET(Sheet2!BA8,ROWS(M$25:M27)*4-4,0)+$D$5/10</f>
        <v>9.23</v>
      </c>
      <c r="N27" s="79">
        <f ca="1">OFFSET(Sheet2!BB8,ROWS(N$25:N27)*4-4,0)+$D$5/10</f>
        <v>8.94</v>
      </c>
      <c r="O27" s="79">
        <f ca="1">OFFSET(Sheet2!BC8,ROWS(O$25:O27)*4-4,0)+$D$5/10</f>
        <v>8.9499999999999993</v>
      </c>
      <c r="P27" s="79">
        <f ca="1">OFFSET(Sheet2!BD8,ROWS(P$25:P27)*4-4,0)+$D$5/10</f>
        <v>8.7799999999999994</v>
      </c>
      <c r="Q27" s="69"/>
    </row>
    <row r="28" spans="2:17" ht="14.5" customHeight="1">
      <c r="B28" s="67"/>
      <c r="C28" s="111">
        <f>$C$16</f>
        <v>42156</v>
      </c>
      <c r="D28" s="81" t="s">
        <v>122</v>
      </c>
      <c r="E28" s="79">
        <f t="shared" ca="1" si="9"/>
        <v>8.74</v>
      </c>
      <c r="F28" s="79">
        <f t="shared" ca="1" si="10"/>
        <v>9.1999999999999993</v>
      </c>
      <c r="G28" s="79">
        <f t="shared" ca="1" si="10"/>
        <v>8.84</v>
      </c>
      <c r="H28" s="79">
        <f t="shared" ca="1" si="11"/>
        <v>8.8699999999999992</v>
      </c>
      <c r="I28" s="79">
        <f t="shared" ca="1" si="12"/>
        <v>8.7799999999999994</v>
      </c>
      <c r="J28" s="68"/>
      <c r="K28" s="113" t="str">
        <f t="shared" si="13"/>
        <v>JCPL</v>
      </c>
      <c r="L28" s="79">
        <f ca="1">OFFSET(Sheet2!AZ9,ROWS(L$25:L28)*4-4,0)+$D$5/10</f>
        <v>8.17</v>
      </c>
      <c r="M28" s="79">
        <f ca="1">OFFSET(Sheet2!BA9,ROWS(M$25:M28)*4-4,0)+$D$5/10</f>
        <v>8.6</v>
      </c>
      <c r="N28" s="79">
        <f ca="1">OFFSET(Sheet2!BB9,ROWS(N$25:N28)*4-4,0)+$D$5/10</f>
        <v>8.26</v>
      </c>
      <c r="O28" s="79">
        <f ca="1">OFFSET(Sheet2!BC9,ROWS(O$25:O28)*4-4,0)+$D$5/10</f>
        <v>8.2899999999999991</v>
      </c>
      <c r="P28" s="79">
        <f ca="1">OFFSET(Sheet2!BD9,ROWS(P$25:P28)*4-4,0)+$D$5/10</f>
        <v>8.2100000000000009</v>
      </c>
      <c r="Q28" s="69"/>
    </row>
    <row r="29" spans="2:17" ht="14.5" customHeight="1">
      <c r="B29" s="67"/>
      <c r="C29" s="111">
        <f>$C$16</f>
        <v>42156</v>
      </c>
      <c r="D29" s="81" t="s">
        <v>123</v>
      </c>
      <c r="E29" s="79">
        <f t="shared" ca="1" si="9"/>
        <v>10.26</v>
      </c>
      <c r="F29" s="79">
        <f t="shared" ca="1" si="10"/>
        <v>10.84</v>
      </c>
      <c r="G29" s="79">
        <f t="shared" ca="1" si="10"/>
        <v>10.73</v>
      </c>
      <c r="H29" s="79">
        <f t="shared" ca="1" si="11"/>
        <v>10.85</v>
      </c>
      <c r="I29" s="79">
        <f t="shared" ca="1" si="12"/>
        <v>10.82</v>
      </c>
      <c r="J29" s="68"/>
      <c r="K29" s="113" t="str">
        <f t="shared" si="13"/>
        <v>PSEG</v>
      </c>
      <c r="L29" s="79">
        <f ca="1">OFFSET(Sheet2!AZ10,ROWS(L$25:L29)*4-4,0)+$D$5/10</f>
        <v>9.59</v>
      </c>
      <c r="M29" s="79">
        <f ca="1">OFFSET(Sheet2!BA10,ROWS(M$25:M29)*4-4,0)+$D$5/10</f>
        <v>10.130000000000001</v>
      </c>
      <c r="N29" s="79">
        <f ca="1">OFFSET(Sheet2!BB10,ROWS(N$25:N29)*4-4,0)+$D$5/10</f>
        <v>10.029999999999999</v>
      </c>
      <c r="O29" s="79">
        <f ca="1">OFFSET(Sheet2!BC10,ROWS(O$25:O29)*4-4,0)+$D$5/10</f>
        <v>10.14</v>
      </c>
      <c r="P29" s="79">
        <f ca="1">OFFSET(Sheet2!BD10,ROWS(P$25:P29)*4-4,0)+$D$5/10</f>
        <v>10.11</v>
      </c>
      <c r="Q29" s="69"/>
    </row>
    <row r="30" spans="2:17" ht="14.5" customHeight="1">
      <c r="B30" s="67"/>
      <c r="C30" s="111">
        <f t="shared" ref="C30" si="14">$C$16</f>
        <v>42156</v>
      </c>
      <c r="D30" s="115" t="s">
        <v>125</v>
      </c>
      <c r="E30" s="79">
        <f t="shared" ca="1" si="9"/>
        <v>9.48</v>
      </c>
      <c r="F30" s="79">
        <f t="shared" ca="1" si="10"/>
        <v>9.92</v>
      </c>
      <c r="G30" s="79">
        <f t="shared" ca="1" si="10"/>
        <v>9.5399999999999991</v>
      </c>
      <c r="H30" s="79">
        <f t="shared" ca="1" si="11"/>
        <v>9.57</v>
      </c>
      <c r="I30" s="79">
        <f t="shared" ca="1" si="12"/>
        <v>9.3800000000000008</v>
      </c>
      <c r="J30" s="68"/>
      <c r="K30" s="113" t="str">
        <f t="shared" si="13"/>
        <v>ACE</v>
      </c>
      <c r="L30" s="79">
        <f ca="1">OFFSET(Sheet2!AZ11,ROWS(L$25:L30)*4-4,0)+$D$5/10</f>
        <v>8.86</v>
      </c>
      <c r="M30" s="79">
        <f ca="1">OFFSET(Sheet2!BA11,ROWS(M$25:M30)*4-4,0)+$D$5/10</f>
        <v>9.27</v>
      </c>
      <c r="N30" s="79">
        <f ca="1">OFFSET(Sheet2!BB11,ROWS(N$25:N30)*4-4,0)+$D$5/10</f>
        <v>8.92</v>
      </c>
      <c r="O30" s="79">
        <f ca="1">OFFSET(Sheet2!BC11,ROWS(O$25:O30)*4-4,0)+$D$5/10</f>
        <v>8.94</v>
      </c>
      <c r="P30" s="79">
        <f ca="1">OFFSET(Sheet2!BD11,ROWS(P$25:P30)*4-4,0)+$D$5/10</f>
        <v>8.77</v>
      </c>
      <c r="Q30" s="69"/>
    </row>
    <row r="31" spans="2:17" ht="14.5" customHeight="1">
      <c r="B31" s="67"/>
      <c r="C31" s="111">
        <f>$C$19</f>
        <v>42186</v>
      </c>
      <c r="D31" s="81" t="s">
        <v>122</v>
      </c>
      <c r="E31" s="79">
        <f t="shared" ca="1" si="9"/>
        <v>8.84</v>
      </c>
      <c r="F31" s="79">
        <f t="shared" ca="1" si="10"/>
        <v>9.16</v>
      </c>
      <c r="G31" s="79">
        <f t="shared" ca="1" si="10"/>
        <v>8.84</v>
      </c>
      <c r="H31" s="79">
        <f t="shared" ca="1" si="11"/>
        <v>8.86</v>
      </c>
      <c r="I31" s="79">
        <f t="shared" ca="1" si="12"/>
        <v>8.7799999999999994</v>
      </c>
      <c r="J31" s="68"/>
      <c r="K31" s="113" t="str">
        <f t="shared" si="13"/>
        <v>JCPL</v>
      </c>
      <c r="L31" s="79">
        <f ca="1">OFFSET(Sheet2!AZ12,ROWS(L$25:L31)*4-4,0)+$D$5/10</f>
        <v>8.26</v>
      </c>
      <c r="M31" s="79">
        <f ca="1">OFFSET(Sheet2!BA12,ROWS(M$25:M31)*4-4,0)+$D$5/10</f>
        <v>8.56</v>
      </c>
      <c r="N31" s="79">
        <f ca="1">OFFSET(Sheet2!BB12,ROWS(N$25:N31)*4-4,0)+$D$5/10</f>
        <v>8.26</v>
      </c>
      <c r="O31" s="79">
        <f ca="1">OFFSET(Sheet2!BC12,ROWS(O$25:O31)*4-4,0)+$D$5/10</f>
        <v>8.2799999999999994</v>
      </c>
      <c r="P31" s="79">
        <f ca="1">OFFSET(Sheet2!BD12,ROWS(P$25:P31)*4-4,0)+$D$5/10</f>
        <v>8.2100000000000009</v>
      </c>
      <c r="Q31" s="69"/>
    </row>
    <row r="32" spans="2:17" ht="14.5" customHeight="1">
      <c r="B32" s="67"/>
      <c r="C32" s="111">
        <f>$C$19</f>
        <v>42186</v>
      </c>
      <c r="D32" s="81" t="s">
        <v>123</v>
      </c>
      <c r="E32" s="79">
        <f t="shared" ca="1" si="9"/>
        <v>10.4</v>
      </c>
      <c r="F32" s="79">
        <f t="shared" ca="1" si="10"/>
        <v>10.88</v>
      </c>
      <c r="G32" s="79">
        <f t="shared" ca="1" si="10"/>
        <v>10.76</v>
      </c>
      <c r="H32" s="79">
        <f t="shared" ca="1" si="11"/>
        <v>10.87</v>
      </c>
      <c r="I32" s="79">
        <f t="shared" ca="1" si="12"/>
        <v>10.84</v>
      </c>
      <c r="J32" s="68"/>
      <c r="K32" s="113" t="str">
        <f t="shared" si="13"/>
        <v>PSEG</v>
      </c>
      <c r="L32" s="79">
        <f ca="1">OFFSET(Sheet2!AZ13,ROWS(L$25:L32)*4-4,0)+$D$5/10</f>
        <v>9.7200000000000006</v>
      </c>
      <c r="M32" s="79">
        <f ca="1">OFFSET(Sheet2!BA13,ROWS(M$25:M32)*4-4,0)+$D$5/10</f>
        <v>10.17</v>
      </c>
      <c r="N32" s="79">
        <f ca="1">OFFSET(Sheet2!BB13,ROWS(N$25:N32)*4-4,0)+$D$5/10</f>
        <v>10.06</v>
      </c>
      <c r="O32" s="79">
        <f ca="1">OFFSET(Sheet2!BC13,ROWS(O$25:O32)*4-4,0)+$D$5/10</f>
        <v>10.16</v>
      </c>
      <c r="P32" s="79">
        <f ca="1">OFFSET(Sheet2!BD13,ROWS(P$25:P32)*4-4,0)+$D$5/10</f>
        <v>10.130000000000001</v>
      </c>
      <c r="Q32" s="69"/>
    </row>
    <row r="33" spans="2:17" ht="14.5" customHeight="1">
      <c r="B33" s="67"/>
      <c r="C33" s="116">
        <f t="shared" ref="C33" si="15">$C$19</f>
        <v>42186</v>
      </c>
      <c r="D33" s="115" t="s">
        <v>125</v>
      </c>
      <c r="E33" s="79">
        <f t="shared" ca="1" si="9"/>
        <v>9.5399999999999991</v>
      </c>
      <c r="F33" s="79">
        <f t="shared" ca="1" si="10"/>
        <v>9.8800000000000008</v>
      </c>
      <c r="G33" s="79">
        <f t="shared" ca="1" si="10"/>
        <v>9.52</v>
      </c>
      <c r="H33" s="79">
        <f t="shared" ca="1" si="11"/>
        <v>9.5399999999999991</v>
      </c>
      <c r="I33" s="79">
        <f t="shared" ca="1" si="12"/>
        <v>9.36</v>
      </c>
      <c r="J33" s="68"/>
      <c r="K33" s="119" t="str">
        <f t="shared" si="13"/>
        <v>ACE</v>
      </c>
      <c r="L33" s="95">
        <f ca="1">OFFSET(Sheet2!AZ14,ROWS(L$25:L33)*4-4,0)+$D$5/10</f>
        <v>8.92</v>
      </c>
      <c r="M33" s="95">
        <f ca="1">OFFSET(Sheet2!BA14,ROWS(M$25:M33)*4-4,0)+$D$5/10</f>
        <v>9.23</v>
      </c>
      <c r="N33" s="95">
        <f ca="1">OFFSET(Sheet2!BB14,ROWS(N$25:N33)*4-4,0)+$D$5/10</f>
        <v>8.9</v>
      </c>
      <c r="O33" s="95">
        <f ca="1">OFFSET(Sheet2!BC14,ROWS(O$25:O33)*4-4,0)+$D$5/10</f>
        <v>8.92</v>
      </c>
      <c r="P33" s="95">
        <f ca="1">OFFSET(Sheet2!BD14,ROWS(P$25:P33)*4-4,0)+$D$5/10</f>
        <v>8.75</v>
      </c>
      <c r="Q33" s="69"/>
    </row>
    <row r="34" spans="2:17" ht="14.5" customHeight="1">
      <c r="B34" s="67"/>
      <c r="C34" s="120"/>
      <c r="D34" s="123"/>
      <c r="E34" s="90"/>
      <c r="F34" s="90"/>
      <c r="G34" s="90"/>
      <c r="H34" s="90"/>
      <c r="I34" s="90"/>
      <c r="J34" s="68"/>
      <c r="K34" s="68"/>
      <c r="L34" s="68"/>
      <c r="M34" s="68"/>
      <c r="N34" s="68"/>
      <c r="O34" s="68"/>
      <c r="P34" s="68"/>
      <c r="Q34" s="69"/>
    </row>
    <row r="35" spans="2:17" ht="14.5" customHeight="1">
      <c r="B35" s="67"/>
      <c r="C35" s="70" t="s">
        <v>91</v>
      </c>
      <c r="D35" s="68"/>
      <c r="E35" s="70"/>
      <c r="F35" s="68"/>
      <c r="G35" s="68"/>
      <c r="H35" s="68"/>
      <c r="I35" s="68"/>
      <c r="J35" s="68"/>
      <c r="K35" s="122"/>
      <c r="L35" s="68"/>
      <c r="M35" s="68"/>
      <c r="N35" s="68"/>
      <c r="O35" s="68"/>
      <c r="P35" s="68"/>
      <c r="Q35" s="69"/>
    </row>
    <row r="36" spans="2:17" ht="14.5" customHeight="1" thickBot="1">
      <c r="B36" s="67"/>
      <c r="C36" s="74" t="s">
        <v>0</v>
      </c>
      <c r="D36" s="76" t="s">
        <v>1</v>
      </c>
      <c r="E36" s="110" t="s">
        <v>3</v>
      </c>
      <c r="F36" s="110" t="s">
        <v>141</v>
      </c>
      <c r="G36" s="110" t="s">
        <v>142</v>
      </c>
      <c r="H36" s="110" t="s">
        <v>143</v>
      </c>
      <c r="I36" s="110" t="s">
        <v>145</v>
      </c>
      <c r="J36" s="68"/>
      <c r="K36" s="110" t="s">
        <v>1</v>
      </c>
      <c r="L36" s="110" t="s">
        <v>3</v>
      </c>
      <c r="M36" s="110" t="s">
        <v>141</v>
      </c>
      <c r="N36" s="110" t="s">
        <v>142</v>
      </c>
      <c r="O36" s="110" t="s">
        <v>143</v>
      </c>
      <c r="P36" s="110" t="s">
        <v>145</v>
      </c>
      <c r="Q36" s="69"/>
    </row>
    <row r="37" spans="2:17" ht="14.5" customHeight="1">
      <c r="B37" s="67"/>
      <c r="C37" s="111">
        <f t="shared" ref="C37:C39" si="16">$C$13</f>
        <v>42125</v>
      </c>
      <c r="D37" s="81" t="s">
        <v>122</v>
      </c>
      <c r="E37" s="79">
        <f t="shared" ref="E37:E45" ca="1" si="17">ROUND(L37*1.07,2)</f>
        <v>8.2799999999999994</v>
      </c>
      <c r="F37" s="79">
        <f t="shared" ref="F37:G45" ca="1" si="18">ROUND(M37*1.07,2)</f>
        <v>8.7799999999999994</v>
      </c>
      <c r="G37" s="79">
        <f t="shared" ca="1" si="18"/>
        <v>8.49</v>
      </c>
      <c r="H37" s="79">
        <f t="shared" ref="H37:H45" ca="1" si="19">ROUND(O37*1.07,2)</f>
        <v>8.5</v>
      </c>
      <c r="I37" s="79">
        <f t="shared" ref="I37:I45" ca="1" si="20">ROUND(P37*1.07,2)</f>
        <v>8.41</v>
      </c>
      <c r="J37" s="68"/>
      <c r="K37" s="113" t="str">
        <f>D37</f>
        <v>JCPL</v>
      </c>
      <c r="L37" s="126">
        <f ca="1">OFFSET(Sheet2!AZ7,ROWS(L$37:L37)*4-4,0)+$D$5/10</f>
        <v>7.74</v>
      </c>
      <c r="M37" s="126">
        <f ca="1">OFFSET(Sheet2!BA7,ROWS(M$37:M37)*4-4,0)+$D$5/10</f>
        <v>8.2100000000000009</v>
      </c>
      <c r="N37" s="126">
        <f ca="1">OFFSET(Sheet2!BB7,ROWS(N$37:N37)*4-4,0)+$D$5/10</f>
        <v>7.93</v>
      </c>
      <c r="O37" s="126">
        <f ca="1">OFFSET(Sheet2!BC7,ROWS(O$37:O37)*4-4,0)+$D$5/10</f>
        <v>7.94</v>
      </c>
      <c r="P37" s="126">
        <f ca="1">OFFSET(Sheet2!BD7,ROWS(P$37:P37)*4-4,0)+$D$5/10</f>
        <v>7.86</v>
      </c>
      <c r="Q37" s="69"/>
    </row>
    <row r="38" spans="2:17" ht="14.5" customHeight="1">
      <c r="B38" s="67"/>
      <c r="C38" s="111">
        <f t="shared" si="16"/>
        <v>42125</v>
      </c>
      <c r="D38" s="81" t="s">
        <v>123</v>
      </c>
      <c r="E38" s="79">
        <f t="shared" ca="1" si="17"/>
        <v>9.85</v>
      </c>
      <c r="F38" s="79">
        <f t="shared" ca="1" si="18"/>
        <v>10.44</v>
      </c>
      <c r="G38" s="79">
        <f t="shared" ca="1" si="18"/>
        <v>10.33</v>
      </c>
      <c r="H38" s="79">
        <f t="shared" ca="1" si="19"/>
        <v>10.46</v>
      </c>
      <c r="I38" s="79">
        <f t="shared" ca="1" si="20"/>
        <v>10.43</v>
      </c>
      <c r="J38" s="68"/>
      <c r="K38" s="113" t="str">
        <f>D38</f>
        <v>PSEG</v>
      </c>
      <c r="L38" s="79">
        <f ca="1">OFFSET(Sheet2!AZ8,ROWS(L$37:L38)*4-4,0)+$D$5/10</f>
        <v>9.2100000000000009</v>
      </c>
      <c r="M38" s="79">
        <f ca="1">OFFSET(Sheet2!BA8,ROWS(M$37:M38)*4-4,0)+$D$5/10</f>
        <v>9.76</v>
      </c>
      <c r="N38" s="79">
        <f ca="1">OFFSET(Sheet2!BB8,ROWS(N$37:N38)*4-4,0)+$D$5/10</f>
        <v>9.65</v>
      </c>
      <c r="O38" s="79">
        <f ca="1">OFFSET(Sheet2!BC8,ROWS(O$37:O38)*4-4,0)+$D$5/10</f>
        <v>9.7799999999999994</v>
      </c>
      <c r="P38" s="79">
        <f ca="1">OFFSET(Sheet2!BD8,ROWS(P$37:P38)*4-4,0)+$D$5/10</f>
        <v>9.75</v>
      </c>
      <c r="Q38" s="69"/>
    </row>
    <row r="39" spans="2:17" ht="14.5" customHeight="1">
      <c r="B39" s="67"/>
      <c r="C39" s="111">
        <f t="shared" si="16"/>
        <v>42125</v>
      </c>
      <c r="D39" s="115" t="s">
        <v>125</v>
      </c>
      <c r="E39" s="79">
        <f t="shared" ca="1" si="17"/>
        <v>9.0399999999999991</v>
      </c>
      <c r="F39" s="79">
        <f t="shared" ca="1" si="18"/>
        <v>9.5</v>
      </c>
      <c r="G39" s="79">
        <f t="shared" ca="1" si="18"/>
        <v>9.19</v>
      </c>
      <c r="H39" s="79">
        <f t="shared" ca="1" si="19"/>
        <v>9.1999999999999993</v>
      </c>
      <c r="I39" s="79">
        <f t="shared" ca="1" si="20"/>
        <v>9.02</v>
      </c>
      <c r="J39" s="68"/>
      <c r="K39" s="113" t="str">
        <f t="shared" ref="K39:K45" si="21">D39</f>
        <v>ACE</v>
      </c>
      <c r="L39" s="79">
        <f ca="1">OFFSET(Sheet2!AZ9,ROWS(L$37:L39)*4-4,0)+$D$5/10</f>
        <v>8.4499999999999993</v>
      </c>
      <c r="M39" s="79">
        <f ca="1">OFFSET(Sheet2!BA9,ROWS(M$37:M39)*4-4,0)+$D$5/10</f>
        <v>8.8800000000000008</v>
      </c>
      <c r="N39" s="79">
        <f ca="1">OFFSET(Sheet2!BB9,ROWS(N$37:N39)*4-4,0)+$D$5/10</f>
        <v>8.59</v>
      </c>
      <c r="O39" s="79">
        <f ca="1">OFFSET(Sheet2!BC9,ROWS(O$37:O39)*4-4,0)+$D$5/10</f>
        <v>8.6</v>
      </c>
      <c r="P39" s="79">
        <f ca="1">OFFSET(Sheet2!BD9,ROWS(P$37:P39)*4-4,0)+$D$5/10</f>
        <v>8.43</v>
      </c>
      <c r="Q39" s="69"/>
    </row>
    <row r="40" spans="2:17" ht="14.5" customHeight="1">
      <c r="B40" s="67"/>
      <c r="C40" s="111">
        <f>$C$16</f>
        <v>42156</v>
      </c>
      <c r="D40" s="81" t="s">
        <v>122</v>
      </c>
      <c r="E40" s="79">
        <f t="shared" ca="1" si="17"/>
        <v>8.3699999999999992</v>
      </c>
      <c r="F40" s="79">
        <f t="shared" ca="1" si="18"/>
        <v>8.83</v>
      </c>
      <c r="G40" s="79">
        <f t="shared" ca="1" si="18"/>
        <v>8.4600000000000009</v>
      </c>
      <c r="H40" s="79">
        <f t="shared" ca="1" si="19"/>
        <v>8.5</v>
      </c>
      <c r="I40" s="79">
        <f t="shared" ca="1" si="20"/>
        <v>8.41</v>
      </c>
      <c r="J40" s="68"/>
      <c r="K40" s="113" t="str">
        <f t="shared" si="21"/>
        <v>JCPL</v>
      </c>
      <c r="L40" s="79">
        <f ca="1">OFFSET(Sheet2!AZ10,ROWS(L$37:L40)*4-4,0)+$D$5/10</f>
        <v>7.82</v>
      </c>
      <c r="M40" s="79">
        <f ca="1">OFFSET(Sheet2!BA10,ROWS(M$37:M40)*4-4,0)+$D$5/10</f>
        <v>8.25</v>
      </c>
      <c r="N40" s="79">
        <f ca="1">OFFSET(Sheet2!BB10,ROWS(N$37:N40)*4-4,0)+$D$5/10</f>
        <v>7.91</v>
      </c>
      <c r="O40" s="79">
        <f ca="1">OFFSET(Sheet2!BC10,ROWS(O$37:O40)*4-4,0)+$D$5/10</f>
        <v>7.94</v>
      </c>
      <c r="P40" s="79">
        <f ca="1">OFFSET(Sheet2!BD10,ROWS(P$37:P40)*4-4,0)+$D$5/10</f>
        <v>7.86</v>
      </c>
      <c r="Q40" s="69"/>
    </row>
    <row r="41" spans="2:17" ht="14.5" customHeight="1">
      <c r="B41" s="67"/>
      <c r="C41" s="111">
        <f>$C$16</f>
        <v>42156</v>
      </c>
      <c r="D41" s="81" t="s">
        <v>123</v>
      </c>
      <c r="E41" s="79">
        <f t="shared" ca="1" si="17"/>
        <v>9.89</v>
      </c>
      <c r="F41" s="79">
        <f t="shared" ca="1" si="18"/>
        <v>10.46</v>
      </c>
      <c r="G41" s="79">
        <f t="shared" ca="1" si="18"/>
        <v>10.36</v>
      </c>
      <c r="H41" s="79">
        <f t="shared" ca="1" si="19"/>
        <v>10.48</v>
      </c>
      <c r="I41" s="79">
        <f t="shared" ca="1" si="20"/>
        <v>10.44</v>
      </c>
      <c r="J41" s="68"/>
      <c r="K41" s="113" t="str">
        <f t="shared" si="21"/>
        <v>PSEG</v>
      </c>
      <c r="L41" s="79">
        <f ca="1">OFFSET(Sheet2!AZ11,ROWS(L$37:L41)*4-4,0)+$D$5/10</f>
        <v>9.24</v>
      </c>
      <c r="M41" s="79">
        <f ca="1">OFFSET(Sheet2!BA11,ROWS(M$37:M41)*4-4,0)+$D$5/10</f>
        <v>9.7799999999999994</v>
      </c>
      <c r="N41" s="79">
        <f ca="1">OFFSET(Sheet2!BB11,ROWS(N$37:N41)*4-4,0)+$D$5/10</f>
        <v>9.68</v>
      </c>
      <c r="O41" s="79">
        <f ca="1">OFFSET(Sheet2!BC11,ROWS(O$37:O41)*4-4,0)+$D$5/10</f>
        <v>9.7899999999999991</v>
      </c>
      <c r="P41" s="79">
        <f ca="1">OFFSET(Sheet2!BD11,ROWS(P$37:P41)*4-4,0)+$D$5/10</f>
        <v>9.76</v>
      </c>
      <c r="Q41" s="69"/>
    </row>
    <row r="42" spans="2:17" ht="14.5" customHeight="1">
      <c r="B42" s="67"/>
      <c r="C42" s="111">
        <f t="shared" ref="C42" si="22">$C$16</f>
        <v>42156</v>
      </c>
      <c r="D42" s="115" t="s">
        <v>125</v>
      </c>
      <c r="E42" s="79">
        <f t="shared" ca="1" si="17"/>
        <v>9.11</v>
      </c>
      <c r="F42" s="79">
        <f t="shared" ca="1" si="18"/>
        <v>9.5399999999999991</v>
      </c>
      <c r="G42" s="79">
        <f t="shared" ca="1" si="18"/>
        <v>9.17</v>
      </c>
      <c r="H42" s="79">
        <f t="shared" ca="1" si="19"/>
        <v>9.19</v>
      </c>
      <c r="I42" s="79">
        <f t="shared" ca="1" si="20"/>
        <v>9.01</v>
      </c>
      <c r="J42" s="68"/>
      <c r="K42" s="113" t="str">
        <f t="shared" si="21"/>
        <v>ACE</v>
      </c>
      <c r="L42" s="79">
        <f ca="1">OFFSET(Sheet2!AZ12,ROWS(L$37:L42)*4-4,0)+$D$5/10</f>
        <v>8.51</v>
      </c>
      <c r="M42" s="79">
        <f ca="1">OFFSET(Sheet2!BA12,ROWS(M$37:M42)*4-4,0)+$D$5/10</f>
        <v>8.92</v>
      </c>
      <c r="N42" s="79">
        <f ca="1">OFFSET(Sheet2!BB12,ROWS(N$37:N42)*4-4,0)+$D$5/10</f>
        <v>8.57</v>
      </c>
      <c r="O42" s="79">
        <f ca="1">OFFSET(Sheet2!BC12,ROWS(O$37:O42)*4-4,0)+$D$5/10</f>
        <v>8.59</v>
      </c>
      <c r="P42" s="79">
        <f ca="1">OFFSET(Sheet2!BD12,ROWS(P$37:P42)*4-4,0)+$D$5/10</f>
        <v>8.42</v>
      </c>
      <c r="Q42" s="69"/>
    </row>
    <row r="43" spans="2:17" ht="14.5" customHeight="1">
      <c r="B43" s="67"/>
      <c r="C43" s="111">
        <f>$C$19</f>
        <v>42186</v>
      </c>
      <c r="D43" s="81" t="s">
        <v>122</v>
      </c>
      <c r="E43" s="79">
        <f t="shared" ca="1" si="17"/>
        <v>8.4600000000000009</v>
      </c>
      <c r="F43" s="79">
        <f t="shared" ca="1" si="18"/>
        <v>8.7799999999999994</v>
      </c>
      <c r="G43" s="79">
        <f t="shared" ca="1" si="18"/>
        <v>8.4600000000000009</v>
      </c>
      <c r="H43" s="79">
        <f t="shared" ca="1" si="19"/>
        <v>8.49</v>
      </c>
      <c r="I43" s="79">
        <f t="shared" ca="1" si="20"/>
        <v>8.41</v>
      </c>
      <c r="J43" s="68"/>
      <c r="K43" s="113" t="str">
        <f t="shared" si="21"/>
        <v>JCPL</v>
      </c>
      <c r="L43" s="79">
        <f ca="1">OFFSET(Sheet2!AZ13,ROWS(L$37:L43)*4-4,0)+$D$5/10</f>
        <v>7.91</v>
      </c>
      <c r="M43" s="79">
        <f ca="1">OFFSET(Sheet2!BA13,ROWS(M$37:M43)*4-4,0)+$D$5/10</f>
        <v>8.2100000000000009</v>
      </c>
      <c r="N43" s="79">
        <f ca="1">OFFSET(Sheet2!BB13,ROWS(N$37:N43)*4-4,0)+$D$5/10</f>
        <v>7.91</v>
      </c>
      <c r="O43" s="79">
        <f ca="1">OFFSET(Sheet2!BC13,ROWS(O$37:O43)*4-4,0)+$D$5/10</f>
        <v>7.93</v>
      </c>
      <c r="P43" s="79">
        <f ca="1">OFFSET(Sheet2!BD13,ROWS(P$37:P43)*4-4,0)+$D$5/10</f>
        <v>7.86</v>
      </c>
      <c r="Q43" s="69"/>
    </row>
    <row r="44" spans="2:17" ht="14.5" customHeight="1">
      <c r="B44" s="67"/>
      <c r="C44" s="111">
        <f>$C$19</f>
        <v>42186</v>
      </c>
      <c r="D44" s="81" t="s">
        <v>123</v>
      </c>
      <c r="E44" s="79">
        <f t="shared" ca="1" si="17"/>
        <v>10.029999999999999</v>
      </c>
      <c r="F44" s="79">
        <f t="shared" ca="1" si="18"/>
        <v>10.51</v>
      </c>
      <c r="G44" s="79">
        <f t="shared" ca="1" si="18"/>
        <v>10.39</v>
      </c>
      <c r="H44" s="79">
        <f t="shared" ca="1" si="19"/>
        <v>10.5</v>
      </c>
      <c r="I44" s="79">
        <f t="shared" ca="1" si="20"/>
        <v>10.46</v>
      </c>
      <c r="J44" s="68"/>
      <c r="K44" s="113" t="str">
        <f t="shared" si="21"/>
        <v>PSEG</v>
      </c>
      <c r="L44" s="79">
        <f ca="1">OFFSET(Sheet2!AZ14,ROWS(L$37:L44)*4-4,0)+$D$5/10</f>
        <v>9.3699999999999992</v>
      </c>
      <c r="M44" s="79">
        <f ca="1">OFFSET(Sheet2!BA14,ROWS(M$37:M44)*4-4,0)+$D$5/10</f>
        <v>9.82</v>
      </c>
      <c r="N44" s="79">
        <f ca="1">OFFSET(Sheet2!BB14,ROWS(N$37:N44)*4-4,0)+$D$5/10</f>
        <v>9.7100000000000009</v>
      </c>
      <c r="O44" s="79">
        <f ca="1">OFFSET(Sheet2!BC14,ROWS(O$37:O44)*4-4,0)+$D$5/10</f>
        <v>9.81</v>
      </c>
      <c r="P44" s="79">
        <f ca="1">OFFSET(Sheet2!BD14,ROWS(P$37:P44)*4-4,0)+$D$5/10</f>
        <v>9.7799999999999994</v>
      </c>
      <c r="Q44" s="69"/>
    </row>
    <row r="45" spans="2:17" ht="14.5" customHeight="1">
      <c r="B45" s="67"/>
      <c r="C45" s="116">
        <f t="shared" ref="C45" si="23">$C$19</f>
        <v>42186</v>
      </c>
      <c r="D45" s="117" t="s">
        <v>125</v>
      </c>
      <c r="E45" s="95">
        <f t="shared" ca="1" si="17"/>
        <v>9.17</v>
      </c>
      <c r="F45" s="95">
        <f t="shared" ca="1" si="18"/>
        <v>9.5</v>
      </c>
      <c r="G45" s="95">
        <f t="shared" ca="1" si="18"/>
        <v>9.15</v>
      </c>
      <c r="H45" s="95">
        <f t="shared" ca="1" si="19"/>
        <v>9.17</v>
      </c>
      <c r="I45" s="95">
        <f t="shared" ca="1" si="20"/>
        <v>8.99</v>
      </c>
      <c r="J45" s="68"/>
      <c r="K45" s="119" t="str">
        <f t="shared" si="21"/>
        <v>ACE</v>
      </c>
      <c r="L45" s="95">
        <f ca="1">OFFSET(Sheet2!AZ15,ROWS(L$37:L45)*4-4,0)+$D$5/10</f>
        <v>8.57</v>
      </c>
      <c r="M45" s="95">
        <f ca="1">OFFSET(Sheet2!BA15,ROWS(M$37:M45)*4-4,0)+$D$5/10</f>
        <v>8.8800000000000008</v>
      </c>
      <c r="N45" s="95">
        <f ca="1">OFFSET(Sheet2!BB15,ROWS(N$37:N45)*4-4,0)+$D$5/10</f>
        <v>8.5500000000000007</v>
      </c>
      <c r="O45" s="95">
        <f ca="1">OFFSET(Sheet2!BC15,ROWS(O$37:O45)*4-4,0)+$D$5/10</f>
        <v>8.57</v>
      </c>
      <c r="P45" s="95">
        <f ca="1">OFFSET(Sheet2!BD15,ROWS(P$37:P45)*4-4,0)+$D$5/10</f>
        <v>8.4</v>
      </c>
      <c r="Q45" s="69"/>
    </row>
    <row r="46" spans="2:17" ht="14.5" customHeight="1">
      <c r="B46" s="67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9"/>
    </row>
    <row r="47" spans="2:17" ht="14.5" customHeight="1">
      <c r="B47" s="67"/>
      <c r="C47" s="70" t="s">
        <v>129</v>
      </c>
      <c r="D47" s="68"/>
      <c r="E47" s="70"/>
      <c r="F47" s="68"/>
      <c r="G47" s="68"/>
      <c r="H47" s="68"/>
      <c r="I47" s="68"/>
      <c r="J47" s="68"/>
      <c r="K47" s="122"/>
      <c r="L47" s="68"/>
      <c r="M47" s="68"/>
      <c r="N47" s="68"/>
      <c r="O47" s="68"/>
      <c r="P47" s="68"/>
      <c r="Q47" s="69"/>
    </row>
    <row r="48" spans="2:17" ht="14.5" customHeight="1" thickBot="1">
      <c r="B48" s="67"/>
      <c r="C48" s="74" t="s">
        <v>0</v>
      </c>
      <c r="D48" s="76" t="s">
        <v>1</v>
      </c>
      <c r="E48" s="110" t="s">
        <v>3</v>
      </c>
      <c r="F48" s="110" t="s">
        <v>141</v>
      </c>
      <c r="G48" s="110" t="s">
        <v>142</v>
      </c>
      <c r="H48" s="110" t="s">
        <v>143</v>
      </c>
      <c r="I48" s="110" t="s">
        <v>145</v>
      </c>
      <c r="J48" s="68"/>
      <c r="K48" s="110" t="s">
        <v>1</v>
      </c>
      <c r="L48" s="110" t="s">
        <v>3</v>
      </c>
      <c r="M48" s="110" t="s">
        <v>141</v>
      </c>
      <c r="N48" s="110" t="s">
        <v>142</v>
      </c>
      <c r="O48" s="110" t="s">
        <v>143</v>
      </c>
      <c r="P48" s="110" t="s">
        <v>145</v>
      </c>
      <c r="Q48" s="69"/>
    </row>
    <row r="49" spans="2:17" ht="14.5" customHeight="1">
      <c r="B49" s="67"/>
      <c r="C49" s="111">
        <f t="shared" ref="C49:C51" si="24">$C$13</f>
        <v>42125</v>
      </c>
      <c r="D49" s="81" t="s">
        <v>122</v>
      </c>
      <c r="E49" s="79">
        <f t="shared" ref="E49:E57" ca="1" si="25">ROUND(L49*1.07,2)</f>
        <v>8.15</v>
      </c>
      <c r="F49" s="79">
        <f t="shared" ref="F49:G57" ca="1" si="26">ROUND(M49*1.07,2)</f>
        <v>8.65</v>
      </c>
      <c r="G49" s="79">
        <f t="shared" ca="1" si="26"/>
        <v>8.35</v>
      </c>
      <c r="H49" s="79">
        <f t="shared" ref="H49:H57" ca="1" si="27">ROUND(O49*1.07,2)</f>
        <v>8.3699999999999992</v>
      </c>
      <c r="I49" s="79">
        <f t="shared" ref="I49:I57" ca="1" si="28">ROUND(P49*1.07,2)</f>
        <v>8.2799999999999994</v>
      </c>
      <c r="J49" s="68"/>
      <c r="K49" s="113" t="str">
        <f>D49</f>
        <v>JCPL</v>
      </c>
      <c r="L49" s="126">
        <f ca="1">OFFSET(Sheet2!AZ8,ROWS(L$49:L49)*4-4,0)+$D$5/10</f>
        <v>7.62</v>
      </c>
      <c r="M49" s="126">
        <f ca="1">OFFSET(Sheet2!BA8,ROWS(M$49:M49)*4-4,0)+$D$5/10</f>
        <v>8.08</v>
      </c>
      <c r="N49" s="126">
        <f ca="1">OFFSET(Sheet2!BB8,ROWS(N$49:N49)*4-4,0)+$D$5/10</f>
        <v>7.8</v>
      </c>
      <c r="O49" s="126">
        <f ca="1">OFFSET(Sheet2!BC8,ROWS(O$49:O49)*4-4,0)+$D$5/10</f>
        <v>7.82</v>
      </c>
      <c r="P49" s="126">
        <f ca="1">OFFSET(Sheet2!BD8,ROWS(P$49:P49)*4-4,0)+$D$5/10</f>
        <v>7.74</v>
      </c>
      <c r="Q49" s="69"/>
    </row>
    <row r="50" spans="2:17" ht="14.5" customHeight="1">
      <c r="B50" s="67"/>
      <c r="C50" s="111">
        <f t="shared" si="24"/>
        <v>42125</v>
      </c>
      <c r="D50" s="81" t="s">
        <v>123</v>
      </c>
      <c r="E50" s="79">
        <f t="shared" ca="1" si="25"/>
        <v>9.73</v>
      </c>
      <c r="F50" s="79">
        <f t="shared" ca="1" si="26"/>
        <v>10.31</v>
      </c>
      <c r="G50" s="79">
        <f t="shared" ca="1" si="26"/>
        <v>10.199999999999999</v>
      </c>
      <c r="H50" s="79">
        <f t="shared" ca="1" si="27"/>
        <v>10.33</v>
      </c>
      <c r="I50" s="79">
        <f t="shared" ca="1" si="28"/>
        <v>10.3</v>
      </c>
      <c r="J50" s="68"/>
      <c r="K50" s="113" t="str">
        <f>D50</f>
        <v>PSEG</v>
      </c>
      <c r="L50" s="79">
        <f ca="1">OFFSET(Sheet2!AZ9,ROWS(L$49:L50)*4-4,0)+$D$5/10</f>
        <v>9.09</v>
      </c>
      <c r="M50" s="79">
        <f ca="1">OFFSET(Sheet2!BA9,ROWS(M$49:M50)*4-4,0)+$D$5/10</f>
        <v>9.64</v>
      </c>
      <c r="N50" s="79">
        <f ca="1">OFFSET(Sheet2!BB9,ROWS(N$49:N50)*4-4,0)+$D$5/10</f>
        <v>9.5299999999999994</v>
      </c>
      <c r="O50" s="79">
        <f ca="1">OFFSET(Sheet2!BC9,ROWS(O$49:O50)*4-4,0)+$D$5/10</f>
        <v>9.65</v>
      </c>
      <c r="P50" s="79">
        <f ca="1">OFFSET(Sheet2!BD9,ROWS(P$49:P50)*4-4,0)+$D$5/10</f>
        <v>9.6300000000000008</v>
      </c>
      <c r="Q50" s="69"/>
    </row>
    <row r="51" spans="2:17" ht="14.5" customHeight="1">
      <c r="B51" s="67"/>
      <c r="C51" s="111">
        <f t="shared" si="24"/>
        <v>42125</v>
      </c>
      <c r="D51" s="115" t="s">
        <v>125</v>
      </c>
      <c r="E51" s="79">
        <f t="shared" ca="1" si="25"/>
        <v>8.9</v>
      </c>
      <c r="F51" s="79">
        <f t="shared" ca="1" si="26"/>
        <v>9.3699999999999992</v>
      </c>
      <c r="G51" s="79">
        <f t="shared" ca="1" si="26"/>
        <v>9.06</v>
      </c>
      <c r="H51" s="79">
        <f t="shared" ca="1" si="27"/>
        <v>9.07</v>
      </c>
      <c r="I51" s="79">
        <f t="shared" ca="1" si="28"/>
        <v>8.8800000000000008</v>
      </c>
      <c r="J51" s="68"/>
      <c r="K51" s="113" t="str">
        <f t="shared" ref="K51:K57" si="29">D51</f>
        <v>ACE</v>
      </c>
      <c r="L51" s="79">
        <f ca="1">OFFSET(Sheet2!AZ10,ROWS(L$49:L51)*4-4,0)+$D$5/10</f>
        <v>8.32</v>
      </c>
      <c r="M51" s="79">
        <f ca="1">OFFSET(Sheet2!BA10,ROWS(M$49:M51)*4-4,0)+$D$5/10</f>
        <v>8.76</v>
      </c>
      <c r="N51" s="79">
        <f ca="1">OFFSET(Sheet2!BB10,ROWS(N$49:N51)*4-4,0)+$D$5/10</f>
        <v>8.4700000000000006</v>
      </c>
      <c r="O51" s="79">
        <f ca="1">OFFSET(Sheet2!BC10,ROWS(O$49:O51)*4-4,0)+$D$5/10</f>
        <v>8.48</v>
      </c>
      <c r="P51" s="79">
        <f ca="1">OFFSET(Sheet2!BD10,ROWS(P$49:P51)*4-4,0)+$D$5/10</f>
        <v>8.3000000000000007</v>
      </c>
      <c r="Q51" s="69"/>
    </row>
    <row r="52" spans="2:17" ht="14.5" customHeight="1">
      <c r="B52" s="67"/>
      <c r="C52" s="111">
        <f>$C$16</f>
        <v>42156</v>
      </c>
      <c r="D52" s="81" t="s">
        <v>122</v>
      </c>
      <c r="E52" s="79">
        <f t="shared" ca="1" si="25"/>
        <v>8.23</v>
      </c>
      <c r="F52" s="79">
        <f t="shared" ca="1" si="26"/>
        <v>8.69</v>
      </c>
      <c r="G52" s="79">
        <f t="shared" ca="1" si="26"/>
        <v>8.34</v>
      </c>
      <c r="H52" s="79">
        <f t="shared" ca="1" si="27"/>
        <v>8.3699999999999992</v>
      </c>
      <c r="I52" s="79">
        <f t="shared" ca="1" si="28"/>
        <v>8.2799999999999994</v>
      </c>
      <c r="J52" s="68"/>
      <c r="K52" s="113" t="str">
        <f t="shared" si="29"/>
        <v>JCPL</v>
      </c>
      <c r="L52" s="79">
        <f ca="1">OFFSET(Sheet2!AZ11,ROWS(L$49:L52)*4-4,0)+$D$5/10</f>
        <v>7.69</v>
      </c>
      <c r="M52" s="79">
        <f ca="1">OFFSET(Sheet2!BA11,ROWS(M$49:M52)*4-4,0)+$D$5/10</f>
        <v>8.1199999999999992</v>
      </c>
      <c r="N52" s="79">
        <f ca="1">OFFSET(Sheet2!BB11,ROWS(N$49:N52)*4-4,0)+$D$5/10</f>
        <v>7.79</v>
      </c>
      <c r="O52" s="79">
        <f ca="1">OFFSET(Sheet2!BC11,ROWS(O$49:O52)*4-4,0)+$D$5/10</f>
        <v>7.82</v>
      </c>
      <c r="P52" s="79">
        <f ca="1">OFFSET(Sheet2!BD11,ROWS(P$49:P52)*4-4,0)+$D$5/10</f>
        <v>7.74</v>
      </c>
      <c r="Q52" s="69"/>
    </row>
    <row r="53" spans="2:17" ht="14.5" customHeight="1">
      <c r="B53" s="67"/>
      <c r="C53" s="111">
        <f>$C$16</f>
        <v>42156</v>
      </c>
      <c r="D53" s="81" t="s">
        <v>123</v>
      </c>
      <c r="E53" s="79">
        <f t="shared" ca="1" si="25"/>
        <v>9.75</v>
      </c>
      <c r="F53" s="79">
        <f t="shared" ca="1" si="26"/>
        <v>10.33</v>
      </c>
      <c r="G53" s="79">
        <f t="shared" ca="1" si="26"/>
        <v>10.220000000000001</v>
      </c>
      <c r="H53" s="79">
        <f t="shared" ca="1" si="27"/>
        <v>10.34</v>
      </c>
      <c r="I53" s="79">
        <f t="shared" ca="1" si="28"/>
        <v>10.31</v>
      </c>
      <c r="J53" s="68"/>
      <c r="K53" s="113" t="str">
        <f t="shared" si="29"/>
        <v>PSEG</v>
      </c>
      <c r="L53" s="79">
        <f ca="1">OFFSET(Sheet2!AZ12,ROWS(L$49:L53)*4-4,0)+$D$5/10</f>
        <v>9.11</v>
      </c>
      <c r="M53" s="79">
        <f ca="1">OFFSET(Sheet2!BA12,ROWS(M$49:M53)*4-4,0)+$D$5/10</f>
        <v>9.65</v>
      </c>
      <c r="N53" s="79">
        <f ca="1">OFFSET(Sheet2!BB12,ROWS(N$49:N53)*4-4,0)+$D$5/10</f>
        <v>9.5500000000000007</v>
      </c>
      <c r="O53" s="79">
        <f ca="1">OFFSET(Sheet2!BC12,ROWS(O$49:O53)*4-4,0)+$D$5/10</f>
        <v>9.66</v>
      </c>
      <c r="P53" s="79">
        <f ca="1">OFFSET(Sheet2!BD12,ROWS(P$49:P53)*4-4,0)+$D$5/10</f>
        <v>9.64</v>
      </c>
      <c r="Q53" s="69"/>
    </row>
    <row r="54" spans="2:17" ht="14.5" customHeight="1">
      <c r="B54" s="67"/>
      <c r="C54" s="111">
        <f t="shared" ref="C54" si="30">$C$16</f>
        <v>42156</v>
      </c>
      <c r="D54" s="115" t="s">
        <v>125</v>
      </c>
      <c r="E54" s="79">
        <f t="shared" ca="1" si="25"/>
        <v>8.9700000000000006</v>
      </c>
      <c r="F54" s="79">
        <f t="shared" ca="1" si="26"/>
        <v>9.42</v>
      </c>
      <c r="G54" s="79">
        <f t="shared" ca="1" si="26"/>
        <v>9.0399999999999991</v>
      </c>
      <c r="H54" s="79">
        <f t="shared" ca="1" si="27"/>
        <v>9.06</v>
      </c>
      <c r="I54" s="79">
        <f t="shared" ca="1" si="28"/>
        <v>8.8699999999999992</v>
      </c>
      <c r="J54" s="68"/>
      <c r="K54" s="113" t="str">
        <f t="shared" si="29"/>
        <v>ACE</v>
      </c>
      <c r="L54" s="79">
        <f ca="1">OFFSET(Sheet2!AZ13,ROWS(L$49:L54)*4-4,0)+$D$5/10</f>
        <v>8.3800000000000008</v>
      </c>
      <c r="M54" s="79">
        <f ca="1">OFFSET(Sheet2!BA13,ROWS(M$49:M54)*4-4,0)+$D$5/10</f>
        <v>8.8000000000000007</v>
      </c>
      <c r="N54" s="79">
        <f ca="1">OFFSET(Sheet2!BB13,ROWS(N$49:N54)*4-4,0)+$D$5/10</f>
        <v>8.4499999999999993</v>
      </c>
      <c r="O54" s="79">
        <f ca="1">OFFSET(Sheet2!BC13,ROWS(O$49:O54)*4-4,0)+$D$5/10</f>
        <v>8.4700000000000006</v>
      </c>
      <c r="P54" s="79">
        <f ca="1">OFFSET(Sheet2!BD13,ROWS(P$49:P54)*4-4,0)+$D$5/10</f>
        <v>8.2899999999999991</v>
      </c>
      <c r="Q54" s="69"/>
    </row>
    <row r="55" spans="2:17" ht="14.5" customHeight="1">
      <c r="B55" s="67"/>
      <c r="C55" s="111">
        <f>$C$19</f>
        <v>42186</v>
      </c>
      <c r="D55" s="81" t="s">
        <v>122</v>
      </c>
      <c r="E55" s="79">
        <f t="shared" ca="1" si="25"/>
        <v>8.32</v>
      </c>
      <c r="F55" s="79">
        <f t="shared" ca="1" si="26"/>
        <v>8.66</v>
      </c>
      <c r="G55" s="79">
        <f t="shared" ca="1" si="26"/>
        <v>8.32</v>
      </c>
      <c r="H55" s="79">
        <f t="shared" ca="1" si="27"/>
        <v>8.35</v>
      </c>
      <c r="I55" s="79">
        <f t="shared" ca="1" si="28"/>
        <v>8.2799999999999994</v>
      </c>
      <c r="J55" s="68"/>
      <c r="K55" s="113" t="str">
        <f t="shared" si="29"/>
        <v>JCPL</v>
      </c>
      <c r="L55" s="79">
        <f ca="1">OFFSET(Sheet2!AZ14,ROWS(L$49:L55)*4-4,0)+$D$5/10</f>
        <v>7.78</v>
      </c>
      <c r="M55" s="79">
        <f ca="1">OFFSET(Sheet2!BA14,ROWS(M$49:M55)*4-4,0)+$D$5/10</f>
        <v>8.09</v>
      </c>
      <c r="N55" s="79">
        <f ca="1">OFFSET(Sheet2!BB14,ROWS(N$49:N55)*4-4,0)+$D$5/10</f>
        <v>7.78</v>
      </c>
      <c r="O55" s="79">
        <f ca="1">OFFSET(Sheet2!BC14,ROWS(O$49:O55)*4-4,0)+$D$5/10</f>
        <v>7.8</v>
      </c>
      <c r="P55" s="79">
        <f ca="1">OFFSET(Sheet2!BD14,ROWS(P$49:P55)*4-4,0)+$D$5/10</f>
        <v>7.74</v>
      </c>
      <c r="Q55" s="69"/>
    </row>
    <row r="56" spans="2:17" ht="14.5" customHeight="1">
      <c r="B56" s="67"/>
      <c r="C56" s="111">
        <f>$C$19</f>
        <v>42186</v>
      </c>
      <c r="D56" s="81" t="s">
        <v>123</v>
      </c>
      <c r="E56" s="79">
        <f t="shared" ca="1" si="25"/>
        <v>9.89</v>
      </c>
      <c r="F56" s="79">
        <f t="shared" ca="1" si="26"/>
        <v>10.37</v>
      </c>
      <c r="G56" s="79">
        <f t="shared" ca="1" si="26"/>
        <v>10.26</v>
      </c>
      <c r="H56" s="79">
        <f t="shared" ca="1" si="27"/>
        <v>10.36</v>
      </c>
      <c r="I56" s="79">
        <f t="shared" ca="1" si="28"/>
        <v>10.33</v>
      </c>
      <c r="J56" s="68"/>
      <c r="K56" s="113" t="str">
        <f t="shared" si="29"/>
        <v>PSEG</v>
      </c>
      <c r="L56" s="79">
        <f ca="1">OFFSET(Sheet2!AZ15,ROWS(L$49:L56)*4-4,0)+$D$5/10</f>
        <v>9.24</v>
      </c>
      <c r="M56" s="79">
        <f ca="1">OFFSET(Sheet2!BA15,ROWS(M$49:M56)*4-4,0)+$D$5/10</f>
        <v>9.69</v>
      </c>
      <c r="N56" s="79">
        <f ca="1">OFFSET(Sheet2!BB15,ROWS(N$49:N56)*4-4,0)+$D$5/10</f>
        <v>9.59</v>
      </c>
      <c r="O56" s="79">
        <f ca="1">OFFSET(Sheet2!BC15,ROWS(O$49:O56)*4-4,0)+$D$5/10</f>
        <v>9.68</v>
      </c>
      <c r="P56" s="79">
        <f ca="1">OFFSET(Sheet2!BD15,ROWS(P$49:P56)*4-4,0)+$D$5/10</f>
        <v>9.65</v>
      </c>
      <c r="Q56" s="69"/>
    </row>
    <row r="57" spans="2:17" ht="14.5" customHeight="1">
      <c r="B57" s="67"/>
      <c r="C57" s="116">
        <f t="shared" ref="C57" si="31">$C$19</f>
        <v>42186</v>
      </c>
      <c r="D57" s="117" t="s">
        <v>125</v>
      </c>
      <c r="E57" s="95">
        <f t="shared" ca="1" si="25"/>
        <v>9.0299999999999994</v>
      </c>
      <c r="F57" s="95">
        <f t="shared" ca="1" si="26"/>
        <v>9.36</v>
      </c>
      <c r="G57" s="95">
        <f t="shared" ca="1" si="26"/>
        <v>9.02</v>
      </c>
      <c r="H57" s="95">
        <f t="shared" ca="1" si="27"/>
        <v>9.0299999999999994</v>
      </c>
      <c r="I57" s="95">
        <f t="shared" ca="1" si="28"/>
        <v>8.86</v>
      </c>
      <c r="J57" s="68"/>
      <c r="K57" s="119" t="str">
        <f t="shared" si="29"/>
        <v>ACE</v>
      </c>
      <c r="L57" s="95">
        <f ca="1">OFFSET(Sheet2!AZ16,ROWS(L$49:L57)*4-4,0)+$D$5/10</f>
        <v>8.44</v>
      </c>
      <c r="M57" s="95">
        <f ca="1">OFFSET(Sheet2!BA16,ROWS(M$49:M57)*4-4,0)+$D$5/10</f>
        <v>8.75</v>
      </c>
      <c r="N57" s="95">
        <f ca="1">OFFSET(Sheet2!BB16,ROWS(N$49:N57)*4-4,0)+$D$5/10</f>
        <v>8.43</v>
      </c>
      <c r="O57" s="95">
        <f ca="1">OFFSET(Sheet2!BC16,ROWS(O$49:O57)*4-4,0)+$D$5/10</f>
        <v>8.44</v>
      </c>
      <c r="P57" s="95">
        <f ca="1">OFFSET(Sheet2!BD16,ROWS(P$49:P57)*4-4,0)+$D$5/10</f>
        <v>8.2799999999999994</v>
      </c>
      <c r="Q57" s="69"/>
    </row>
    <row r="58" spans="2:17" ht="14.5" customHeight="1">
      <c r="B58" s="67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9"/>
    </row>
    <row r="59" spans="2:17" ht="14.5" customHeight="1">
      <c r="B59" s="67"/>
      <c r="C59" s="70" t="s">
        <v>130</v>
      </c>
      <c r="D59" s="68"/>
      <c r="E59" s="70"/>
      <c r="F59" s="68"/>
      <c r="G59" s="68"/>
      <c r="H59" s="68"/>
      <c r="I59" s="68"/>
      <c r="J59" s="68"/>
      <c r="K59" s="122"/>
      <c r="L59" s="68"/>
      <c r="M59" s="68"/>
      <c r="N59" s="68"/>
      <c r="O59" s="68"/>
      <c r="P59" s="68"/>
      <c r="Q59" s="69"/>
    </row>
    <row r="60" spans="2:17" ht="14.5" customHeight="1" thickBot="1">
      <c r="B60" s="67"/>
      <c r="C60" s="74" t="s">
        <v>0</v>
      </c>
      <c r="D60" s="76" t="s">
        <v>1</v>
      </c>
      <c r="E60" s="110" t="s">
        <v>3</v>
      </c>
      <c r="F60" s="110" t="s">
        <v>141</v>
      </c>
      <c r="G60" s="110" t="s">
        <v>142</v>
      </c>
      <c r="H60" s="110" t="s">
        <v>143</v>
      </c>
      <c r="I60" s="110" t="s">
        <v>145</v>
      </c>
      <c r="J60" s="68"/>
      <c r="K60" s="110" t="s">
        <v>1</v>
      </c>
      <c r="L60" s="110" t="s">
        <v>3</v>
      </c>
      <c r="M60" s="110" t="s">
        <v>141</v>
      </c>
      <c r="N60" s="110" t="s">
        <v>142</v>
      </c>
      <c r="O60" s="110" t="s">
        <v>143</v>
      </c>
      <c r="P60" s="110" t="s">
        <v>145</v>
      </c>
      <c r="Q60" s="69"/>
    </row>
    <row r="61" spans="2:17" ht="14.5" customHeight="1">
      <c r="B61" s="67"/>
      <c r="C61" s="111">
        <f t="shared" ref="C61:C63" si="32">$C$13</f>
        <v>42125</v>
      </c>
      <c r="D61" s="81" t="s">
        <v>122</v>
      </c>
      <c r="E61" s="79">
        <f t="shared" ref="E61:E69" ca="1" si="33">ROUND(L61*1.07,2)</f>
        <v>8.01</v>
      </c>
      <c r="F61" s="79">
        <f t="shared" ref="F61:G69" ca="1" si="34">ROUND(M61*1.07,2)</f>
        <v>8.52</v>
      </c>
      <c r="G61" s="126">
        <f t="shared" ca="1" si="34"/>
        <v>8.2200000000000006</v>
      </c>
      <c r="H61" s="79">
        <f t="shared" ref="H61:H69" ca="1" si="35">ROUND(O61*1.07,2)</f>
        <v>8.23</v>
      </c>
      <c r="I61" s="79">
        <f t="shared" ref="I61:I69" ca="1" si="36">ROUND(P61*1.07,2)</f>
        <v>8.14</v>
      </c>
      <c r="J61" s="68"/>
      <c r="K61" s="113" t="str">
        <f>D61</f>
        <v>JCPL</v>
      </c>
      <c r="L61" s="126">
        <f ca="1">OFFSET(Sheet2!AZ9,ROWS(L$61:L61)*4-4,0)+$D$5/10</f>
        <v>7.49</v>
      </c>
      <c r="M61" s="126">
        <f ca="1">OFFSET(Sheet2!BA9,ROWS(M$61:M61)*4-4,0)+$D$5/10</f>
        <v>7.96</v>
      </c>
      <c r="N61" s="126">
        <f ca="1">OFFSET(Sheet2!BB9,ROWS(N$61:N61)*4-4,0)+$D$5/10</f>
        <v>7.68</v>
      </c>
      <c r="O61" s="126">
        <f ca="1">OFFSET(Sheet2!BC9,ROWS(O$61:O61)*4-4,0)+$D$5/10</f>
        <v>7.69</v>
      </c>
      <c r="P61" s="126">
        <f ca="1">OFFSET(Sheet2!BD9,ROWS(P$61:P61)*4-4,0)+$D$5/10</f>
        <v>7.61</v>
      </c>
      <c r="Q61" s="69"/>
    </row>
    <row r="62" spans="2:17" ht="14.5" customHeight="1">
      <c r="B62" s="67"/>
      <c r="C62" s="111">
        <f t="shared" si="32"/>
        <v>42125</v>
      </c>
      <c r="D62" s="81" t="s">
        <v>123</v>
      </c>
      <c r="E62" s="79">
        <f t="shared" ca="1" si="33"/>
        <v>9.59</v>
      </c>
      <c r="F62" s="79">
        <f t="shared" ca="1" si="34"/>
        <v>10.18</v>
      </c>
      <c r="G62" s="79">
        <f t="shared" ca="1" si="34"/>
        <v>10.06</v>
      </c>
      <c r="H62" s="79">
        <f t="shared" ca="1" si="35"/>
        <v>10.199999999999999</v>
      </c>
      <c r="I62" s="79">
        <f t="shared" ca="1" si="36"/>
        <v>10.17</v>
      </c>
      <c r="J62" s="68"/>
      <c r="K62" s="113" t="str">
        <f>D62</f>
        <v>PSEG</v>
      </c>
      <c r="L62" s="79">
        <f ca="1">OFFSET(Sheet2!AZ10,ROWS(L$61:L62)*4-4,0)+$D$5/10</f>
        <v>8.9600000000000009</v>
      </c>
      <c r="M62" s="79">
        <f ca="1">OFFSET(Sheet2!BA10,ROWS(M$61:M62)*4-4,0)+$D$5/10</f>
        <v>9.51</v>
      </c>
      <c r="N62" s="79">
        <f ca="1">OFFSET(Sheet2!BB10,ROWS(N$61:N62)*4-4,0)+$D$5/10</f>
        <v>9.4</v>
      </c>
      <c r="O62" s="79">
        <f ca="1">OFFSET(Sheet2!BC10,ROWS(O$61:O62)*4-4,0)+$D$5/10</f>
        <v>9.5299999999999994</v>
      </c>
      <c r="P62" s="79">
        <f ca="1">OFFSET(Sheet2!BD10,ROWS(P$61:P62)*4-4,0)+$D$5/10</f>
        <v>9.5</v>
      </c>
      <c r="Q62" s="69"/>
    </row>
    <row r="63" spans="2:17" ht="14.5" customHeight="1">
      <c r="B63" s="67"/>
      <c r="C63" s="111">
        <f t="shared" si="32"/>
        <v>42125</v>
      </c>
      <c r="D63" s="115" t="s">
        <v>125</v>
      </c>
      <c r="E63" s="79">
        <f t="shared" ca="1" si="33"/>
        <v>8.77</v>
      </c>
      <c r="F63" s="79">
        <f t="shared" ca="1" si="34"/>
        <v>9.23</v>
      </c>
      <c r="G63" s="79">
        <f t="shared" ca="1" si="34"/>
        <v>8.92</v>
      </c>
      <c r="H63" s="79">
        <f t="shared" ca="1" si="35"/>
        <v>8.93</v>
      </c>
      <c r="I63" s="79">
        <f t="shared" ca="1" si="36"/>
        <v>8.75</v>
      </c>
      <c r="J63" s="68"/>
      <c r="K63" s="113" t="str">
        <f t="shared" ref="K63:K69" si="37">D63</f>
        <v>ACE</v>
      </c>
      <c r="L63" s="79">
        <f ca="1">OFFSET(Sheet2!AZ11,ROWS(L$61:L63)*4-4,0)+$D$5/10</f>
        <v>8.1999999999999993</v>
      </c>
      <c r="M63" s="79">
        <f ca="1">OFFSET(Sheet2!BA11,ROWS(M$61:M63)*4-4,0)+$D$5/10</f>
        <v>8.6300000000000008</v>
      </c>
      <c r="N63" s="79">
        <f ca="1">OFFSET(Sheet2!BB11,ROWS(N$61:N63)*4-4,0)+$D$5/10</f>
        <v>8.34</v>
      </c>
      <c r="O63" s="79">
        <f ca="1">OFFSET(Sheet2!BC11,ROWS(O$61:O63)*4-4,0)+$D$5/10</f>
        <v>8.35</v>
      </c>
      <c r="P63" s="79">
        <f ca="1">OFFSET(Sheet2!BD11,ROWS(P$61:P63)*4-4,0)+$D$5/10</f>
        <v>8.18</v>
      </c>
      <c r="Q63" s="69"/>
    </row>
    <row r="64" spans="2:17" ht="14.5" customHeight="1">
      <c r="B64" s="67"/>
      <c r="C64" s="111">
        <f>$C$16</f>
        <v>42156</v>
      </c>
      <c r="D64" s="81" t="s">
        <v>122</v>
      </c>
      <c r="E64" s="79">
        <f t="shared" ca="1" si="33"/>
        <v>8.1</v>
      </c>
      <c r="F64" s="79">
        <f t="shared" ca="1" si="34"/>
        <v>8.56</v>
      </c>
      <c r="G64" s="79">
        <f t="shared" ca="1" si="34"/>
        <v>8.1999999999999993</v>
      </c>
      <c r="H64" s="79">
        <f t="shared" ca="1" si="35"/>
        <v>8.23</v>
      </c>
      <c r="I64" s="79">
        <f t="shared" ca="1" si="36"/>
        <v>8.14</v>
      </c>
      <c r="J64" s="68"/>
      <c r="K64" s="113" t="str">
        <f t="shared" si="37"/>
        <v>JCPL</v>
      </c>
      <c r="L64" s="79">
        <f ca="1">OFFSET(Sheet2!AZ12,ROWS(L$61:L64)*4-4,0)+$D$5/10</f>
        <v>7.57</v>
      </c>
      <c r="M64" s="79">
        <f ca="1">OFFSET(Sheet2!BA12,ROWS(M$61:M64)*4-4,0)+$D$5/10</f>
        <v>8</v>
      </c>
      <c r="N64" s="79">
        <f ca="1">OFFSET(Sheet2!BB12,ROWS(N$61:N64)*4-4,0)+$D$5/10</f>
        <v>7.66</v>
      </c>
      <c r="O64" s="79">
        <f ca="1">OFFSET(Sheet2!BC12,ROWS(O$61:O64)*4-4,0)+$D$5/10</f>
        <v>7.69</v>
      </c>
      <c r="P64" s="79">
        <f ca="1">OFFSET(Sheet2!BD12,ROWS(P$61:P64)*4-4,0)+$D$5/10</f>
        <v>7.61</v>
      </c>
      <c r="Q64" s="69"/>
    </row>
    <row r="65" spans="2:17" ht="14.5" customHeight="1">
      <c r="B65" s="67"/>
      <c r="C65" s="111">
        <f>$C$16</f>
        <v>42156</v>
      </c>
      <c r="D65" s="81" t="s">
        <v>123</v>
      </c>
      <c r="E65" s="79">
        <f t="shared" ca="1" si="33"/>
        <v>9.6199999999999992</v>
      </c>
      <c r="F65" s="79">
        <f t="shared" ca="1" si="34"/>
        <v>10.199999999999999</v>
      </c>
      <c r="G65" s="79">
        <f t="shared" ca="1" si="34"/>
        <v>10.09</v>
      </c>
      <c r="H65" s="79">
        <f t="shared" ca="1" si="35"/>
        <v>10.210000000000001</v>
      </c>
      <c r="I65" s="79">
        <f t="shared" ca="1" si="36"/>
        <v>10.18</v>
      </c>
      <c r="J65" s="68"/>
      <c r="K65" s="113" t="str">
        <f t="shared" si="37"/>
        <v>PSEG</v>
      </c>
      <c r="L65" s="79">
        <f ca="1">OFFSET(Sheet2!AZ13,ROWS(L$61:L65)*4-4,0)+$D$5/10</f>
        <v>8.99</v>
      </c>
      <c r="M65" s="79">
        <f ca="1">OFFSET(Sheet2!BA13,ROWS(M$61:M65)*4-4,0)+$D$5/10</f>
        <v>9.5299999999999994</v>
      </c>
      <c r="N65" s="79">
        <f ca="1">OFFSET(Sheet2!BB13,ROWS(N$61:N65)*4-4,0)+$D$5/10</f>
        <v>9.43</v>
      </c>
      <c r="O65" s="79">
        <f ca="1">OFFSET(Sheet2!BC13,ROWS(O$61:O65)*4-4,0)+$D$5/10</f>
        <v>9.5399999999999991</v>
      </c>
      <c r="P65" s="79">
        <f ca="1">OFFSET(Sheet2!BD13,ROWS(P$61:P65)*4-4,0)+$D$5/10</f>
        <v>9.51</v>
      </c>
      <c r="Q65" s="69"/>
    </row>
    <row r="66" spans="2:17" ht="14.5" customHeight="1">
      <c r="B66" s="67"/>
      <c r="C66" s="111">
        <f t="shared" ref="C66" si="38">$C$16</f>
        <v>42156</v>
      </c>
      <c r="D66" s="115" t="s">
        <v>125</v>
      </c>
      <c r="E66" s="79">
        <f t="shared" ca="1" si="33"/>
        <v>8.84</v>
      </c>
      <c r="F66" s="79">
        <f t="shared" ca="1" si="34"/>
        <v>9.2799999999999994</v>
      </c>
      <c r="G66" s="79">
        <f t="shared" ca="1" si="34"/>
        <v>8.9</v>
      </c>
      <c r="H66" s="79">
        <f t="shared" ca="1" si="35"/>
        <v>8.92</v>
      </c>
      <c r="I66" s="79">
        <f t="shared" ca="1" si="36"/>
        <v>8.74</v>
      </c>
      <c r="J66" s="68"/>
      <c r="K66" s="113" t="str">
        <f t="shared" si="37"/>
        <v>ACE</v>
      </c>
      <c r="L66" s="79">
        <f ca="1">OFFSET(Sheet2!AZ14,ROWS(L$61:L66)*4-4,0)+$D$5/10</f>
        <v>8.26</v>
      </c>
      <c r="M66" s="79">
        <f ca="1">OFFSET(Sheet2!BA14,ROWS(M$61:M66)*4-4,0)+$D$5/10</f>
        <v>8.67</v>
      </c>
      <c r="N66" s="79">
        <f ca="1">OFFSET(Sheet2!BB14,ROWS(N$61:N66)*4-4,0)+$D$5/10</f>
        <v>8.32</v>
      </c>
      <c r="O66" s="79">
        <f ca="1">OFFSET(Sheet2!BC14,ROWS(O$61:O66)*4-4,0)+$D$5/10</f>
        <v>8.34</v>
      </c>
      <c r="P66" s="79">
        <f ca="1">OFFSET(Sheet2!BD14,ROWS(P$61:P66)*4-4,0)+$D$5/10</f>
        <v>8.17</v>
      </c>
      <c r="Q66" s="69"/>
    </row>
    <row r="67" spans="2:17" ht="14.5" customHeight="1">
      <c r="B67" s="67"/>
      <c r="C67" s="111">
        <f>$C$19</f>
        <v>42186</v>
      </c>
      <c r="D67" s="81" t="s">
        <v>122</v>
      </c>
      <c r="E67" s="79">
        <f t="shared" ca="1" si="33"/>
        <v>8.1999999999999993</v>
      </c>
      <c r="F67" s="79">
        <f t="shared" ca="1" si="34"/>
        <v>8.52</v>
      </c>
      <c r="G67" s="79">
        <f t="shared" ca="1" si="34"/>
        <v>8.1999999999999993</v>
      </c>
      <c r="H67" s="79">
        <f t="shared" ca="1" si="35"/>
        <v>8.2200000000000006</v>
      </c>
      <c r="I67" s="79">
        <f t="shared" ca="1" si="36"/>
        <v>8.14</v>
      </c>
      <c r="J67" s="68"/>
      <c r="K67" s="113" t="str">
        <f t="shared" si="37"/>
        <v>JCPL</v>
      </c>
      <c r="L67" s="79">
        <f ca="1">OFFSET(Sheet2!AZ15,ROWS(L$61:L67)*4-4,0)+$D$5/10</f>
        <v>7.66</v>
      </c>
      <c r="M67" s="79">
        <f ca="1">OFFSET(Sheet2!BA15,ROWS(M$61:M67)*4-4,0)+$D$5/10</f>
        <v>7.96</v>
      </c>
      <c r="N67" s="79">
        <f ca="1">OFFSET(Sheet2!BB15,ROWS(N$61:N67)*4-4,0)+$D$5/10</f>
        <v>7.66</v>
      </c>
      <c r="O67" s="79">
        <f ca="1">OFFSET(Sheet2!BC15,ROWS(O$61:O67)*4-4,0)+$D$5/10</f>
        <v>7.68</v>
      </c>
      <c r="P67" s="79">
        <f ca="1">OFFSET(Sheet2!BD15,ROWS(P$61:P67)*4-4,0)+$D$5/10</f>
        <v>7.61</v>
      </c>
      <c r="Q67" s="69"/>
    </row>
    <row r="68" spans="2:17" ht="14.5" customHeight="1">
      <c r="B68" s="67"/>
      <c r="C68" s="111">
        <f>$C$19</f>
        <v>42186</v>
      </c>
      <c r="D68" s="81" t="s">
        <v>123</v>
      </c>
      <c r="E68" s="79">
        <f t="shared" ca="1" si="33"/>
        <v>9.76</v>
      </c>
      <c r="F68" s="79">
        <f t="shared" ca="1" si="34"/>
        <v>10.24</v>
      </c>
      <c r="G68" s="79">
        <f t="shared" ca="1" si="34"/>
        <v>10.119999999999999</v>
      </c>
      <c r="H68" s="79">
        <f t="shared" ca="1" si="35"/>
        <v>10.23</v>
      </c>
      <c r="I68" s="79">
        <f t="shared" ca="1" si="36"/>
        <v>10.199999999999999</v>
      </c>
      <c r="J68" s="68"/>
      <c r="K68" s="113" t="str">
        <f t="shared" si="37"/>
        <v>PSEG</v>
      </c>
      <c r="L68" s="79">
        <f ca="1">OFFSET(Sheet2!AZ16,ROWS(L$61:L68)*4-4,0)+$D$5/10</f>
        <v>9.1199999999999992</v>
      </c>
      <c r="M68" s="79">
        <f ca="1">OFFSET(Sheet2!BA16,ROWS(M$61:M68)*4-4,0)+$D$5/10</f>
        <v>9.57</v>
      </c>
      <c r="N68" s="79">
        <f ca="1">OFFSET(Sheet2!BB16,ROWS(N$61:N68)*4-4,0)+$D$5/10</f>
        <v>9.4600000000000009</v>
      </c>
      <c r="O68" s="79">
        <f ca="1">OFFSET(Sheet2!BC16,ROWS(O$61:O68)*4-4,0)+$D$5/10</f>
        <v>9.56</v>
      </c>
      <c r="P68" s="79">
        <f ca="1">OFFSET(Sheet2!BD16,ROWS(P$61:P68)*4-4,0)+$D$5/10</f>
        <v>9.5299999999999994</v>
      </c>
      <c r="Q68" s="69"/>
    </row>
    <row r="69" spans="2:17" ht="14.5" customHeight="1">
      <c r="B69" s="67"/>
      <c r="C69" s="116">
        <f t="shared" ref="C69" si="39">$C$19</f>
        <v>42186</v>
      </c>
      <c r="D69" s="117" t="s">
        <v>125</v>
      </c>
      <c r="E69" s="95">
        <f t="shared" ca="1" si="33"/>
        <v>8.9</v>
      </c>
      <c r="F69" s="95">
        <f t="shared" ca="1" si="34"/>
        <v>9.23</v>
      </c>
      <c r="G69" s="95">
        <f t="shared" ca="1" si="34"/>
        <v>8.8800000000000008</v>
      </c>
      <c r="H69" s="95">
        <f t="shared" ca="1" si="35"/>
        <v>8.9</v>
      </c>
      <c r="I69" s="95">
        <f t="shared" ca="1" si="36"/>
        <v>8.7200000000000006</v>
      </c>
      <c r="J69" s="68"/>
      <c r="K69" s="119" t="str">
        <f t="shared" si="37"/>
        <v>ACE</v>
      </c>
      <c r="L69" s="95">
        <f ca="1">OFFSET(Sheet2!AZ17,ROWS(L$61:L69)*4-4,0)+$D$5/10</f>
        <v>8.32</v>
      </c>
      <c r="M69" s="95">
        <f ca="1">OFFSET(Sheet2!BA17,ROWS(M$61:M69)*4-4,0)+$D$5/10</f>
        <v>8.6300000000000008</v>
      </c>
      <c r="N69" s="95">
        <f ca="1">OFFSET(Sheet2!BB17,ROWS(N$61:N69)*4-4,0)+$D$5/10</f>
        <v>8.3000000000000007</v>
      </c>
      <c r="O69" s="95">
        <f ca="1">OFFSET(Sheet2!BC17,ROWS(O$61:O69)*4-4,0)+$D$5/10</f>
        <v>8.32</v>
      </c>
      <c r="P69" s="95">
        <f ca="1">OFFSET(Sheet2!BD17,ROWS(P$61:P69)*4-4,0)+$D$5/10</f>
        <v>8.15</v>
      </c>
      <c r="Q69" s="69"/>
    </row>
    <row r="70" spans="2:17" ht="14.5" customHeight="1">
      <c r="B70" s="67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9"/>
    </row>
    <row r="71" spans="2:17" ht="14.5" customHeight="1" thickBot="1">
      <c r="B71" s="102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103"/>
    </row>
    <row r="72" spans="2:17" ht="14.5" customHeight="1" thickTop="1"/>
  </sheetData>
  <sheetProtection algorithmName="SHA-512" hashValue="IL76HeDeFO2OWiCFsE0hK7da3bTlRO+lztFM5/7PRVr13Vy3CaSAdnnSLCTDTO1/6/eGMM1Jj5cteNlDI2fJHA==" saltValue="odwzYoB2+leJzpdvV9c/Kw==" spinCount="100000" sheet="1" objects="1" scenarios="1"/>
  <mergeCells count="3">
    <mergeCell ref="C2:I3"/>
    <mergeCell ref="C9:I9"/>
    <mergeCell ref="K9:P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2"/>
  <sheetViews>
    <sheetView showGridLines="0" workbookViewId="0">
      <pane ySplit="7" topLeftCell="A8" activePane="bottomLeft" state="frozen"/>
      <selection pane="bottomLeft" activeCell="D5" sqref="D5"/>
    </sheetView>
  </sheetViews>
  <sheetFormatPr baseColWidth="10" defaultColWidth="8.83203125" defaultRowHeight="14.5" customHeight="1" x14ac:dyDescent="0"/>
  <cols>
    <col min="1" max="1" width="2.6640625" style="66" customWidth="1"/>
    <col min="2" max="2" width="5" style="66" customWidth="1"/>
    <col min="3" max="3" width="11.5" style="66" customWidth="1"/>
    <col min="4" max="4" width="15.5" style="66" customWidth="1"/>
    <col min="5" max="7" width="10.6640625" style="66" customWidth="1"/>
    <col min="8" max="8" width="6.5" style="66" customWidth="1"/>
    <col min="9" max="9" width="15.1640625" style="66" customWidth="1"/>
    <col min="10" max="12" width="10.1640625" style="66" customWidth="1"/>
    <col min="13" max="16384" width="8.83203125" style="66"/>
  </cols>
  <sheetData>
    <row r="1" spans="2:13" ht="14.5" customHeight="1" thickTop="1">
      <c r="B1" s="63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2:13" ht="14.5" customHeight="1">
      <c r="B2" s="67"/>
      <c r="C2" s="139" t="s">
        <v>135</v>
      </c>
      <c r="D2" s="139"/>
      <c r="E2" s="139"/>
      <c r="F2" s="139"/>
      <c r="G2" s="139"/>
      <c r="H2" s="68"/>
      <c r="I2" s="68"/>
      <c r="J2" s="68"/>
      <c r="K2" s="68"/>
      <c r="L2" s="68"/>
      <c r="M2" s="69"/>
    </row>
    <row r="3" spans="2:13" ht="14.5" customHeight="1">
      <c r="B3" s="67"/>
      <c r="C3" s="139"/>
      <c r="D3" s="139"/>
      <c r="E3" s="139"/>
      <c r="F3" s="139"/>
      <c r="G3" s="139"/>
      <c r="H3" s="68"/>
      <c r="I3" s="68"/>
      <c r="J3" s="68"/>
      <c r="K3" s="68"/>
      <c r="L3" s="68"/>
      <c r="M3" s="69"/>
    </row>
    <row r="4" spans="2:13" ht="14.5" customHeight="1">
      <c r="B4" s="67"/>
      <c r="C4" s="68"/>
      <c r="D4" s="68"/>
      <c r="E4" s="68"/>
      <c r="F4" s="68"/>
      <c r="G4" s="68"/>
      <c r="H4" s="68"/>
      <c r="I4" s="68"/>
      <c r="J4" s="68"/>
      <c r="K4" s="68"/>
      <c r="L4" s="68"/>
      <c r="M4" s="69"/>
    </row>
    <row r="5" spans="2:13" ht="14.5" customHeight="1">
      <c r="B5" s="67"/>
      <c r="C5" s="70" t="s">
        <v>14</v>
      </c>
      <c r="D5" s="3">
        <v>0</v>
      </c>
      <c r="E5" s="104" t="s">
        <v>49</v>
      </c>
      <c r="F5" s="68"/>
      <c r="G5" s="68"/>
      <c r="H5" s="68"/>
      <c r="I5" s="68"/>
      <c r="J5" s="68"/>
      <c r="K5" s="68"/>
      <c r="L5" s="68"/>
      <c r="M5" s="69"/>
    </row>
    <row r="6" spans="2:13" ht="14.5" customHeight="1">
      <c r="B6" s="67"/>
      <c r="C6" s="68"/>
      <c r="D6" s="68"/>
      <c r="E6" s="72" t="s">
        <v>134</v>
      </c>
      <c r="F6" s="68"/>
      <c r="G6" s="68"/>
      <c r="H6" s="68"/>
      <c r="I6" s="68"/>
      <c r="J6" s="68"/>
      <c r="K6" s="68"/>
      <c r="L6" s="68"/>
      <c r="M6" s="69"/>
    </row>
    <row r="7" spans="2:13" ht="9" customHeight="1">
      <c r="B7" s="67"/>
      <c r="C7" s="68"/>
      <c r="D7" s="68"/>
      <c r="E7" s="68"/>
      <c r="F7" s="68"/>
      <c r="G7" s="68"/>
      <c r="H7" s="68"/>
      <c r="I7" s="68"/>
      <c r="J7" s="68"/>
      <c r="K7" s="68"/>
      <c r="L7" s="68"/>
      <c r="M7" s="69"/>
    </row>
    <row r="8" spans="2:13" ht="9" customHeight="1">
      <c r="B8" s="67"/>
      <c r="C8" s="70"/>
      <c r="D8" s="70"/>
      <c r="E8" s="105"/>
      <c r="F8" s="106"/>
      <c r="G8" s="107"/>
      <c r="H8" s="68"/>
      <c r="I8" s="68"/>
      <c r="J8" s="68"/>
      <c r="K8" s="68"/>
      <c r="L8" s="68"/>
      <c r="M8" s="69"/>
    </row>
    <row r="9" spans="2:13" ht="14.5" customHeight="1">
      <c r="B9" s="67"/>
      <c r="C9" s="140" t="s">
        <v>132</v>
      </c>
      <c r="D9" s="141"/>
      <c r="E9" s="141"/>
      <c r="F9" s="141"/>
      <c r="G9" s="142"/>
      <c r="H9" s="68"/>
      <c r="I9" s="140" t="s">
        <v>133</v>
      </c>
      <c r="J9" s="141"/>
      <c r="K9" s="141"/>
      <c r="L9" s="142"/>
      <c r="M9" s="108"/>
    </row>
    <row r="10" spans="2:13" ht="14.5" customHeight="1">
      <c r="B10" s="67"/>
      <c r="C10" s="70"/>
      <c r="D10" s="70"/>
      <c r="E10" s="105"/>
      <c r="F10" s="106"/>
      <c r="G10" s="107"/>
      <c r="H10" s="68"/>
      <c r="I10" s="68"/>
      <c r="J10" s="68"/>
      <c r="K10" s="68"/>
      <c r="L10" s="68"/>
      <c r="M10" s="69"/>
    </row>
    <row r="11" spans="2:13" ht="14.5" customHeight="1">
      <c r="B11" s="67"/>
      <c r="C11" s="70" t="s">
        <v>92</v>
      </c>
      <c r="D11" s="68"/>
      <c r="E11" s="68"/>
      <c r="F11" s="68"/>
      <c r="G11" s="68"/>
      <c r="H11" s="68"/>
      <c r="I11" s="109"/>
      <c r="J11" s="68"/>
      <c r="K11" s="68"/>
      <c r="L11" s="68"/>
      <c r="M11" s="69"/>
    </row>
    <row r="12" spans="2:13" ht="14.5" customHeight="1" thickBot="1">
      <c r="B12" s="67"/>
      <c r="C12" s="110" t="s">
        <v>0</v>
      </c>
      <c r="D12" s="110" t="s">
        <v>17</v>
      </c>
      <c r="E12" s="110" t="s">
        <v>4</v>
      </c>
      <c r="F12" s="110" t="s">
        <v>5</v>
      </c>
      <c r="G12" s="110" t="s">
        <v>6</v>
      </c>
      <c r="H12" s="68"/>
      <c r="I12" s="110" t="s">
        <v>17</v>
      </c>
      <c r="J12" s="110" t="s">
        <v>4</v>
      </c>
      <c r="K12" s="110" t="s">
        <v>5</v>
      </c>
      <c r="L12" s="110" t="s">
        <v>6</v>
      </c>
      <c r="M12" s="69"/>
    </row>
    <row r="13" spans="2:13" ht="14.5" customHeight="1">
      <c r="B13" s="67"/>
      <c r="C13" s="111">
        <v>42125</v>
      </c>
      <c r="D13" s="81" t="s">
        <v>123</v>
      </c>
      <c r="E13" s="112">
        <f ca="1">J13*1.07</f>
        <v>0.63558000000000003</v>
      </c>
      <c r="F13" s="112">
        <f ca="1">K13*1.07</f>
        <v>0.64627999999999997</v>
      </c>
      <c r="G13" s="112">
        <f ca="1">L13*1.07</f>
        <v>0.65805000000000002</v>
      </c>
      <c r="H13" s="68"/>
      <c r="I13" s="113" t="str">
        <f>D13</f>
        <v>PSEG</v>
      </c>
      <c r="J13" s="114">
        <f ca="1">OFFSET(Sheet2!BI5,ROWS(J$13:J13)*4-4,0)+$D$5</f>
        <v>0.59399999999999997</v>
      </c>
      <c r="K13" s="114">
        <f ca="1">OFFSET(Sheet2!BJ5,ROWS(K$13:K13)*4-4,0)+$D$5</f>
        <v>0.60399999999999998</v>
      </c>
      <c r="L13" s="114">
        <f ca="1">OFFSET(Sheet2!BK5,ROWS(L$13:L13)*4-4,0)+$D$5</f>
        <v>0.61499999999999999</v>
      </c>
      <c r="M13" s="69"/>
    </row>
    <row r="14" spans="2:13" ht="14.5" customHeight="1">
      <c r="B14" s="67"/>
      <c r="C14" s="111">
        <f t="shared" ref="C14:C15" si="0">$C$13</f>
        <v>42125</v>
      </c>
      <c r="D14" s="81" t="s">
        <v>124</v>
      </c>
      <c r="E14" s="112">
        <f t="shared" ref="E14:E21" ca="1" si="1">J14*1.07</f>
        <v>0.62487999999999999</v>
      </c>
      <c r="F14" s="112">
        <f t="shared" ref="F14:F21" ca="1" si="2">K14*1.07</f>
        <v>0.63558000000000003</v>
      </c>
      <c r="G14" s="112">
        <f t="shared" ref="G14:G21" ca="1" si="3">L14*1.07</f>
        <v>0.64734999999999998</v>
      </c>
      <c r="H14" s="68"/>
      <c r="I14" s="113" t="str">
        <f>D14</f>
        <v>NJNG</v>
      </c>
      <c r="J14" s="112">
        <f ca="1">OFFSET(Sheet2!BI6,ROWS(J$13:J14)*4-4,0)+$D$5</f>
        <v>0.58399999999999996</v>
      </c>
      <c r="K14" s="112">
        <f ca="1">OFFSET(Sheet2!BJ6,ROWS(K$13:K14)*4-4,0)+$D$5</f>
        <v>0.59399999999999997</v>
      </c>
      <c r="L14" s="112">
        <f ca="1">OFFSET(Sheet2!BK6,ROWS(L$13:L14)*4-4,0)+$D$5</f>
        <v>0.60499999999999998</v>
      </c>
      <c r="M14" s="69"/>
    </row>
    <row r="15" spans="2:13" ht="14.5" customHeight="1">
      <c r="B15" s="67"/>
      <c r="C15" s="111">
        <f t="shared" si="0"/>
        <v>42125</v>
      </c>
      <c r="D15" s="115" t="s">
        <v>126</v>
      </c>
      <c r="E15" s="112">
        <f t="shared" ca="1" si="1"/>
        <v>0.62487999999999999</v>
      </c>
      <c r="F15" s="112">
        <f t="shared" ca="1" si="2"/>
        <v>0.63558000000000003</v>
      </c>
      <c r="G15" s="112">
        <f t="shared" ca="1" si="3"/>
        <v>0.64734999999999998</v>
      </c>
      <c r="H15" s="68"/>
      <c r="I15" s="113" t="str">
        <f t="shared" ref="I15:I21" si="4">D15</f>
        <v>SJG</v>
      </c>
      <c r="J15" s="112">
        <f ca="1">OFFSET(Sheet2!BI7,ROWS(J$13:J15)*4-4,0)+$D$5</f>
        <v>0.58399999999999996</v>
      </c>
      <c r="K15" s="112">
        <f ca="1">OFFSET(Sheet2!BJ7,ROWS(K$13:K15)*4-4,0)+$D$5</f>
        <v>0.59399999999999997</v>
      </c>
      <c r="L15" s="112">
        <f ca="1">OFFSET(Sheet2!BK7,ROWS(L$13:L15)*4-4,0)+$D$5</f>
        <v>0.60499999999999998</v>
      </c>
      <c r="M15" s="69"/>
    </row>
    <row r="16" spans="2:13" ht="14.5" customHeight="1">
      <c r="B16" s="67"/>
      <c r="C16" s="111">
        <v>42156</v>
      </c>
      <c r="D16" s="81" t="s">
        <v>123</v>
      </c>
      <c r="E16" s="112">
        <f t="shared" ca="1" si="1"/>
        <v>0.63558000000000003</v>
      </c>
      <c r="F16" s="112">
        <f t="shared" ca="1" si="2"/>
        <v>0.64627999999999997</v>
      </c>
      <c r="G16" s="112">
        <f t="shared" ca="1" si="3"/>
        <v>0.65912000000000004</v>
      </c>
      <c r="H16" s="68"/>
      <c r="I16" s="113" t="str">
        <f t="shared" si="4"/>
        <v>PSEG</v>
      </c>
      <c r="J16" s="112">
        <f ca="1">OFFSET(Sheet2!BI8,ROWS(J$13:J16)*4-4,0)+$D$5</f>
        <v>0.59399999999999997</v>
      </c>
      <c r="K16" s="112">
        <f ca="1">OFFSET(Sheet2!BJ8,ROWS(K$13:K16)*4-4,0)+$D$5</f>
        <v>0.60399999999999998</v>
      </c>
      <c r="L16" s="112">
        <f ca="1">OFFSET(Sheet2!BK8,ROWS(L$13:L16)*4-4,0)+$D$5</f>
        <v>0.61599999999999999</v>
      </c>
      <c r="M16" s="69"/>
    </row>
    <row r="17" spans="2:13" ht="14.5" customHeight="1">
      <c r="B17" s="67"/>
      <c r="C17" s="111">
        <f>$C$16</f>
        <v>42156</v>
      </c>
      <c r="D17" s="81" t="s">
        <v>124</v>
      </c>
      <c r="E17" s="112">
        <f t="shared" ca="1" si="1"/>
        <v>0.62487999999999999</v>
      </c>
      <c r="F17" s="112">
        <f t="shared" ca="1" si="2"/>
        <v>0.63558000000000003</v>
      </c>
      <c r="G17" s="112">
        <f t="shared" ca="1" si="3"/>
        <v>0.64842</v>
      </c>
      <c r="H17" s="68"/>
      <c r="I17" s="113" t="str">
        <f t="shared" si="4"/>
        <v>NJNG</v>
      </c>
      <c r="J17" s="112">
        <f ca="1">OFFSET(Sheet2!BI9,ROWS(J$13:J17)*4-4,0)+$D$5</f>
        <v>0.58399999999999996</v>
      </c>
      <c r="K17" s="112">
        <f ca="1">OFFSET(Sheet2!BJ9,ROWS(K$13:K17)*4-4,0)+$D$5</f>
        <v>0.59399999999999997</v>
      </c>
      <c r="L17" s="112">
        <f ca="1">OFFSET(Sheet2!BK9,ROWS(L$13:L17)*4-4,0)+$D$5</f>
        <v>0.60599999999999998</v>
      </c>
      <c r="M17" s="69"/>
    </row>
    <row r="18" spans="2:13" ht="14.5" customHeight="1">
      <c r="B18" s="67"/>
      <c r="C18" s="111">
        <f t="shared" ref="C18" si="5">$C$16</f>
        <v>42156</v>
      </c>
      <c r="D18" s="115" t="s">
        <v>126</v>
      </c>
      <c r="E18" s="112">
        <f t="shared" ca="1" si="1"/>
        <v>0.62487999999999999</v>
      </c>
      <c r="F18" s="112">
        <f t="shared" ca="1" si="2"/>
        <v>0.63558000000000003</v>
      </c>
      <c r="G18" s="112">
        <f t="shared" ca="1" si="3"/>
        <v>0.64842</v>
      </c>
      <c r="H18" s="68"/>
      <c r="I18" s="113" t="str">
        <f t="shared" si="4"/>
        <v>SJG</v>
      </c>
      <c r="J18" s="112">
        <f ca="1">OFFSET(Sheet2!BI10,ROWS(J$13:J18)*4-4,0)+$D$5</f>
        <v>0.58399999999999996</v>
      </c>
      <c r="K18" s="112">
        <f ca="1">OFFSET(Sheet2!BJ10,ROWS(K$13:K18)*4-4,0)+$D$5</f>
        <v>0.59399999999999997</v>
      </c>
      <c r="L18" s="112">
        <f ca="1">OFFSET(Sheet2!BK10,ROWS(L$13:L18)*4-4,0)+$D$5</f>
        <v>0.60599999999999998</v>
      </c>
      <c r="M18" s="69"/>
    </row>
    <row r="19" spans="2:13" ht="14.5" customHeight="1">
      <c r="B19" s="67"/>
      <c r="C19" s="111">
        <v>42186</v>
      </c>
      <c r="D19" s="81" t="s">
        <v>123</v>
      </c>
      <c r="E19" s="112">
        <f t="shared" ca="1" si="1"/>
        <v>0.63558000000000003</v>
      </c>
      <c r="F19" s="112">
        <f t="shared" ca="1" si="2"/>
        <v>0.64627999999999997</v>
      </c>
      <c r="G19" s="112">
        <f t="shared" ca="1" si="3"/>
        <v>0.65912000000000004</v>
      </c>
      <c r="H19" s="68"/>
      <c r="I19" s="113" t="str">
        <f t="shared" si="4"/>
        <v>PSEG</v>
      </c>
      <c r="J19" s="112">
        <f ca="1">OFFSET(Sheet2!BI11,ROWS(J$13:J19)*4-4,0)+$D$5</f>
        <v>0.59399999999999997</v>
      </c>
      <c r="K19" s="112">
        <f ca="1">OFFSET(Sheet2!BJ11,ROWS(K$13:K19)*4-4,0)+$D$5</f>
        <v>0.60399999999999998</v>
      </c>
      <c r="L19" s="112">
        <f ca="1">OFFSET(Sheet2!BK11,ROWS(L$13:L19)*4-4,0)+$D$5</f>
        <v>0.61599999999999999</v>
      </c>
      <c r="M19" s="69"/>
    </row>
    <row r="20" spans="2:13" ht="14.5" customHeight="1">
      <c r="B20" s="67"/>
      <c r="C20" s="111">
        <f>$C$19</f>
        <v>42186</v>
      </c>
      <c r="D20" s="81" t="s">
        <v>124</v>
      </c>
      <c r="E20" s="112">
        <f t="shared" ca="1" si="1"/>
        <v>0.62380999999999998</v>
      </c>
      <c r="F20" s="112">
        <f t="shared" ca="1" si="2"/>
        <v>0.63558000000000003</v>
      </c>
      <c r="G20" s="112">
        <f t="shared" ca="1" si="3"/>
        <v>0.64842</v>
      </c>
      <c r="H20" s="68"/>
      <c r="I20" s="113" t="str">
        <f t="shared" si="4"/>
        <v>NJNG</v>
      </c>
      <c r="J20" s="112">
        <f ca="1">OFFSET(Sheet2!BI12,ROWS(J$13:J20)*4-4,0)+$D$5</f>
        <v>0.58299999999999996</v>
      </c>
      <c r="K20" s="112">
        <f ca="1">OFFSET(Sheet2!BJ12,ROWS(K$13:K20)*4-4,0)+$D$5</f>
        <v>0.59399999999999997</v>
      </c>
      <c r="L20" s="112">
        <f ca="1">OFFSET(Sheet2!BK12,ROWS(L$13:L20)*4-4,0)+$D$5</f>
        <v>0.60599999999999998</v>
      </c>
      <c r="M20" s="69"/>
    </row>
    <row r="21" spans="2:13" ht="14.5" customHeight="1">
      <c r="B21" s="67"/>
      <c r="C21" s="116">
        <f t="shared" ref="C21" si="6">$C$19</f>
        <v>42186</v>
      </c>
      <c r="D21" s="117" t="s">
        <v>126</v>
      </c>
      <c r="E21" s="118">
        <f t="shared" ca="1" si="1"/>
        <v>0.62380999999999998</v>
      </c>
      <c r="F21" s="118">
        <f t="shared" ca="1" si="2"/>
        <v>0.63558000000000003</v>
      </c>
      <c r="G21" s="118">
        <f t="shared" ca="1" si="3"/>
        <v>0.64842</v>
      </c>
      <c r="H21" s="68"/>
      <c r="I21" s="119" t="str">
        <f t="shared" si="4"/>
        <v>SJG</v>
      </c>
      <c r="J21" s="118">
        <f ca="1">OFFSET(Sheet2!BI13,ROWS(J$13:J21)*4-4,0)+$D$5</f>
        <v>0.58299999999999996</v>
      </c>
      <c r="K21" s="118">
        <f ca="1">OFFSET(Sheet2!BJ13,ROWS(K$13:K21)*4-4,0)+$D$5</f>
        <v>0.59399999999999997</v>
      </c>
      <c r="L21" s="118">
        <f ca="1">OFFSET(Sheet2!BK13,ROWS(L$13:L21)*4-4,0)+$D$5</f>
        <v>0.60599999999999998</v>
      </c>
      <c r="M21" s="69"/>
    </row>
    <row r="22" spans="2:13" ht="14.5" customHeight="1">
      <c r="B22" s="67"/>
      <c r="C22" s="120"/>
      <c r="D22" s="121"/>
      <c r="E22" s="98"/>
      <c r="F22" s="98"/>
      <c r="G22" s="98"/>
      <c r="H22" s="68"/>
      <c r="I22" s="68"/>
      <c r="J22" s="68"/>
      <c r="K22" s="68"/>
      <c r="L22" s="68"/>
      <c r="M22" s="69"/>
    </row>
    <row r="23" spans="2:13" ht="14.5" customHeight="1">
      <c r="B23" s="67"/>
      <c r="C23" s="99" t="s">
        <v>94</v>
      </c>
      <c r="D23" s="68"/>
      <c r="E23" s="68"/>
      <c r="F23" s="68"/>
      <c r="G23" s="68"/>
      <c r="H23" s="68"/>
      <c r="I23" s="122"/>
      <c r="J23" s="68"/>
      <c r="K23" s="68"/>
      <c r="L23" s="68"/>
      <c r="M23" s="69"/>
    </row>
    <row r="24" spans="2:13" ht="14.5" customHeight="1" thickBot="1">
      <c r="B24" s="67"/>
      <c r="C24" s="74" t="s">
        <v>0</v>
      </c>
      <c r="D24" s="76" t="s">
        <v>17</v>
      </c>
      <c r="E24" s="76" t="s">
        <v>4</v>
      </c>
      <c r="F24" s="76" t="s">
        <v>5</v>
      </c>
      <c r="G24" s="76" t="s">
        <v>6</v>
      </c>
      <c r="H24" s="68"/>
      <c r="I24" s="110" t="s">
        <v>17</v>
      </c>
      <c r="J24" s="110" t="s">
        <v>4</v>
      </c>
      <c r="K24" s="110" t="s">
        <v>5</v>
      </c>
      <c r="L24" s="110" t="s">
        <v>6</v>
      </c>
      <c r="M24" s="69"/>
    </row>
    <row r="25" spans="2:13" ht="14.5" customHeight="1">
      <c r="B25" s="67"/>
      <c r="C25" s="111">
        <f t="shared" ref="C25:C27" si="7">$C$13</f>
        <v>42125</v>
      </c>
      <c r="D25" s="81" t="s">
        <v>123</v>
      </c>
      <c r="E25" s="112">
        <f ca="1">J25*1.07</f>
        <v>0.61417999999999995</v>
      </c>
      <c r="F25" s="112">
        <f ca="1">K25*1.07</f>
        <v>0.62487999999999999</v>
      </c>
      <c r="G25" s="112">
        <f ca="1">L25*1.07</f>
        <v>0.63665000000000005</v>
      </c>
      <c r="H25" s="68"/>
      <c r="I25" s="113" t="str">
        <f>D25</f>
        <v>PSEG</v>
      </c>
      <c r="J25" s="114">
        <f ca="1">OFFSET(Sheet2!BI6,ROWS(J$25:J25)*4-4,0)+$D$5</f>
        <v>0.57399999999999995</v>
      </c>
      <c r="K25" s="114">
        <f ca="1">OFFSET(Sheet2!BJ6,ROWS(K$25:K25)*4-4,0)+$D$5</f>
        <v>0.58399999999999996</v>
      </c>
      <c r="L25" s="114">
        <f ca="1">OFFSET(Sheet2!BK6,ROWS(L$25:L25)*4-4,0)+$D$5</f>
        <v>0.59499999999999997</v>
      </c>
      <c r="M25" s="69"/>
    </row>
    <row r="26" spans="2:13" ht="14.5" customHeight="1">
      <c r="B26" s="67"/>
      <c r="C26" s="111">
        <f t="shared" si="7"/>
        <v>42125</v>
      </c>
      <c r="D26" s="81" t="s">
        <v>124</v>
      </c>
      <c r="E26" s="112">
        <f t="shared" ref="E26:E33" ca="1" si="8">J26*1.07</f>
        <v>0.60348000000000002</v>
      </c>
      <c r="F26" s="112">
        <f t="shared" ref="F26:F33" ca="1" si="9">K26*1.07</f>
        <v>0.61417999999999995</v>
      </c>
      <c r="G26" s="112">
        <f t="shared" ref="G26:G33" ca="1" si="10">L26*1.07</f>
        <v>0.62595000000000001</v>
      </c>
      <c r="H26" s="68"/>
      <c r="I26" s="113" t="str">
        <f>D26</f>
        <v>NJNG</v>
      </c>
      <c r="J26" s="112">
        <f ca="1">OFFSET(Sheet2!BI7,ROWS(J$25:J26)*4-4,0)+$D$5</f>
        <v>0.56399999999999995</v>
      </c>
      <c r="K26" s="112">
        <f ca="1">OFFSET(Sheet2!BJ7,ROWS(K$25:K26)*4-4,0)+$D$5</f>
        <v>0.57399999999999995</v>
      </c>
      <c r="L26" s="112">
        <f ca="1">OFFSET(Sheet2!BK7,ROWS(L$25:L26)*4-4,0)+$D$5</f>
        <v>0.58499999999999996</v>
      </c>
      <c r="M26" s="69"/>
    </row>
    <row r="27" spans="2:13" ht="14.5" customHeight="1">
      <c r="B27" s="67"/>
      <c r="C27" s="111">
        <f t="shared" si="7"/>
        <v>42125</v>
      </c>
      <c r="D27" s="115" t="s">
        <v>126</v>
      </c>
      <c r="E27" s="112">
        <f t="shared" ca="1" si="8"/>
        <v>0.60348000000000002</v>
      </c>
      <c r="F27" s="112">
        <f t="shared" ca="1" si="9"/>
        <v>0.61417999999999995</v>
      </c>
      <c r="G27" s="112">
        <f t="shared" ca="1" si="10"/>
        <v>0.62595000000000001</v>
      </c>
      <c r="H27" s="68"/>
      <c r="I27" s="113" t="str">
        <f t="shared" ref="I27:I33" si="11">D27</f>
        <v>SJG</v>
      </c>
      <c r="J27" s="112">
        <f ca="1">OFFSET(Sheet2!BI8,ROWS(J$25:J27)*4-4,0)+$D$5</f>
        <v>0.56399999999999995</v>
      </c>
      <c r="K27" s="112">
        <f ca="1">OFFSET(Sheet2!BJ8,ROWS(K$25:K27)*4-4,0)+$D$5</f>
        <v>0.57399999999999995</v>
      </c>
      <c r="L27" s="112">
        <f ca="1">OFFSET(Sheet2!BK8,ROWS(L$25:L27)*4-4,0)+$D$5</f>
        <v>0.58499999999999996</v>
      </c>
      <c r="M27" s="69"/>
    </row>
    <row r="28" spans="2:13" ht="14.5" customHeight="1">
      <c r="B28" s="67"/>
      <c r="C28" s="111">
        <f>$C$16</f>
        <v>42156</v>
      </c>
      <c r="D28" s="81" t="s">
        <v>123</v>
      </c>
      <c r="E28" s="112">
        <f t="shared" ca="1" si="8"/>
        <v>0.61417999999999995</v>
      </c>
      <c r="F28" s="112">
        <f t="shared" ca="1" si="9"/>
        <v>0.62487999999999999</v>
      </c>
      <c r="G28" s="112">
        <f t="shared" ca="1" si="10"/>
        <v>0.63772000000000006</v>
      </c>
      <c r="H28" s="68"/>
      <c r="I28" s="113" t="str">
        <f t="shared" si="11"/>
        <v>PSEG</v>
      </c>
      <c r="J28" s="112">
        <f ca="1">OFFSET(Sheet2!BI9,ROWS(J$25:J28)*4-4,0)+$D$5</f>
        <v>0.57399999999999995</v>
      </c>
      <c r="K28" s="112">
        <f ca="1">OFFSET(Sheet2!BJ9,ROWS(K$25:K28)*4-4,0)+$D$5</f>
        <v>0.58399999999999996</v>
      </c>
      <c r="L28" s="112">
        <f ca="1">OFFSET(Sheet2!BK9,ROWS(L$25:L28)*4-4,0)+$D$5</f>
        <v>0.59599999999999997</v>
      </c>
      <c r="M28" s="69"/>
    </row>
    <row r="29" spans="2:13" ht="14.5" customHeight="1">
      <c r="B29" s="67"/>
      <c r="C29" s="111">
        <f>$C$16</f>
        <v>42156</v>
      </c>
      <c r="D29" s="81" t="s">
        <v>124</v>
      </c>
      <c r="E29" s="112">
        <f t="shared" ca="1" si="8"/>
        <v>0.60348000000000002</v>
      </c>
      <c r="F29" s="112">
        <f t="shared" ca="1" si="9"/>
        <v>0.61417999999999995</v>
      </c>
      <c r="G29" s="112">
        <f t="shared" ca="1" si="10"/>
        <v>0.62702000000000002</v>
      </c>
      <c r="H29" s="68"/>
      <c r="I29" s="113" t="str">
        <f t="shared" si="11"/>
        <v>NJNG</v>
      </c>
      <c r="J29" s="112">
        <f ca="1">OFFSET(Sheet2!BI10,ROWS(J$25:J29)*4-4,0)+$D$5</f>
        <v>0.56399999999999995</v>
      </c>
      <c r="K29" s="112">
        <f ca="1">OFFSET(Sheet2!BJ10,ROWS(K$25:K29)*4-4,0)+$D$5</f>
        <v>0.57399999999999995</v>
      </c>
      <c r="L29" s="112">
        <f ca="1">OFFSET(Sheet2!BK10,ROWS(L$25:L29)*4-4,0)+$D$5</f>
        <v>0.58599999999999997</v>
      </c>
      <c r="M29" s="69"/>
    </row>
    <row r="30" spans="2:13" ht="14.5" customHeight="1">
      <c r="B30" s="67"/>
      <c r="C30" s="111">
        <f t="shared" ref="C30" si="12">$C$16</f>
        <v>42156</v>
      </c>
      <c r="D30" s="115" t="s">
        <v>126</v>
      </c>
      <c r="E30" s="112">
        <f t="shared" ca="1" si="8"/>
        <v>0.60348000000000002</v>
      </c>
      <c r="F30" s="112">
        <f t="shared" ca="1" si="9"/>
        <v>0.61417999999999995</v>
      </c>
      <c r="G30" s="112">
        <f t="shared" ca="1" si="10"/>
        <v>0.62702000000000002</v>
      </c>
      <c r="H30" s="68"/>
      <c r="I30" s="113" t="str">
        <f t="shared" si="11"/>
        <v>SJG</v>
      </c>
      <c r="J30" s="112">
        <f ca="1">OFFSET(Sheet2!BI11,ROWS(J$25:J30)*4-4,0)+$D$5</f>
        <v>0.56399999999999995</v>
      </c>
      <c r="K30" s="112">
        <f ca="1">OFFSET(Sheet2!BJ11,ROWS(K$25:K30)*4-4,0)+$D$5</f>
        <v>0.57399999999999995</v>
      </c>
      <c r="L30" s="112">
        <f ca="1">OFFSET(Sheet2!BK11,ROWS(L$25:L30)*4-4,0)+$D$5</f>
        <v>0.58599999999999997</v>
      </c>
      <c r="M30" s="69"/>
    </row>
    <row r="31" spans="2:13" ht="14.5" customHeight="1">
      <c r="B31" s="67"/>
      <c r="C31" s="111">
        <f>$C$19</f>
        <v>42186</v>
      </c>
      <c r="D31" s="81" t="s">
        <v>123</v>
      </c>
      <c r="E31" s="112">
        <f t="shared" ca="1" si="8"/>
        <v>0.61417999999999995</v>
      </c>
      <c r="F31" s="112">
        <f t="shared" ca="1" si="9"/>
        <v>0.62487999999999999</v>
      </c>
      <c r="G31" s="112">
        <f t="shared" ca="1" si="10"/>
        <v>0.63772000000000006</v>
      </c>
      <c r="H31" s="68"/>
      <c r="I31" s="113" t="str">
        <f t="shared" si="11"/>
        <v>PSEG</v>
      </c>
      <c r="J31" s="112">
        <f ca="1">OFFSET(Sheet2!BI12,ROWS(J$25:J31)*4-4,0)+$D$5</f>
        <v>0.57399999999999995</v>
      </c>
      <c r="K31" s="112">
        <f ca="1">OFFSET(Sheet2!BJ12,ROWS(K$25:K31)*4-4,0)+$D$5</f>
        <v>0.58399999999999996</v>
      </c>
      <c r="L31" s="112">
        <f ca="1">OFFSET(Sheet2!BK12,ROWS(L$25:L31)*4-4,0)+$D$5</f>
        <v>0.59599999999999997</v>
      </c>
      <c r="M31" s="69"/>
    </row>
    <row r="32" spans="2:13" ht="14.5" customHeight="1">
      <c r="B32" s="67"/>
      <c r="C32" s="111">
        <f>$C$19</f>
        <v>42186</v>
      </c>
      <c r="D32" s="81" t="s">
        <v>124</v>
      </c>
      <c r="E32" s="112">
        <f t="shared" ca="1" si="8"/>
        <v>0.60241</v>
      </c>
      <c r="F32" s="112">
        <f t="shared" ca="1" si="9"/>
        <v>0.61417999999999995</v>
      </c>
      <c r="G32" s="112">
        <f t="shared" ca="1" si="10"/>
        <v>0.62702000000000002</v>
      </c>
      <c r="H32" s="68"/>
      <c r="I32" s="113" t="str">
        <f t="shared" si="11"/>
        <v>NJNG</v>
      </c>
      <c r="J32" s="112">
        <f ca="1">OFFSET(Sheet2!BI13,ROWS(J$25:J32)*4-4,0)+$D$5</f>
        <v>0.56299999999999994</v>
      </c>
      <c r="K32" s="112">
        <f ca="1">OFFSET(Sheet2!BJ13,ROWS(K$25:K32)*4-4,0)+$D$5</f>
        <v>0.57399999999999995</v>
      </c>
      <c r="L32" s="112">
        <f ca="1">OFFSET(Sheet2!BK13,ROWS(L$25:L32)*4-4,0)+$D$5</f>
        <v>0.58599999999999997</v>
      </c>
      <c r="M32" s="69"/>
    </row>
    <row r="33" spans="2:13" ht="14.5" customHeight="1">
      <c r="B33" s="67"/>
      <c r="C33" s="116">
        <f t="shared" ref="C33" si="13">$C$19</f>
        <v>42186</v>
      </c>
      <c r="D33" s="115" t="s">
        <v>126</v>
      </c>
      <c r="E33" s="112">
        <f t="shared" ca="1" si="8"/>
        <v>0.60241</v>
      </c>
      <c r="F33" s="112">
        <f t="shared" ca="1" si="9"/>
        <v>0.61417999999999995</v>
      </c>
      <c r="G33" s="112">
        <f t="shared" ca="1" si="10"/>
        <v>0.62702000000000002</v>
      </c>
      <c r="H33" s="68"/>
      <c r="I33" s="119" t="str">
        <f t="shared" si="11"/>
        <v>SJG</v>
      </c>
      <c r="J33" s="118">
        <f ca="1">OFFSET(Sheet2!BI14,ROWS(J$25:J33)*4-4,0)+$D$5</f>
        <v>0.56299999999999994</v>
      </c>
      <c r="K33" s="118">
        <f ca="1">OFFSET(Sheet2!BJ14,ROWS(K$25:K33)*4-4,0)+$D$5</f>
        <v>0.57399999999999995</v>
      </c>
      <c r="L33" s="118">
        <f ca="1">OFFSET(Sheet2!BK14,ROWS(L$25:L33)*4-4,0)+$D$5</f>
        <v>0.58599999999999997</v>
      </c>
      <c r="M33" s="69"/>
    </row>
    <row r="34" spans="2:13" ht="14.5" customHeight="1">
      <c r="B34" s="67"/>
      <c r="C34" s="120"/>
      <c r="D34" s="123"/>
      <c r="E34" s="90"/>
      <c r="F34" s="90"/>
      <c r="G34" s="90"/>
      <c r="H34" s="68"/>
      <c r="I34" s="68"/>
      <c r="J34" s="68"/>
      <c r="K34" s="68"/>
      <c r="L34" s="68"/>
      <c r="M34" s="69"/>
    </row>
    <row r="35" spans="2:13" ht="14.5" customHeight="1">
      <c r="B35" s="67"/>
      <c r="C35" s="99" t="s">
        <v>93</v>
      </c>
      <c r="D35" s="68"/>
      <c r="E35" s="68"/>
      <c r="F35" s="68"/>
      <c r="G35" s="68"/>
      <c r="H35" s="68"/>
      <c r="I35" s="122"/>
      <c r="J35" s="68"/>
      <c r="K35" s="68"/>
      <c r="L35" s="68"/>
      <c r="M35" s="69"/>
    </row>
    <row r="36" spans="2:13" ht="14.5" customHeight="1" thickBot="1">
      <c r="B36" s="67"/>
      <c r="C36" s="74" t="s">
        <v>0</v>
      </c>
      <c r="D36" s="76" t="s">
        <v>17</v>
      </c>
      <c r="E36" s="76" t="s">
        <v>4</v>
      </c>
      <c r="F36" s="76" t="s">
        <v>5</v>
      </c>
      <c r="G36" s="76" t="s">
        <v>6</v>
      </c>
      <c r="H36" s="68"/>
      <c r="I36" s="110" t="s">
        <v>17</v>
      </c>
      <c r="J36" s="110" t="s">
        <v>4</v>
      </c>
      <c r="K36" s="110" t="s">
        <v>5</v>
      </c>
      <c r="L36" s="110" t="s">
        <v>6</v>
      </c>
      <c r="M36" s="69"/>
    </row>
    <row r="37" spans="2:13" ht="14.5" customHeight="1">
      <c r="B37" s="67"/>
      <c r="C37" s="111">
        <f t="shared" ref="C37:C39" si="14">$C$13</f>
        <v>42125</v>
      </c>
      <c r="D37" s="81" t="s">
        <v>123</v>
      </c>
      <c r="E37" s="112">
        <f ca="1">J37*1.07</f>
        <v>0.57673000000000008</v>
      </c>
      <c r="F37" s="112">
        <f ca="1">K37*1.07</f>
        <v>0.58743000000000012</v>
      </c>
      <c r="G37" s="112">
        <f ca="1">L37*1.07</f>
        <v>0.59920000000000007</v>
      </c>
      <c r="H37" s="68"/>
      <c r="I37" s="113" t="str">
        <f>D37</f>
        <v>PSEG</v>
      </c>
      <c r="J37" s="112">
        <f ca="1">OFFSET(Sheet2!BI7,ROWS(J$37:J37)*4-4,0)+$D$5</f>
        <v>0.53900000000000003</v>
      </c>
      <c r="K37" s="112">
        <f ca="1">OFFSET(Sheet2!BJ7,ROWS(K$37:K37)*4-4,0)+$D$5</f>
        <v>0.54900000000000004</v>
      </c>
      <c r="L37" s="112">
        <f ca="1">OFFSET(Sheet2!BK7,ROWS(L$37:L37)*4-4,0)+$D$5</f>
        <v>0.56000000000000005</v>
      </c>
      <c r="M37" s="69"/>
    </row>
    <row r="38" spans="2:13" ht="14.5" customHeight="1">
      <c r="B38" s="67"/>
      <c r="C38" s="111">
        <f t="shared" si="14"/>
        <v>42125</v>
      </c>
      <c r="D38" s="81" t="s">
        <v>124</v>
      </c>
      <c r="E38" s="112">
        <f t="shared" ref="E38:E45" ca="1" si="15">J38*1.07</f>
        <v>0.56603000000000003</v>
      </c>
      <c r="F38" s="112">
        <f t="shared" ref="F38:F45" ca="1" si="16">K38*1.07</f>
        <v>0.57673000000000008</v>
      </c>
      <c r="G38" s="112">
        <f t="shared" ref="G38:G45" ca="1" si="17">L38*1.07</f>
        <v>0.58850000000000013</v>
      </c>
      <c r="H38" s="68"/>
      <c r="I38" s="113" t="str">
        <f>D38</f>
        <v>NJNG</v>
      </c>
      <c r="J38" s="112">
        <f ca="1">OFFSET(Sheet2!BI8,ROWS(J$37:J38)*4-4,0)+$D$5</f>
        <v>0.52900000000000003</v>
      </c>
      <c r="K38" s="112">
        <f ca="1">OFFSET(Sheet2!BJ8,ROWS(K$37:K38)*4-4,0)+$D$5</f>
        <v>0.53900000000000003</v>
      </c>
      <c r="L38" s="112">
        <f ca="1">OFFSET(Sheet2!BK8,ROWS(L$37:L38)*4-4,0)+$D$5</f>
        <v>0.55000000000000004</v>
      </c>
      <c r="M38" s="69"/>
    </row>
    <row r="39" spans="2:13" ht="14.5" customHeight="1">
      <c r="B39" s="67"/>
      <c r="C39" s="111">
        <f t="shared" si="14"/>
        <v>42125</v>
      </c>
      <c r="D39" s="115" t="s">
        <v>126</v>
      </c>
      <c r="E39" s="112">
        <f t="shared" ca="1" si="15"/>
        <v>0.56603000000000003</v>
      </c>
      <c r="F39" s="112">
        <f t="shared" ca="1" si="16"/>
        <v>0.57673000000000008</v>
      </c>
      <c r="G39" s="112">
        <f t="shared" ca="1" si="17"/>
        <v>0.58850000000000013</v>
      </c>
      <c r="H39" s="68"/>
      <c r="I39" s="113" t="str">
        <f t="shared" ref="I39:I45" si="18">D39</f>
        <v>SJG</v>
      </c>
      <c r="J39" s="112">
        <f ca="1">OFFSET(Sheet2!BI9,ROWS(J$37:J39)*4-4,0)+$D$5</f>
        <v>0.52900000000000003</v>
      </c>
      <c r="K39" s="112">
        <f ca="1">OFFSET(Sheet2!BJ9,ROWS(K$37:K39)*4-4,0)+$D$5</f>
        <v>0.53900000000000003</v>
      </c>
      <c r="L39" s="112">
        <f ca="1">OFFSET(Sheet2!BK9,ROWS(L$37:L39)*4-4,0)+$D$5</f>
        <v>0.55000000000000004</v>
      </c>
      <c r="M39" s="69"/>
    </row>
    <row r="40" spans="2:13" ht="14.5" customHeight="1">
      <c r="B40" s="67"/>
      <c r="C40" s="111">
        <f>$C$16</f>
        <v>42156</v>
      </c>
      <c r="D40" s="81" t="s">
        <v>123</v>
      </c>
      <c r="E40" s="112">
        <f t="shared" ca="1" si="15"/>
        <v>0.57673000000000008</v>
      </c>
      <c r="F40" s="112">
        <f t="shared" ca="1" si="16"/>
        <v>0.58743000000000012</v>
      </c>
      <c r="G40" s="112">
        <f t="shared" ca="1" si="17"/>
        <v>0.60027000000000008</v>
      </c>
      <c r="H40" s="68"/>
      <c r="I40" s="113" t="str">
        <f t="shared" si="18"/>
        <v>PSEG</v>
      </c>
      <c r="J40" s="112">
        <f ca="1">OFFSET(Sheet2!BI10,ROWS(J$37:J40)*4-4,0)+$D$5</f>
        <v>0.53900000000000003</v>
      </c>
      <c r="K40" s="112">
        <f ca="1">OFFSET(Sheet2!BJ10,ROWS(K$37:K40)*4-4,0)+$D$5</f>
        <v>0.54900000000000004</v>
      </c>
      <c r="L40" s="112">
        <f ca="1">OFFSET(Sheet2!BK10,ROWS(L$37:L40)*4-4,0)+$D$5</f>
        <v>0.56100000000000005</v>
      </c>
      <c r="M40" s="69"/>
    </row>
    <row r="41" spans="2:13" ht="14.5" customHeight="1">
      <c r="B41" s="67"/>
      <c r="C41" s="111">
        <f>$C$16</f>
        <v>42156</v>
      </c>
      <c r="D41" s="81" t="s">
        <v>124</v>
      </c>
      <c r="E41" s="112">
        <f t="shared" ca="1" si="15"/>
        <v>0.56603000000000003</v>
      </c>
      <c r="F41" s="112">
        <f t="shared" ca="1" si="16"/>
        <v>0.57673000000000008</v>
      </c>
      <c r="G41" s="112">
        <f t="shared" ca="1" si="17"/>
        <v>0.58957000000000004</v>
      </c>
      <c r="H41" s="68"/>
      <c r="I41" s="113" t="str">
        <f t="shared" si="18"/>
        <v>NJNG</v>
      </c>
      <c r="J41" s="112">
        <f ca="1">OFFSET(Sheet2!BI11,ROWS(J$37:J41)*4-4,0)+$D$5</f>
        <v>0.52900000000000003</v>
      </c>
      <c r="K41" s="112">
        <f ca="1">OFFSET(Sheet2!BJ11,ROWS(K$37:K41)*4-4,0)+$D$5</f>
        <v>0.53900000000000003</v>
      </c>
      <c r="L41" s="112">
        <f ca="1">OFFSET(Sheet2!BK11,ROWS(L$37:L41)*4-4,0)+$D$5</f>
        <v>0.55100000000000005</v>
      </c>
      <c r="M41" s="69"/>
    </row>
    <row r="42" spans="2:13" ht="14.5" customHeight="1">
      <c r="B42" s="67"/>
      <c r="C42" s="111">
        <f t="shared" ref="C42" si="19">$C$16</f>
        <v>42156</v>
      </c>
      <c r="D42" s="115" t="s">
        <v>126</v>
      </c>
      <c r="E42" s="112">
        <f t="shared" ca="1" si="15"/>
        <v>0.56603000000000003</v>
      </c>
      <c r="F42" s="112">
        <f t="shared" ca="1" si="16"/>
        <v>0.57673000000000008</v>
      </c>
      <c r="G42" s="112">
        <f t="shared" ca="1" si="17"/>
        <v>0.58957000000000004</v>
      </c>
      <c r="H42" s="68"/>
      <c r="I42" s="113" t="str">
        <f t="shared" si="18"/>
        <v>SJG</v>
      </c>
      <c r="J42" s="112">
        <f ca="1">OFFSET(Sheet2!BI12,ROWS(J$37:J42)*4-4,0)+$D$5</f>
        <v>0.52900000000000003</v>
      </c>
      <c r="K42" s="112">
        <f ca="1">OFFSET(Sheet2!BJ12,ROWS(K$37:K42)*4-4,0)+$D$5</f>
        <v>0.53900000000000003</v>
      </c>
      <c r="L42" s="112">
        <f ca="1">OFFSET(Sheet2!BK12,ROWS(L$37:L42)*4-4,0)+$D$5</f>
        <v>0.55100000000000005</v>
      </c>
      <c r="M42" s="69"/>
    </row>
    <row r="43" spans="2:13" ht="14.5" customHeight="1">
      <c r="B43" s="67"/>
      <c r="C43" s="111">
        <f>$C$19</f>
        <v>42186</v>
      </c>
      <c r="D43" s="81" t="s">
        <v>123</v>
      </c>
      <c r="E43" s="112">
        <f t="shared" ca="1" si="15"/>
        <v>0.57673000000000008</v>
      </c>
      <c r="F43" s="112">
        <f t="shared" ca="1" si="16"/>
        <v>0.58743000000000012</v>
      </c>
      <c r="G43" s="112">
        <f t="shared" ca="1" si="17"/>
        <v>0.60027000000000008</v>
      </c>
      <c r="H43" s="68"/>
      <c r="I43" s="113" t="str">
        <f t="shared" si="18"/>
        <v>PSEG</v>
      </c>
      <c r="J43" s="112">
        <f ca="1">OFFSET(Sheet2!BI13,ROWS(J$37:J43)*4-4,0)+$D$5</f>
        <v>0.53900000000000003</v>
      </c>
      <c r="K43" s="112">
        <f ca="1">OFFSET(Sheet2!BJ13,ROWS(K$37:K43)*4-4,0)+$D$5</f>
        <v>0.54900000000000004</v>
      </c>
      <c r="L43" s="112">
        <f ca="1">OFFSET(Sheet2!BK13,ROWS(L$37:L43)*4-4,0)+$D$5</f>
        <v>0.56100000000000005</v>
      </c>
      <c r="M43" s="69"/>
    </row>
    <row r="44" spans="2:13" ht="14.5" customHeight="1">
      <c r="B44" s="67"/>
      <c r="C44" s="111">
        <f>$C$19</f>
        <v>42186</v>
      </c>
      <c r="D44" s="81" t="s">
        <v>124</v>
      </c>
      <c r="E44" s="112">
        <f t="shared" ca="1" si="15"/>
        <v>0.56496000000000002</v>
      </c>
      <c r="F44" s="112">
        <f t="shared" ca="1" si="16"/>
        <v>0.57673000000000008</v>
      </c>
      <c r="G44" s="112">
        <f t="shared" ca="1" si="17"/>
        <v>0.58957000000000004</v>
      </c>
      <c r="H44" s="68"/>
      <c r="I44" s="113" t="str">
        <f t="shared" si="18"/>
        <v>NJNG</v>
      </c>
      <c r="J44" s="112">
        <f ca="1">OFFSET(Sheet2!BI14,ROWS(J$37:J44)*4-4,0)+$D$5</f>
        <v>0.52800000000000002</v>
      </c>
      <c r="K44" s="112">
        <f ca="1">OFFSET(Sheet2!BJ14,ROWS(K$37:K44)*4-4,0)+$D$5</f>
        <v>0.53900000000000003</v>
      </c>
      <c r="L44" s="112">
        <f ca="1">OFFSET(Sheet2!BK14,ROWS(L$37:L44)*4-4,0)+$D$5</f>
        <v>0.55100000000000005</v>
      </c>
      <c r="M44" s="69"/>
    </row>
    <row r="45" spans="2:13" ht="14.5" customHeight="1">
      <c r="B45" s="67"/>
      <c r="C45" s="111">
        <f t="shared" ref="C45" si="20">$C$19</f>
        <v>42186</v>
      </c>
      <c r="D45" s="117" t="s">
        <v>126</v>
      </c>
      <c r="E45" s="118">
        <f t="shared" ca="1" si="15"/>
        <v>0.56496000000000002</v>
      </c>
      <c r="F45" s="118">
        <f t="shared" ca="1" si="16"/>
        <v>0.57673000000000008</v>
      </c>
      <c r="G45" s="118">
        <f t="shared" ca="1" si="17"/>
        <v>0.58957000000000004</v>
      </c>
      <c r="H45" s="68"/>
      <c r="I45" s="119" t="str">
        <f t="shared" si="18"/>
        <v>SJG</v>
      </c>
      <c r="J45" s="118">
        <f ca="1">OFFSET(Sheet2!BI15,ROWS(J$37:J45)*4-4,0)+$D$5</f>
        <v>0.52800000000000002</v>
      </c>
      <c r="K45" s="118">
        <f ca="1">OFFSET(Sheet2!BJ15,ROWS(K$37:K45)*4-4,0)+$D$5</f>
        <v>0.53900000000000003</v>
      </c>
      <c r="L45" s="118">
        <f ca="1">OFFSET(Sheet2!BK15,ROWS(L$37:L45)*4-4,0)+$D$5</f>
        <v>0.55100000000000005</v>
      </c>
      <c r="M45" s="69"/>
    </row>
    <row r="46" spans="2:13" ht="14.5" customHeight="1">
      <c r="B46" s="67"/>
      <c r="C46" s="124"/>
      <c r="D46" s="68"/>
      <c r="E46" s="68"/>
      <c r="F46" s="68"/>
      <c r="G46" s="68"/>
      <c r="H46" s="68"/>
      <c r="I46" s="68"/>
      <c r="J46" s="68"/>
      <c r="K46" s="68"/>
      <c r="L46" s="68"/>
      <c r="M46" s="69"/>
    </row>
    <row r="47" spans="2:13" ht="14.5" customHeight="1">
      <c r="B47" s="67"/>
      <c r="C47" s="99" t="s">
        <v>95</v>
      </c>
      <c r="D47" s="68"/>
      <c r="E47" s="68"/>
      <c r="F47" s="68"/>
      <c r="G47" s="68"/>
      <c r="H47" s="68"/>
      <c r="I47" s="122"/>
      <c r="J47" s="68"/>
      <c r="K47" s="68"/>
      <c r="L47" s="68"/>
      <c r="M47" s="69"/>
    </row>
    <row r="48" spans="2:13" ht="14.5" customHeight="1" thickBot="1">
      <c r="B48" s="67"/>
      <c r="C48" s="74" t="s">
        <v>0</v>
      </c>
      <c r="D48" s="76" t="s">
        <v>17</v>
      </c>
      <c r="E48" s="76" t="s">
        <v>4</v>
      </c>
      <c r="F48" s="76" t="s">
        <v>5</v>
      </c>
      <c r="G48" s="76" t="s">
        <v>6</v>
      </c>
      <c r="H48" s="68"/>
      <c r="I48" s="110" t="s">
        <v>17</v>
      </c>
      <c r="J48" s="110" t="s">
        <v>4</v>
      </c>
      <c r="K48" s="110" t="s">
        <v>5</v>
      </c>
      <c r="L48" s="110" t="s">
        <v>6</v>
      </c>
      <c r="M48" s="69"/>
    </row>
    <row r="49" spans="2:13" ht="14.5" customHeight="1">
      <c r="B49" s="67"/>
      <c r="C49" s="111">
        <f t="shared" ref="C49:C51" si="21">$C$13</f>
        <v>42125</v>
      </c>
      <c r="D49" s="81" t="s">
        <v>123</v>
      </c>
      <c r="E49" s="112">
        <f ca="1">J49*1.07</f>
        <v>0.56603000000000003</v>
      </c>
      <c r="F49" s="112">
        <f ca="1">K49*1.07</f>
        <v>0.57673000000000008</v>
      </c>
      <c r="G49" s="112">
        <f ca="1">L49*1.07</f>
        <v>0.58850000000000013</v>
      </c>
      <c r="H49" s="68"/>
      <c r="I49" s="113" t="str">
        <f>D49</f>
        <v>PSEG</v>
      </c>
      <c r="J49" s="114">
        <f ca="1">OFFSET(Sheet2!BI8,ROWS(J$49:J49)*4-4,0)+$D$5</f>
        <v>0.52900000000000003</v>
      </c>
      <c r="K49" s="114">
        <f ca="1">OFFSET(Sheet2!BJ8,ROWS(K$49:K49)*4-4,0)+$D$5</f>
        <v>0.53900000000000003</v>
      </c>
      <c r="L49" s="114">
        <f ca="1">OFFSET(Sheet2!BK8,ROWS(L$49:L49)*4-4,0)+$D$5</f>
        <v>0.55000000000000004</v>
      </c>
      <c r="M49" s="69"/>
    </row>
    <row r="50" spans="2:13" ht="14.5" customHeight="1">
      <c r="B50" s="67"/>
      <c r="C50" s="111">
        <f t="shared" si="21"/>
        <v>42125</v>
      </c>
      <c r="D50" s="81" t="s">
        <v>124</v>
      </c>
      <c r="E50" s="112">
        <f t="shared" ref="E50:E57" ca="1" si="22">J50*1.07</f>
        <v>0.5553300000000001</v>
      </c>
      <c r="F50" s="112">
        <f t="shared" ref="F50:F57" ca="1" si="23">K50*1.07</f>
        <v>0.56603000000000003</v>
      </c>
      <c r="G50" s="112">
        <f t="shared" ref="G50:G57" ca="1" si="24">L50*1.07</f>
        <v>0.57780000000000009</v>
      </c>
      <c r="H50" s="68"/>
      <c r="I50" s="113" t="str">
        <f>D50</f>
        <v>NJNG</v>
      </c>
      <c r="J50" s="112">
        <f ca="1">OFFSET(Sheet2!BI9,ROWS(J$49:J50)*4-4,0)+$D$5</f>
        <v>0.51900000000000002</v>
      </c>
      <c r="K50" s="112">
        <f ca="1">OFFSET(Sheet2!BJ9,ROWS(K$49:K50)*4-4,0)+$D$5</f>
        <v>0.52900000000000003</v>
      </c>
      <c r="L50" s="112">
        <f ca="1">OFFSET(Sheet2!BK9,ROWS(L$49:L50)*4-4,0)+$D$5</f>
        <v>0.54</v>
      </c>
      <c r="M50" s="69"/>
    </row>
    <row r="51" spans="2:13" ht="14.5" customHeight="1">
      <c r="B51" s="67"/>
      <c r="C51" s="111">
        <f t="shared" si="21"/>
        <v>42125</v>
      </c>
      <c r="D51" s="115" t="s">
        <v>126</v>
      </c>
      <c r="E51" s="112">
        <f t="shared" ca="1" si="22"/>
        <v>0.5553300000000001</v>
      </c>
      <c r="F51" s="112">
        <f t="shared" ca="1" si="23"/>
        <v>0.56603000000000003</v>
      </c>
      <c r="G51" s="112">
        <f t="shared" ca="1" si="24"/>
        <v>0.57780000000000009</v>
      </c>
      <c r="H51" s="68"/>
      <c r="I51" s="113" t="str">
        <f t="shared" ref="I51:I57" si="25">D51</f>
        <v>SJG</v>
      </c>
      <c r="J51" s="112">
        <f ca="1">OFFSET(Sheet2!BI10,ROWS(J$49:J51)*4-4,0)+$D$5</f>
        <v>0.51900000000000002</v>
      </c>
      <c r="K51" s="112">
        <f ca="1">OFFSET(Sheet2!BJ10,ROWS(K$49:K51)*4-4,0)+$D$5</f>
        <v>0.52900000000000003</v>
      </c>
      <c r="L51" s="112">
        <f ca="1">OFFSET(Sheet2!BK10,ROWS(L$49:L51)*4-4,0)+$D$5</f>
        <v>0.54</v>
      </c>
      <c r="M51" s="69"/>
    </row>
    <row r="52" spans="2:13" ht="14.5" customHeight="1">
      <c r="B52" s="67"/>
      <c r="C52" s="111">
        <f>$C$16</f>
        <v>42156</v>
      </c>
      <c r="D52" s="81" t="s">
        <v>123</v>
      </c>
      <c r="E52" s="112">
        <f t="shared" ca="1" si="22"/>
        <v>0.56603000000000003</v>
      </c>
      <c r="F52" s="112">
        <f t="shared" ca="1" si="23"/>
        <v>0.57673000000000008</v>
      </c>
      <c r="G52" s="112">
        <f t="shared" ca="1" si="24"/>
        <v>0.58957000000000004</v>
      </c>
      <c r="H52" s="68"/>
      <c r="I52" s="113" t="str">
        <f t="shared" si="25"/>
        <v>PSEG</v>
      </c>
      <c r="J52" s="112">
        <f ca="1">OFFSET(Sheet2!BI11,ROWS(J$49:J52)*4-4,0)+$D$5</f>
        <v>0.52900000000000003</v>
      </c>
      <c r="K52" s="112">
        <f ca="1">OFFSET(Sheet2!BJ11,ROWS(K$49:K52)*4-4,0)+$D$5</f>
        <v>0.53900000000000003</v>
      </c>
      <c r="L52" s="112">
        <f ca="1">OFFSET(Sheet2!BK11,ROWS(L$49:L52)*4-4,0)+$D$5</f>
        <v>0.55100000000000005</v>
      </c>
      <c r="M52" s="69"/>
    </row>
    <row r="53" spans="2:13" ht="14.5" customHeight="1">
      <c r="B53" s="67"/>
      <c r="C53" s="111">
        <f>$C$16</f>
        <v>42156</v>
      </c>
      <c r="D53" s="81" t="s">
        <v>124</v>
      </c>
      <c r="E53" s="112">
        <f t="shared" ca="1" si="22"/>
        <v>0.5553300000000001</v>
      </c>
      <c r="F53" s="112">
        <f t="shared" ca="1" si="23"/>
        <v>0.56603000000000003</v>
      </c>
      <c r="G53" s="112">
        <f t="shared" ca="1" si="24"/>
        <v>0.57887000000000011</v>
      </c>
      <c r="H53" s="68"/>
      <c r="I53" s="113" t="str">
        <f t="shared" si="25"/>
        <v>NJNG</v>
      </c>
      <c r="J53" s="112">
        <f ca="1">OFFSET(Sheet2!BI12,ROWS(J$49:J53)*4-4,0)+$D$5</f>
        <v>0.51900000000000002</v>
      </c>
      <c r="K53" s="112">
        <f ca="1">OFFSET(Sheet2!BJ12,ROWS(K$49:K53)*4-4,0)+$D$5</f>
        <v>0.52900000000000003</v>
      </c>
      <c r="L53" s="112">
        <f ca="1">OFFSET(Sheet2!BK12,ROWS(L$49:L53)*4-4,0)+$D$5</f>
        <v>0.54100000000000004</v>
      </c>
      <c r="M53" s="69"/>
    </row>
    <row r="54" spans="2:13" ht="14.5" customHeight="1">
      <c r="B54" s="67"/>
      <c r="C54" s="111">
        <f t="shared" ref="C54" si="26">$C$16</f>
        <v>42156</v>
      </c>
      <c r="D54" s="115" t="s">
        <v>126</v>
      </c>
      <c r="E54" s="112">
        <f t="shared" ca="1" si="22"/>
        <v>0.5553300000000001</v>
      </c>
      <c r="F54" s="112">
        <f t="shared" ca="1" si="23"/>
        <v>0.56603000000000003</v>
      </c>
      <c r="G54" s="112">
        <f t="shared" ca="1" si="24"/>
        <v>0.57887000000000011</v>
      </c>
      <c r="H54" s="68"/>
      <c r="I54" s="113" t="str">
        <f t="shared" si="25"/>
        <v>SJG</v>
      </c>
      <c r="J54" s="112">
        <f ca="1">OFFSET(Sheet2!BI13,ROWS(J$49:J54)*4-4,0)+$D$5</f>
        <v>0.51900000000000002</v>
      </c>
      <c r="K54" s="112">
        <f ca="1">OFFSET(Sheet2!BJ13,ROWS(K$49:K54)*4-4,0)+$D$5</f>
        <v>0.52900000000000003</v>
      </c>
      <c r="L54" s="112">
        <f ca="1">OFFSET(Sheet2!BK13,ROWS(L$49:L54)*4-4,0)+$D$5</f>
        <v>0.54100000000000004</v>
      </c>
      <c r="M54" s="69"/>
    </row>
    <row r="55" spans="2:13" ht="14.5" customHeight="1">
      <c r="B55" s="67"/>
      <c r="C55" s="111">
        <f>$C$19</f>
        <v>42186</v>
      </c>
      <c r="D55" s="81" t="s">
        <v>123</v>
      </c>
      <c r="E55" s="112">
        <f t="shared" ca="1" si="22"/>
        <v>0.56603000000000003</v>
      </c>
      <c r="F55" s="112">
        <f t="shared" ca="1" si="23"/>
        <v>0.57673000000000008</v>
      </c>
      <c r="G55" s="112">
        <f t="shared" ca="1" si="24"/>
        <v>0.58957000000000004</v>
      </c>
      <c r="H55" s="68"/>
      <c r="I55" s="113" t="str">
        <f t="shared" si="25"/>
        <v>PSEG</v>
      </c>
      <c r="J55" s="112">
        <f ca="1">OFFSET(Sheet2!BI14,ROWS(J$49:J55)*4-4,0)+$D$5</f>
        <v>0.52900000000000003</v>
      </c>
      <c r="K55" s="112">
        <f ca="1">OFFSET(Sheet2!BJ14,ROWS(K$49:K55)*4-4,0)+$D$5</f>
        <v>0.53900000000000003</v>
      </c>
      <c r="L55" s="112">
        <f ca="1">OFFSET(Sheet2!BK14,ROWS(L$49:L55)*4-4,0)+$D$5</f>
        <v>0.55100000000000005</v>
      </c>
      <c r="M55" s="69"/>
    </row>
    <row r="56" spans="2:13" ht="14.5" customHeight="1">
      <c r="B56" s="67"/>
      <c r="C56" s="111">
        <f>$C$19</f>
        <v>42186</v>
      </c>
      <c r="D56" s="81" t="s">
        <v>124</v>
      </c>
      <c r="E56" s="112">
        <f t="shared" ca="1" si="22"/>
        <v>0.55426000000000009</v>
      </c>
      <c r="F56" s="112">
        <f t="shared" ca="1" si="23"/>
        <v>0.56603000000000003</v>
      </c>
      <c r="G56" s="112">
        <f t="shared" ca="1" si="24"/>
        <v>0.57887000000000011</v>
      </c>
      <c r="H56" s="68"/>
      <c r="I56" s="113" t="str">
        <f t="shared" si="25"/>
        <v>NJNG</v>
      </c>
      <c r="J56" s="112">
        <f ca="1">OFFSET(Sheet2!BI15,ROWS(J$49:J56)*4-4,0)+$D$5</f>
        <v>0.51800000000000002</v>
      </c>
      <c r="K56" s="112">
        <f ca="1">OFFSET(Sheet2!BJ15,ROWS(K$49:K56)*4-4,0)+$D$5</f>
        <v>0.52900000000000003</v>
      </c>
      <c r="L56" s="112">
        <f ca="1">OFFSET(Sheet2!BK15,ROWS(L$49:L56)*4-4,0)+$D$5</f>
        <v>0.54100000000000004</v>
      </c>
      <c r="M56" s="69"/>
    </row>
    <row r="57" spans="2:13" ht="14.5" customHeight="1">
      <c r="B57" s="67"/>
      <c r="C57" s="116">
        <f t="shared" ref="C57" si="27">$C$19</f>
        <v>42186</v>
      </c>
      <c r="D57" s="117" t="s">
        <v>126</v>
      </c>
      <c r="E57" s="118">
        <f t="shared" ca="1" si="22"/>
        <v>0.55426000000000009</v>
      </c>
      <c r="F57" s="118">
        <f t="shared" ca="1" si="23"/>
        <v>0.56603000000000003</v>
      </c>
      <c r="G57" s="118">
        <f t="shared" ca="1" si="24"/>
        <v>0.57887000000000011</v>
      </c>
      <c r="H57" s="68"/>
      <c r="I57" s="119" t="str">
        <f t="shared" si="25"/>
        <v>SJG</v>
      </c>
      <c r="J57" s="118">
        <f ca="1">OFFSET(Sheet2!BI16,ROWS(J$49:J57)*4-4,0)+$D$5</f>
        <v>0.51800000000000002</v>
      </c>
      <c r="K57" s="118">
        <f ca="1">OFFSET(Sheet2!BJ16,ROWS(K$49:K57)*4-4,0)+$D$5</f>
        <v>0.52900000000000003</v>
      </c>
      <c r="L57" s="118">
        <f ca="1">OFFSET(Sheet2!BK16,ROWS(L$49:L57)*4-4,0)+$D$5</f>
        <v>0.54100000000000004</v>
      </c>
      <c r="M57" s="69"/>
    </row>
    <row r="58" spans="2:13" ht="14.5" customHeight="1">
      <c r="B58" s="67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9"/>
    </row>
    <row r="59" spans="2:13" ht="14.5" customHeight="1">
      <c r="B59" s="67"/>
      <c r="C59" s="99" t="s">
        <v>96</v>
      </c>
      <c r="D59" s="68"/>
      <c r="E59" s="68"/>
      <c r="F59" s="68"/>
      <c r="G59" s="68"/>
      <c r="H59" s="68"/>
      <c r="I59" s="122"/>
      <c r="J59" s="68"/>
      <c r="K59" s="68"/>
      <c r="L59" s="68"/>
      <c r="M59" s="69"/>
    </row>
    <row r="60" spans="2:13" ht="14.5" customHeight="1" thickBot="1">
      <c r="B60" s="67"/>
      <c r="C60" s="74" t="s">
        <v>0</v>
      </c>
      <c r="D60" s="76" t="s">
        <v>17</v>
      </c>
      <c r="E60" s="76" t="s">
        <v>4</v>
      </c>
      <c r="F60" s="76" t="s">
        <v>5</v>
      </c>
      <c r="G60" s="76" t="s">
        <v>6</v>
      </c>
      <c r="H60" s="68"/>
      <c r="I60" s="110" t="s">
        <v>17</v>
      </c>
      <c r="J60" s="110" t="s">
        <v>4</v>
      </c>
      <c r="K60" s="110" t="s">
        <v>5</v>
      </c>
      <c r="L60" s="110" t="s">
        <v>6</v>
      </c>
      <c r="M60" s="69"/>
    </row>
    <row r="61" spans="2:13" ht="14.5" customHeight="1">
      <c r="B61" s="67"/>
      <c r="C61" s="111">
        <f t="shared" ref="C61:C63" si="28">$C$13</f>
        <v>42125</v>
      </c>
      <c r="D61" s="81" t="s">
        <v>123</v>
      </c>
      <c r="E61" s="112">
        <f ca="1">J61*1.07</f>
        <v>0.54998000000000002</v>
      </c>
      <c r="F61" s="112">
        <f ca="1">K61*1.07</f>
        <v>0.56068000000000007</v>
      </c>
      <c r="G61" s="112">
        <f ca="1">L61*1.07</f>
        <v>0.57245000000000001</v>
      </c>
      <c r="H61" s="68"/>
      <c r="I61" s="113" t="str">
        <f>D61</f>
        <v>PSEG</v>
      </c>
      <c r="J61" s="112">
        <f ca="1">OFFSET(Sheet2!BI9,ROWS(J$61:J61)*4-4,0)+$D$5</f>
        <v>0.51400000000000001</v>
      </c>
      <c r="K61" s="112">
        <f ca="1">OFFSET(Sheet2!BJ9,ROWS(K$61:K61)*4-4,0)+$D$5</f>
        <v>0.52400000000000002</v>
      </c>
      <c r="L61" s="112">
        <f ca="1">OFFSET(Sheet2!BK9,ROWS(L$61:L61)*4-4,0)+$D$5</f>
        <v>0.53500000000000003</v>
      </c>
      <c r="M61" s="69"/>
    </row>
    <row r="62" spans="2:13" ht="14.5" customHeight="1">
      <c r="B62" s="67"/>
      <c r="C62" s="111">
        <f t="shared" si="28"/>
        <v>42125</v>
      </c>
      <c r="D62" s="81" t="s">
        <v>124</v>
      </c>
      <c r="E62" s="112">
        <f t="shared" ref="E62:E69" ca="1" si="29">J62*1.07</f>
        <v>0.53927999999999998</v>
      </c>
      <c r="F62" s="112">
        <f t="shared" ref="F62:F69" ca="1" si="30">K62*1.07</f>
        <v>0.54998000000000002</v>
      </c>
      <c r="G62" s="112">
        <f t="shared" ref="G62:G69" ca="1" si="31">L62*1.07</f>
        <v>0.56175000000000008</v>
      </c>
      <c r="H62" s="68"/>
      <c r="I62" s="113" t="str">
        <f>D62</f>
        <v>NJNG</v>
      </c>
      <c r="J62" s="112">
        <f ca="1">OFFSET(Sheet2!BI10,ROWS(J$61:J62)*4-4,0)+$D$5</f>
        <v>0.504</v>
      </c>
      <c r="K62" s="112">
        <f ca="1">OFFSET(Sheet2!BJ10,ROWS(K$61:K62)*4-4,0)+$D$5</f>
        <v>0.51400000000000001</v>
      </c>
      <c r="L62" s="112">
        <f ca="1">OFFSET(Sheet2!BK10,ROWS(L$61:L62)*4-4,0)+$D$5</f>
        <v>0.52500000000000002</v>
      </c>
      <c r="M62" s="69"/>
    </row>
    <row r="63" spans="2:13" ht="14.5" customHeight="1">
      <c r="B63" s="67"/>
      <c r="C63" s="111">
        <f t="shared" si="28"/>
        <v>42125</v>
      </c>
      <c r="D63" s="115" t="s">
        <v>126</v>
      </c>
      <c r="E63" s="112">
        <f t="shared" ca="1" si="29"/>
        <v>0.53927999999999998</v>
      </c>
      <c r="F63" s="112">
        <f t="shared" ca="1" si="30"/>
        <v>0.54998000000000002</v>
      </c>
      <c r="G63" s="112">
        <f t="shared" ca="1" si="31"/>
        <v>0.56175000000000008</v>
      </c>
      <c r="H63" s="68"/>
      <c r="I63" s="113" t="str">
        <f t="shared" ref="I63:I69" si="32">D63</f>
        <v>SJG</v>
      </c>
      <c r="J63" s="112">
        <f ca="1">OFFSET(Sheet2!BI11,ROWS(J$61:J63)*4-4,0)+$D$5</f>
        <v>0.504</v>
      </c>
      <c r="K63" s="112">
        <f ca="1">OFFSET(Sheet2!BJ11,ROWS(K$61:K63)*4-4,0)+$D$5</f>
        <v>0.51400000000000001</v>
      </c>
      <c r="L63" s="112">
        <f ca="1">OFFSET(Sheet2!BK11,ROWS(L$61:L63)*4-4,0)+$D$5</f>
        <v>0.52500000000000002</v>
      </c>
      <c r="M63" s="69"/>
    </row>
    <row r="64" spans="2:13" ht="14.5" customHeight="1">
      <c r="B64" s="67"/>
      <c r="C64" s="111">
        <f>$C$16</f>
        <v>42156</v>
      </c>
      <c r="D64" s="81" t="s">
        <v>123</v>
      </c>
      <c r="E64" s="112">
        <f t="shared" ca="1" si="29"/>
        <v>0.54998000000000002</v>
      </c>
      <c r="F64" s="112">
        <f t="shared" ca="1" si="30"/>
        <v>0.56068000000000007</v>
      </c>
      <c r="G64" s="112">
        <f t="shared" ca="1" si="31"/>
        <v>0.57352000000000003</v>
      </c>
      <c r="H64" s="68"/>
      <c r="I64" s="113" t="str">
        <f t="shared" si="32"/>
        <v>PSEG</v>
      </c>
      <c r="J64" s="112">
        <f ca="1">OFFSET(Sheet2!BI12,ROWS(J$61:J64)*4-4,0)+$D$5</f>
        <v>0.51400000000000001</v>
      </c>
      <c r="K64" s="112">
        <f ca="1">OFFSET(Sheet2!BJ12,ROWS(K$61:K64)*4-4,0)+$D$5</f>
        <v>0.52400000000000002</v>
      </c>
      <c r="L64" s="112">
        <f ca="1">OFFSET(Sheet2!BK12,ROWS(L$61:L64)*4-4,0)+$D$5</f>
        <v>0.53600000000000003</v>
      </c>
      <c r="M64" s="69"/>
    </row>
    <row r="65" spans="2:13" ht="14.5" customHeight="1">
      <c r="B65" s="67"/>
      <c r="C65" s="111">
        <f>$C$16</f>
        <v>42156</v>
      </c>
      <c r="D65" s="81" t="s">
        <v>124</v>
      </c>
      <c r="E65" s="112">
        <f t="shared" ca="1" si="29"/>
        <v>0.53927999999999998</v>
      </c>
      <c r="F65" s="112">
        <f t="shared" ca="1" si="30"/>
        <v>0.54998000000000002</v>
      </c>
      <c r="G65" s="112">
        <f t="shared" ca="1" si="31"/>
        <v>0.5628200000000001</v>
      </c>
      <c r="H65" s="68"/>
      <c r="I65" s="113" t="str">
        <f t="shared" si="32"/>
        <v>NJNG</v>
      </c>
      <c r="J65" s="112">
        <f ca="1">OFFSET(Sheet2!BI13,ROWS(J$61:J65)*4-4,0)+$D$5</f>
        <v>0.504</v>
      </c>
      <c r="K65" s="112">
        <f ca="1">OFFSET(Sheet2!BJ13,ROWS(K$61:K65)*4-4,0)+$D$5</f>
        <v>0.51400000000000001</v>
      </c>
      <c r="L65" s="112">
        <f ca="1">OFFSET(Sheet2!BK13,ROWS(L$61:L65)*4-4,0)+$D$5</f>
        <v>0.52600000000000002</v>
      </c>
      <c r="M65" s="69"/>
    </row>
    <row r="66" spans="2:13" ht="14.5" customHeight="1">
      <c r="B66" s="67"/>
      <c r="C66" s="111">
        <f t="shared" ref="C66" si="33">$C$16</f>
        <v>42156</v>
      </c>
      <c r="D66" s="115" t="s">
        <v>126</v>
      </c>
      <c r="E66" s="112">
        <f t="shared" ca="1" si="29"/>
        <v>0.53927999999999998</v>
      </c>
      <c r="F66" s="112">
        <f t="shared" ca="1" si="30"/>
        <v>0.54998000000000002</v>
      </c>
      <c r="G66" s="112">
        <f t="shared" ca="1" si="31"/>
        <v>0.5628200000000001</v>
      </c>
      <c r="H66" s="68"/>
      <c r="I66" s="113" t="str">
        <f t="shared" si="32"/>
        <v>SJG</v>
      </c>
      <c r="J66" s="112">
        <f ca="1">OFFSET(Sheet2!BI14,ROWS(J$61:J66)*4-4,0)+$D$5</f>
        <v>0.504</v>
      </c>
      <c r="K66" s="112">
        <f ca="1">OFFSET(Sheet2!BJ14,ROWS(K$61:K66)*4-4,0)+$D$5</f>
        <v>0.51400000000000001</v>
      </c>
      <c r="L66" s="112">
        <f ca="1">OFFSET(Sheet2!BK14,ROWS(L$61:L66)*4-4,0)+$D$5</f>
        <v>0.52600000000000002</v>
      </c>
      <c r="M66" s="69"/>
    </row>
    <row r="67" spans="2:13" ht="14.5" customHeight="1">
      <c r="B67" s="67"/>
      <c r="C67" s="111">
        <f>$C$19</f>
        <v>42186</v>
      </c>
      <c r="D67" s="81" t="s">
        <v>123</v>
      </c>
      <c r="E67" s="112">
        <f t="shared" ca="1" si="29"/>
        <v>0.54998000000000002</v>
      </c>
      <c r="F67" s="112">
        <f t="shared" ca="1" si="30"/>
        <v>0.56068000000000007</v>
      </c>
      <c r="G67" s="112">
        <f t="shared" ca="1" si="31"/>
        <v>0.57352000000000003</v>
      </c>
      <c r="H67" s="68"/>
      <c r="I67" s="113" t="str">
        <f t="shared" si="32"/>
        <v>PSEG</v>
      </c>
      <c r="J67" s="112">
        <f ca="1">OFFSET(Sheet2!BI15,ROWS(J$61:J67)*4-4,0)+$D$5</f>
        <v>0.51400000000000001</v>
      </c>
      <c r="K67" s="112">
        <f ca="1">OFFSET(Sheet2!BJ15,ROWS(K$61:K67)*4-4,0)+$D$5</f>
        <v>0.52400000000000002</v>
      </c>
      <c r="L67" s="112">
        <f ca="1">OFFSET(Sheet2!BK15,ROWS(L$61:L67)*4-4,0)+$D$5</f>
        <v>0.53600000000000003</v>
      </c>
      <c r="M67" s="69"/>
    </row>
    <row r="68" spans="2:13" ht="14.5" customHeight="1">
      <c r="B68" s="67"/>
      <c r="C68" s="111">
        <f>$C$19</f>
        <v>42186</v>
      </c>
      <c r="D68" s="81" t="s">
        <v>124</v>
      </c>
      <c r="E68" s="112">
        <f t="shared" ca="1" si="29"/>
        <v>0.53821000000000008</v>
      </c>
      <c r="F68" s="112">
        <f t="shared" ca="1" si="30"/>
        <v>0.54998000000000002</v>
      </c>
      <c r="G68" s="112">
        <f t="shared" ca="1" si="31"/>
        <v>0.5628200000000001</v>
      </c>
      <c r="H68" s="68"/>
      <c r="I68" s="113" t="str">
        <f t="shared" si="32"/>
        <v>NJNG</v>
      </c>
      <c r="J68" s="112">
        <f ca="1">OFFSET(Sheet2!BI16,ROWS(J$61:J68)*4-4,0)+$D$5</f>
        <v>0.503</v>
      </c>
      <c r="K68" s="112">
        <f ca="1">OFFSET(Sheet2!BJ16,ROWS(K$61:K68)*4-4,0)+$D$5</f>
        <v>0.51400000000000001</v>
      </c>
      <c r="L68" s="112">
        <f ca="1">OFFSET(Sheet2!BK16,ROWS(L$61:L68)*4-4,0)+$D$5</f>
        <v>0.52600000000000002</v>
      </c>
      <c r="M68" s="69"/>
    </row>
    <row r="69" spans="2:13" ht="14.5" customHeight="1">
      <c r="B69" s="67"/>
      <c r="C69" s="116">
        <f t="shared" ref="C69" si="34">$C$19</f>
        <v>42186</v>
      </c>
      <c r="D69" s="117" t="s">
        <v>126</v>
      </c>
      <c r="E69" s="118">
        <f t="shared" ca="1" si="29"/>
        <v>0.53821000000000008</v>
      </c>
      <c r="F69" s="118">
        <f t="shared" ca="1" si="30"/>
        <v>0.54998000000000002</v>
      </c>
      <c r="G69" s="118">
        <f t="shared" ca="1" si="31"/>
        <v>0.5628200000000001</v>
      </c>
      <c r="H69" s="68"/>
      <c r="I69" s="119" t="str">
        <f t="shared" si="32"/>
        <v>SJG</v>
      </c>
      <c r="J69" s="118">
        <f ca="1">OFFSET(Sheet2!BI17,ROWS(J$61:J69)*4-4,0)+$D$5</f>
        <v>0.503</v>
      </c>
      <c r="K69" s="118">
        <f ca="1">OFFSET(Sheet2!BJ17,ROWS(K$61:K69)*4-4,0)+$D$5</f>
        <v>0.51400000000000001</v>
      </c>
      <c r="L69" s="118">
        <f ca="1">OFFSET(Sheet2!BK17,ROWS(L$61:L69)*4-4,0)+$D$5</f>
        <v>0.52600000000000002</v>
      </c>
      <c r="M69" s="69"/>
    </row>
    <row r="70" spans="2:13" ht="14.5" customHeight="1">
      <c r="B70" s="67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9"/>
    </row>
    <row r="71" spans="2:13" ht="14.5" customHeight="1" thickBot="1">
      <c r="B71" s="102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103"/>
    </row>
    <row r="72" spans="2:13" ht="14.5" customHeight="1" thickTop="1"/>
  </sheetData>
  <sheetProtection algorithmName="SHA-512" hashValue="AchqqZch4Bf7kjXZ9MOPrKj3HSGibz25bBjC0fGcX0VlUgpexOoaciqnoiuWdp6GU5NFIDVlbq/WUYLIe43eKg==" saltValue="GTp1qrzyT6DRAzX8HqQnRQ==" spinCount="100000" sheet="1" objects="1" scenarios="1"/>
  <mergeCells count="3">
    <mergeCell ref="C2:G3"/>
    <mergeCell ref="C9:G9"/>
    <mergeCell ref="I9:L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78"/>
  <sheetViews>
    <sheetView showGridLines="0" workbookViewId="0"/>
  </sheetViews>
  <sheetFormatPr baseColWidth="10" defaultColWidth="8.83203125" defaultRowHeight="14" x14ac:dyDescent="0"/>
  <cols>
    <col min="1" max="1" width="10.1640625" style="1" customWidth="1"/>
    <col min="2" max="2" width="5.1640625" style="1" bestFit="1" customWidth="1"/>
    <col min="3" max="3" width="9.83203125" style="1" bestFit="1" customWidth="1"/>
    <col min="4" max="5" width="6.1640625" style="1" bestFit="1" customWidth="1"/>
    <col min="6" max="6" width="7.5" style="1" customWidth="1"/>
    <col min="7" max="8" width="6.1640625" style="1" bestFit="1" customWidth="1"/>
    <col min="9" max="9" width="8.83203125" style="1" customWidth="1"/>
    <col min="10" max="10" width="10.1640625" style="45" customWidth="1"/>
    <col min="11" max="11" width="12.1640625" style="45" customWidth="1"/>
    <col min="12" max="12" width="9.83203125" style="45" customWidth="1"/>
    <col min="13" max="13" width="11.1640625" style="45" customWidth="1"/>
    <col min="14" max="14" width="8.1640625" style="45" customWidth="1"/>
    <col min="15" max="15" width="9.83203125" style="45" customWidth="1"/>
    <col min="16" max="16" width="8.83203125" style="45"/>
    <col min="17" max="17" width="10.1640625" style="45" customWidth="1"/>
    <col min="18" max="18" width="14.1640625" style="1" bestFit="1" customWidth="1"/>
    <col min="19" max="19" width="9.83203125" style="1" bestFit="1" customWidth="1"/>
    <col min="20" max="20" width="5.83203125" style="1" bestFit="1" customWidth="1"/>
    <col min="21" max="21" width="6.1640625" style="1" bestFit="1" customWidth="1"/>
    <col min="22" max="22" width="6.1640625" style="1" customWidth="1"/>
    <col min="23" max="24" width="6.1640625" style="1" bestFit="1" customWidth="1"/>
    <col min="25" max="25" width="8.83203125" style="1"/>
    <col min="26" max="26" width="16" style="1" customWidth="1"/>
    <col min="27" max="27" width="17" style="1" bestFit="1" customWidth="1"/>
    <col min="28" max="28" width="9.83203125" style="1" bestFit="1" customWidth="1"/>
    <col min="29" max="31" width="8.1640625" style="1" bestFit="1" customWidth="1"/>
    <col min="32" max="32" width="8.83203125" style="1"/>
    <col min="33" max="33" width="12.6640625" style="40" customWidth="1"/>
    <col min="34" max="34" width="8.33203125" style="1" bestFit="1" customWidth="1"/>
    <col min="35" max="35" width="9.83203125" style="1" bestFit="1" customWidth="1"/>
    <col min="36" max="37" width="7.33203125" style="1" bestFit="1" customWidth="1"/>
    <col min="38" max="38" width="7.33203125" style="1" customWidth="1"/>
    <col min="39" max="40" width="7.33203125" style="1" bestFit="1" customWidth="1"/>
    <col min="41" max="41" width="8.83203125" style="1"/>
    <col min="42" max="42" width="11.83203125" style="1" customWidth="1"/>
    <col min="43" max="43" width="8.83203125" style="1"/>
    <col min="44" max="44" width="9.83203125" style="1" bestFit="1" customWidth="1"/>
    <col min="45" max="47" width="8.1640625" style="1" bestFit="1" customWidth="1"/>
    <col min="48" max="48" width="8.83203125" style="1"/>
    <col min="49" max="49" width="12.6640625" style="40" customWidth="1"/>
    <col min="50" max="50" width="8.33203125" style="1" bestFit="1" customWidth="1"/>
    <col min="51" max="51" width="9.83203125" style="1" bestFit="1" customWidth="1"/>
    <col min="52" max="52" width="7.33203125" style="1" bestFit="1" customWidth="1"/>
    <col min="53" max="53" width="8.1640625" style="1" bestFit="1" customWidth="1"/>
    <col min="54" max="54" width="8.1640625" style="1" customWidth="1"/>
    <col min="55" max="56" width="7.33203125" style="1" bestFit="1" customWidth="1"/>
    <col min="57" max="64" width="8.83203125" style="1"/>
    <col min="65" max="65" width="12.6640625" style="40" customWidth="1"/>
    <col min="66" max="66" width="8.33203125" style="1" bestFit="1" customWidth="1"/>
    <col min="67" max="67" width="9.83203125" style="1" bestFit="1" customWidth="1"/>
    <col min="68" max="68" width="7.33203125" style="1" bestFit="1" customWidth="1"/>
    <col min="69" max="69" width="8.1640625" style="1" bestFit="1" customWidth="1"/>
    <col min="70" max="70" width="8.1640625" style="1" customWidth="1"/>
    <col min="71" max="72" width="7.33203125" style="1" bestFit="1" customWidth="1"/>
    <col min="73" max="16384" width="8.83203125" style="1"/>
  </cols>
  <sheetData>
    <row r="1" spans="1:72" ht="20">
      <c r="A1" s="10" t="s">
        <v>119</v>
      </c>
      <c r="J1" s="43"/>
      <c r="K1" s="1"/>
      <c r="L1" s="1"/>
      <c r="M1" s="44">
        <v>0.59099999999999997</v>
      </c>
      <c r="N1" s="1"/>
      <c r="O1" s="1"/>
      <c r="P1" s="1"/>
      <c r="BI1" s="46"/>
      <c r="BJ1" s="46"/>
      <c r="BK1" s="46"/>
    </row>
    <row r="2" spans="1:72">
      <c r="A2" s="47" t="s">
        <v>139</v>
      </c>
      <c r="J2" s="1"/>
      <c r="K2" s="1"/>
      <c r="L2" s="1"/>
      <c r="M2" s="1"/>
      <c r="N2" s="1"/>
      <c r="O2" s="1"/>
      <c r="P2" s="1"/>
      <c r="Q2" s="1"/>
    </row>
    <row r="3" spans="1:72" s="42" customFormat="1" ht="18">
      <c r="A3" s="11" t="s">
        <v>101</v>
      </c>
      <c r="B3" s="11"/>
      <c r="C3" s="11"/>
      <c r="D3" s="11"/>
      <c r="E3" s="11"/>
      <c r="F3" s="11"/>
      <c r="G3" s="11"/>
      <c r="H3" s="11"/>
      <c r="I3" s="11"/>
      <c r="J3" s="11" t="s">
        <v>102</v>
      </c>
      <c r="K3" s="11"/>
      <c r="L3" s="11"/>
      <c r="M3" s="11"/>
      <c r="N3" s="11"/>
      <c r="O3" s="11"/>
      <c r="Q3" s="11" t="s">
        <v>103</v>
      </c>
      <c r="Z3" s="11" t="s">
        <v>75</v>
      </c>
      <c r="AG3" s="41" t="s">
        <v>104</v>
      </c>
      <c r="AP3" s="11" t="s">
        <v>105</v>
      </c>
      <c r="AW3" s="41" t="s">
        <v>120</v>
      </c>
      <c r="BF3" s="11" t="s">
        <v>121</v>
      </c>
      <c r="BM3" s="41" t="s">
        <v>140</v>
      </c>
    </row>
    <row r="4" spans="1:72" s="61" customFormat="1" ht="15" thickBot="1">
      <c r="A4" s="58" t="s">
        <v>0</v>
      </c>
      <c r="B4" s="59" t="s">
        <v>1</v>
      </c>
      <c r="C4" s="59" t="s">
        <v>2</v>
      </c>
      <c r="D4" s="59">
        <v>6</v>
      </c>
      <c r="E4" s="59">
        <v>12</v>
      </c>
      <c r="F4" s="59">
        <v>18</v>
      </c>
      <c r="G4" s="59">
        <v>24</v>
      </c>
      <c r="H4" s="59">
        <v>36</v>
      </c>
      <c r="I4" s="60"/>
      <c r="J4" s="58" t="s">
        <v>0</v>
      </c>
      <c r="K4" s="59" t="s">
        <v>17</v>
      </c>
      <c r="L4" s="59" t="s">
        <v>2</v>
      </c>
      <c r="M4" s="59">
        <v>12</v>
      </c>
      <c r="N4" s="59">
        <v>24</v>
      </c>
      <c r="O4" s="59">
        <v>36</v>
      </c>
      <c r="Q4" s="58" t="s">
        <v>0</v>
      </c>
      <c r="R4" s="62" t="s">
        <v>1</v>
      </c>
      <c r="S4" s="62" t="s">
        <v>2</v>
      </c>
      <c r="T4" s="62">
        <v>6</v>
      </c>
      <c r="U4" s="62">
        <v>12</v>
      </c>
      <c r="V4" s="62">
        <v>18</v>
      </c>
      <c r="W4" s="62">
        <v>24</v>
      </c>
      <c r="X4" s="62">
        <v>36</v>
      </c>
      <c r="Z4" s="62" t="s">
        <v>0</v>
      </c>
      <c r="AA4" s="62" t="s">
        <v>17</v>
      </c>
      <c r="AB4" s="62" t="s">
        <v>2</v>
      </c>
      <c r="AC4" s="62">
        <v>12</v>
      </c>
      <c r="AD4" s="62">
        <v>24</v>
      </c>
      <c r="AE4" s="62">
        <v>36</v>
      </c>
      <c r="AG4" s="58" t="s">
        <v>0</v>
      </c>
      <c r="AH4" s="62" t="s">
        <v>1</v>
      </c>
      <c r="AI4" s="62" t="s">
        <v>2</v>
      </c>
      <c r="AJ4" s="62">
        <v>6</v>
      </c>
      <c r="AK4" s="62">
        <v>12</v>
      </c>
      <c r="AL4" s="62">
        <v>18</v>
      </c>
      <c r="AM4" s="62">
        <v>24</v>
      </c>
      <c r="AN4" s="62">
        <v>36</v>
      </c>
      <c r="AP4" s="62" t="s">
        <v>0</v>
      </c>
      <c r="AQ4" s="62" t="s">
        <v>17</v>
      </c>
      <c r="AR4" s="62" t="s">
        <v>2</v>
      </c>
      <c r="AS4" s="62">
        <v>12</v>
      </c>
      <c r="AT4" s="62">
        <v>24</v>
      </c>
      <c r="AU4" s="62">
        <v>36</v>
      </c>
      <c r="AW4" s="58" t="s">
        <v>0</v>
      </c>
      <c r="AX4" s="62" t="s">
        <v>1</v>
      </c>
      <c r="AY4" s="62" t="s">
        <v>2</v>
      </c>
      <c r="AZ4" s="62">
        <v>6</v>
      </c>
      <c r="BA4" s="62">
        <v>12</v>
      </c>
      <c r="BB4" s="62">
        <v>18</v>
      </c>
      <c r="BC4" s="62">
        <v>24</v>
      </c>
      <c r="BD4" s="62">
        <v>36</v>
      </c>
      <c r="BF4" s="62" t="s">
        <v>0</v>
      </c>
      <c r="BG4" s="62" t="s">
        <v>17</v>
      </c>
      <c r="BH4" s="62" t="s">
        <v>2</v>
      </c>
      <c r="BI4" s="62">
        <v>12</v>
      </c>
      <c r="BJ4" s="62">
        <v>24</v>
      </c>
      <c r="BK4" s="62">
        <v>36</v>
      </c>
      <c r="BM4" s="58" t="s">
        <v>0</v>
      </c>
      <c r="BN4" s="62" t="s">
        <v>1</v>
      </c>
      <c r="BO4" s="62" t="s">
        <v>2</v>
      </c>
      <c r="BP4" s="62">
        <v>6</v>
      </c>
      <c r="BQ4" s="62">
        <v>12</v>
      </c>
      <c r="BR4" s="62">
        <v>18</v>
      </c>
      <c r="BS4" s="62">
        <v>24</v>
      </c>
      <c r="BT4" s="62">
        <v>36</v>
      </c>
    </row>
    <row r="5" spans="1:72">
      <c r="A5" s="5">
        <v>42125</v>
      </c>
      <c r="B5" s="13" t="s">
        <v>23</v>
      </c>
      <c r="C5" s="13" t="s">
        <v>76</v>
      </c>
      <c r="D5" s="16">
        <v>6.15</v>
      </c>
      <c r="E5" s="16">
        <v>6.37</v>
      </c>
      <c r="F5" s="16">
        <v>6.33</v>
      </c>
      <c r="G5" s="16">
        <v>6.38</v>
      </c>
      <c r="H5" s="16">
        <v>6.36</v>
      </c>
      <c r="I5" s="12"/>
      <c r="J5" s="5">
        <v>42125</v>
      </c>
      <c r="K5" s="13" t="s">
        <v>33</v>
      </c>
      <c r="L5" s="13" t="s">
        <v>77</v>
      </c>
      <c r="M5" s="15">
        <v>0.59599999999999997</v>
      </c>
      <c r="N5" s="15">
        <v>0.61</v>
      </c>
      <c r="O5" s="15">
        <v>0.622</v>
      </c>
      <c r="P5" s="1"/>
      <c r="Q5" s="5">
        <v>42125</v>
      </c>
      <c r="R5" s="6" t="s">
        <v>7</v>
      </c>
      <c r="S5" s="13" t="s">
        <v>76</v>
      </c>
      <c r="T5" s="16">
        <v>7.74</v>
      </c>
      <c r="U5" s="16">
        <v>8.1999999999999993</v>
      </c>
      <c r="V5" s="16">
        <v>7.92</v>
      </c>
      <c r="W5" s="16">
        <v>7.97</v>
      </c>
      <c r="X5" s="16">
        <v>7.84</v>
      </c>
      <c r="Z5" s="31">
        <v>42125</v>
      </c>
      <c r="AA5" s="6" t="s">
        <v>51</v>
      </c>
      <c r="AB5" s="13" t="s">
        <v>77</v>
      </c>
      <c r="AC5" s="15">
        <v>0.64800000000000002</v>
      </c>
      <c r="AD5" s="15">
        <v>0.66</v>
      </c>
      <c r="AE5" s="15">
        <v>0.67</v>
      </c>
      <c r="AG5" s="31">
        <v>42125</v>
      </c>
      <c r="AH5" s="6" t="s">
        <v>65</v>
      </c>
      <c r="AI5" s="13" t="s">
        <v>76</v>
      </c>
      <c r="AJ5" s="16">
        <v>8.25</v>
      </c>
      <c r="AK5" s="16">
        <v>8.66</v>
      </c>
      <c r="AL5" s="16">
        <v>8.39</v>
      </c>
      <c r="AM5" s="16">
        <v>8.41</v>
      </c>
      <c r="AN5" s="16">
        <v>8.2799999999999994</v>
      </c>
      <c r="AP5" s="31">
        <v>42125</v>
      </c>
      <c r="AQ5" s="8" t="s">
        <v>68</v>
      </c>
      <c r="AR5" s="13" t="s">
        <v>77</v>
      </c>
      <c r="AS5" s="15">
        <v>0.52600000000000002</v>
      </c>
      <c r="AT5" s="15">
        <v>0.53500000000000003</v>
      </c>
      <c r="AU5" s="15">
        <v>0.54600000000000004</v>
      </c>
      <c r="AW5" s="31">
        <v>42125</v>
      </c>
      <c r="AX5" s="6" t="s">
        <v>122</v>
      </c>
      <c r="AY5" s="13" t="s">
        <v>76</v>
      </c>
      <c r="AZ5" s="16">
        <v>8.2899999999999991</v>
      </c>
      <c r="BA5" s="16">
        <v>8.76</v>
      </c>
      <c r="BB5" s="16">
        <v>8.48</v>
      </c>
      <c r="BC5" s="16">
        <v>8.49</v>
      </c>
      <c r="BD5" s="16">
        <v>8.41</v>
      </c>
      <c r="BF5" s="31">
        <v>42125</v>
      </c>
      <c r="BG5" s="8" t="s">
        <v>123</v>
      </c>
      <c r="BH5" s="13" t="s">
        <v>77</v>
      </c>
      <c r="BI5" s="15">
        <v>0.59399999999999997</v>
      </c>
      <c r="BJ5" s="15">
        <v>0.60399999999999998</v>
      </c>
      <c r="BK5" s="15">
        <v>0.61499999999999999</v>
      </c>
      <c r="BM5" s="31">
        <v>42125</v>
      </c>
      <c r="BN5" s="6" t="s">
        <v>147</v>
      </c>
      <c r="BO5" s="13" t="s">
        <v>76</v>
      </c>
      <c r="BP5" s="16">
        <v>7.85</v>
      </c>
      <c r="BQ5" s="16">
        <v>10.17</v>
      </c>
      <c r="BR5" s="16">
        <v>9.4600000000000009</v>
      </c>
      <c r="BS5" s="16">
        <v>9.8800000000000008</v>
      </c>
      <c r="BT5" s="16">
        <v>10.74</v>
      </c>
    </row>
    <row r="6" spans="1:72">
      <c r="A6" s="5">
        <v>42125</v>
      </c>
      <c r="B6" s="13" t="s">
        <v>23</v>
      </c>
      <c r="C6" s="13" t="s">
        <v>78</v>
      </c>
      <c r="D6" s="16">
        <v>5.95</v>
      </c>
      <c r="E6" s="16">
        <v>6.17</v>
      </c>
      <c r="F6" s="16">
        <v>6.13</v>
      </c>
      <c r="G6" s="16">
        <v>6.18</v>
      </c>
      <c r="H6" s="16">
        <v>6.16</v>
      </c>
      <c r="I6" s="12"/>
      <c r="J6" s="5">
        <v>42125</v>
      </c>
      <c r="K6" s="13" t="s">
        <v>33</v>
      </c>
      <c r="L6" s="13" t="s">
        <v>79</v>
      </c>
      <c r="M6" s="15">
        <v>0.57599999999999996</v>
      </c>
      <c r="N6" s="15">
        <v>0.59</v>
      </c>
      <c r="O6" s="15">
        <v>0.60199999999999998</v>
      </c>
      <c r="P6" s="1"/>
      <c r="Q6" s="5">
        <v>42125</v>
      </c>
      <c r="R6" s="6" t="s">
        <v>7</v>
      </c>
      <c r="S6" s="13" t="s">
        <v>78</v>
      </c>
      <c r="T6" s="16">
        <v>7.54</v>
      </c>
      <c r="U6" s="16">
        <v>8</v>
      </c>
      <c r="V6" s="16">
        <v>7.72</v>
      </c>
      <c r="W6" s="16">
        <v>7.77</v>
      </c>
      <c r="X6" s="16">
        <v>7.64</v>
      </c>
      <c r="Z6" s="17">
        <v>42125</v>
      </c>
      <c r="AA6" s="6" t="s">
        <v>51</v>
      </c>
      <c r="AB6" s="13" t="s">
        <v>79</v>
      </c>
      <c r="AC6" s="15">
        <v>0.627</v>
      </c>
      <c r="AD6" s="15">
        <v>0.63900000000000001</v>
      </c>
      <c r="AE6" s="15">
        <v>0.65</v>
      </c>
      <c r="AG6" s="31">
        <v>42125</v>
      </c>
      <c r="AH6" s="6" t="s">
        <v>65</v>
      </c>
      <c r="AI6" s="13" t="s">
        <v>78</v>
      </c>
      <c r="AJ6" s="16">
        <v>8.0500000000000007</v>
      </c>
      <c r="AK6" s="16">
        <v>8.4600000000000009</v>
      </c>
      <c r="AL6" s="16">
        <v>8.19</v>
      </c>
      <c r="AM6" s="16">
        <v>8.2100000000000009</v>
      </c>
      <c r="AN6" s="16">
        <v>8.08</v>
      </c>
      <c r="AP6" s="17">
        <v>42125</v>
      </c>
      <c r="AQ6" s="6" t="s">
        <v>68</v>
      </c>
      <c r="AR6" s="13" t="s">
        <v>79</v>
      </c>
      <c r="AS6" s="15">
        <v>0.50600000000000001</v>
      </c>
      <c r="AT6" s="15">
        <v>0.51500000000000001</v>
      </c>
      <c r="AU6" s="15">
        <v>0.52600000000000002</v>
      </c>
      <c r="AW6" s="31">
        <v>42125</v>
      </c>
      <c r="AX6" s="6" t="s">
        <v>122</v>
      </c>
      <c r="AY6" s="13" t="s">
        <v>78</v>
      </c>
      <c r="AZ6" s="16">
        <v>8.09</v>
      </c>
      <c r="BA6" s="16">
        <v>8.56</v>
      </c>
      <c r="BB6" s="16">
        <v>8.2799999999999994</v>
      </c>
      <c r="BC6" s="16">
        <v>8.2899999999999991</v>
      </c>
      <c r="BD6" s="16">
        <v>8.2100000000000009</v>
      </c>
      <c r="BF6" s="17">
        <v>42125</v>
      </c>
      <c r="BG6" s="6" t="s">
        <v>123</v>
      </c>
      <c r="BH6" s="13" t="s">
        <v>79</v>
      </c>
      <c r="BI6" s="15">
        <v>0.57399999999999995</v>
      </c>
      <c r="BJ6" s="15">
        <v>0.58399999999999996</v>
      </c>
      <c r="BK6" s="15">
        <v>0.59499999999999997</v>
      </c>
      <c r="BM6" s="31">
        <v>42125</v>
      </c>
      <c r="BN6" s="6" t="s">
        <v>147</v>
      </c>
      <c r="BO6" s="13" t="s">
        <v>78</v>
      </c>
      <c r="BP6" s="16">
        <v>7.65</v>
      </c>
      <c r="BQ6" s="16">
        <v>9.9700000000000006</v>
      </c>
      <c r="BR6" s="16">
        <v>9.26</v>
      </c>
      <c r="BS6" s="16">
        <v>9.68</v>
      </c>
      <c r="BT6" s="16">
        <v>10.54</v>
      </c>
    </row>
    <row r="7" spans="1:72">
      <c r="A7" s="5">
        <v>42125</v>
      </c>
      <c r="B7" s="13" t="s">
        <v>23</v>
      </c>
      <c r="C7" s="13" t="s">
        <v>80</v>
      </c>
      <c r="D7" s="16">
        <v>5.6</v>
      </c>
      <c r="E7" s="16">
        <v>5.82</v>
      </c>
      <c r="F7" s="16">
        <v>5.78</v>
      </c>
      <c r="G7" s="16">
        <v>5.83</v>
      </c>
      <c r="H7" s="16">
        <v>5.81</v>
      </c>
      <c r="I7" s="12"/>
      <c r="J7" s="5">
        <v>42125</v>
      </c>
      <c r="K7" s="13" t="s">
        <v>33</v>
      </c>
      <c r="L7" s="13" t="s">
        <v>81</v>
      </c>
      <c r="M7" s="15">
        <v>0.54100000000000004</v>
      </c>
      <c r="N7" s="15">
        <v>0.55500000000000005</v>
      </c>
      <c r="O7" s="15">
        <v>0.56699999999999995</v>
      </c>
      <c r="P7" s="1"/>
      <c r="Q7" s="5">
        <v>42125</v>
      </c>
      <c r="R7" s="6" t="s">
        <v>7</v>
      </c>
      <c r="S7" s="13" t="s">
        <v>80</v>
      </c>
      <c r="T7" s="16">
        <v>7.19</v>
      </c>
      <c r="U7" s="16">
        <v>7.65</v>
      </c>
      <c r="V7" s="16">
        <v>7.37</v>
      </c>
      <c r="W7" s="16">
        <v>7.42</v>
      </c>
      <c r="X7" s="16">
        <v>7.29</v>
      </c>
      <c r="Z7" s="17">
        <v>42125</v>
      </c>
      <c r="AA7" s="6" t="s">
        <v>51</v>
      </c>
      <c r="AB7" s="13" t="s">
        <v>81</v>
      </c>
      <c r="AC7" s="15">
        <v>0.59199999999999997</v>
      </c>
      <c r="AD7" s="15">
        <v>0.60299999999999998</v>
      </c>
      <c r="AE7" s="15">
        <v>0.61399999999999999</v>
      </c>
      <c r="AG7" s="31">
        <v>42125</v>
      </c>
      <c r="AH7" s="6" t="s">
        <v>65</v>
      </c>
      <c r="AI7" s="13" t="s">
        <v>80</v>
      </c>
      <c r="AJ7" s="16">
        <v>7.7</v>
      </c>
      <c r="AK7" s="16">
        <v>8.11</v>
      </c>
      <c r="AL7" s="16">
        <v>7.84</v>
      </c>
      <c r="AM7" s="16">
        <v>7.86</v>
      </c>
      <c r="AN7" s="16">
        <v>7.73</v>
      </c>
      <c r="AP7" s="17">
        <v>42125</v>
      </c>
      <c r="AQ7" s="6" t="s">
        <v>68</v>
      </c>
      <c r="AR7" s="13" t="s">
        <v>81</v>
      </c>
      <c r="AS7" s="15">
        <v>0.47099999999999997</v>
      </c>
      <c r="AT7" s="15">
        <v>0.48</v>
      </c>
      <c r="AU7" s="15">
        <v>0.49099999999999999</v>
      </c>
      <c r="AW7" s="31">
        <v>42125</v>
      </c>
      <c r="AX7" s="6" t="s">
        <v>122</v>
      </c>
      <c r="AY7" s="13" t="s">
        <v>80</v>
      </c>
      <c r="AZ7" s="16">
        <v>7.74</v>
      </c>
      <c r="BA7" s="16">
        <v>8.2100000000000009</v>
      </c>
      <c r="BB7" s="16">
        <v>7.93</v>
      </c>
      <c r="BC7" s="16">
        <v>7.94</v>
      </c>
      <c r="BD7" s="16">
        <v>7.86</v>
      </c>
      <c r="BF7" s="17">
        <v>42125</v>
      </c>
      <c r="BG7" s="6" t="s">
        <v>123</v>
      </c>
      <c r="BH7" s="13" t="s">
        <v>81</v>
      </c>
      <c r="BI7" s="15">
        <v>0.53900000000000003</v>
      </c>
      <c r="BJ7" s="15">
        <v>0.54900000000000004</v>
      </c>
      <c r="BK7" s="15">
        <v>0.56000000000000005</v>
      </c>
      <c r="BM7" s="31">
        <v>42125</v>
      </c>
      <c r="BN7" s="6" t="s">
        <v>147</v>
      </c>
      <c r="BO7" s="13" t="s">
        <v>80</v>
      </c>
      <c r="BP7" s="16">
        <v>7.3</v>
      </c>
      <c r="BQ7" s="16">
        <v>9.6199999999999992</v>
      </c>
      <c r="BR7" s="16">
        <v>8.91</v>
      </c>
      <c r="BS7" s="16">
        <v>9.33</v>
      </c>
      <c r="BT7" s="16">
        <v>10.19</v>
      </c>
    </row>
    <row r="8" spans="1:72">
      <c r="A8" s="5">
        <v>42125</v>
      </c>
      <c r="B8" s="13" t="s">
        <v>23</v>
      </c>
      <c r="C8" s="13" t="s">
        <v>82</v>
      </c>
      <c r="D8" s="16">
        <v>5.48</v>
      </c>
      <c r="E8" s="16">
        <v>5.7</v>
      </c>
      <c r="F8" s="16">
        <v>5.65</v>
      </c>
      <c r="G8" s="16">
        <v>5.71</v>
      </c>
      <c r="H8" s="16">
        <v>5.69</v>
      </c>
      <c r="I8" s="12"/>
      <c r="J8" s="5">
        <v>42125</v>
      </c>
      <c r="K8" s="13" t="s">
        <v>33</v>
      </c>
      <c r="L8" s="13" t="s">
        <v>18</v>
      </c>
      <c r="M8" s="15">
        <v>0.53100000000000003</v>
      </c>
      <c r="N8" s="15">
        <v>0.54500000000000004</v>
      </c>
      <c r="O8" s="15">
        <v>0.55700000000000005</v>
      </c>
      <c r="P8" s="1"/>
      <c r="Q8" s="5">
        <v>42125</v>
      </c>
      <c r="R8" s="6" t="s">
        <v>7</v>
      </c>
      <c r="S8" s="13" t="s">
        <v>82</v>
      </c>
      <c r="T8" s="16">
        <v>7.06</v>
      </c>
      <c r="U8" s="16">
        <v>7.53</v>
      </c>
      <c r="V8" s="16">
        <v>7.24</v>
      </c>
      <c r="W8" s="16">
        <v>7.29</v>
      </c>
      <c r="X8" s="16">
        <v>7.17</v>
      </c>
      <c r="Z8" s="17">
        <v>42125</v>
      </c>
      <c r="AA8" s="6" t="s">
        <v>51</v>
      </c>
      <c r="AB8" s="13" t="s">
        <v>18</v>
      </c>
      <c r="AC8" s="15">
        <v>0.58099999999999996</v>
      </c>
      <c r="AD8" s="15">
        <v>0.59299999999999997</v>
      </c>
      <c r="AE8" s="15">
        <v>0.60399999999999998</v>
      </c>
      <c r="AG8" s="31">
        <v>42125</v>
      </c>
      <c r="AH8" s="6" t="s">
        <v>65</v>
      </c>
      <c r="AI8" s="13" t="s">
        <v>82</v>
      </c>
      <c r="AJ8" s="16">
        <v>7.57</v>
      </c>
      <c r="AK8" s="16">
        <v>7.99</v>
      </c>
      <c r="AL8" s="16">
        <v>7.71</v>
      </c>
      <c r="AM8" s="16">
        <v>7.74</v>
      </c>
      <c r="AN8" s="16">
        <v>7.61</v>
      </c>
      <c r="AP8" s="17">
        <v>42125</v>
      </c>
      <c r="AQ8" s="6" t="s">
        <v>68</v>
      </c>
      <c r="AR8" s="13" t="s">
        <v>18</v>
      </c>
      <c r="AS8" s="15">
        <v>0.46100000000000002</v>
      </c>
      <c r="AT8" s="15">
        <v>0.47</v>
      </c>
      <c r="AU8" s="15">
        <v>0.48099999999999998</v>
      </c>
      <c r="AW8" s="31">
        <v>42125</v>
      </c>
      <c r="AX8" s="6" t="s">
        <v>122</v>
      </c>
      <c r="AY8" s="13" t="s">
        <v>82</v>
      </c>
      <c r="AZ8" s="16">
        <v>7.62</v>
      </c>
      <c r="BA8" s="16">
        <v>8.08</v>
      </c>
      <c r="BB8" s="16">
        <v>7.8</v>
      </c>
      <c r="BC8" s="16">
        <v>7.82</v>
      </c>
      <c r="BD8" s="16">
        <v>7.74</v>
      </c>
      <c r="BF8" s="17">
        <v>42125</v>
      </c>
      <c r="BG8" s="6" t="s">
        <v>123</v>
      </c>
      <c r="BH8" s="13" t="s">
        <v>18</v>
      </c>
      <c r="BI8" s="15">
        <v>0.52900000000000003</v>
      </c>
      <c r="BJ8" s="15">
        <v>0.53900000000000003</v>
      </c>
      <c r="BK8" s="15">
        <v>0.55000000000000004</v>
      </c>
      <c r="BM8" s="31">
        <v>42125</v>
      </c>
      <c r="BN8" s="6" t="s">
        <v>147</v>
      </c>
      <c r="BO8" s="13" t="s">
        <v>82</v>
      </c>
      <c r="BP8" s="16">
        <v>7.18</v>
      </c>
      <c r="BQ8" s="16">
        <v>9.5</v>
      </c>
      <c r="BR8" s="16">
        <v>8.7799999999999994</v>
      </c>
      <c r="BS8" s="16">
        <v>9.1999999999999993</v>
      </c>
      <c r="BT8" s="16">
        <v>10.07</v>
      </c>
    </row>
    <row r="9" spans="1:72">
      <c r="A9" s="5">
        <v>42125</v>
      </c>
      <c r="B9" s="13" t="s">
        <v>23</v>
      </c>
      <c r="C9" s="13" t="s">
        <v>83</v>
      </c>
      <c r="D9" s="16">
        <v>5.35</v>
      </c>
      <c r="E9" s="16">
        <v>5.57</v>
      </c>
      <c r="F9" s="16">
        <v>5.53</v>
      </c>
      <c r="G9" s="16">
        <v>5.58</v>
      </c>
      <c r="H9" s="16">
        <v>5.56</v>
      </c>
      <c r="I9" s="12"/>
      <c r="J9" s="5">
        <v>42125</v>
      </c>
      <c r="K9" s="13" t="s">
        <v>33</v>
      </c>
      <c r="L9" s="13" t="s">
        <v>19</v>
      </c>
      <c r="M9" s="15">
        <v>0.51600000000000001</v>
      </c>
      <c r="N9" s="15">
        <v>0.53</v>
      </c>
      <c r="O9" s="15">
        <v>0.54200000000000004</v>
      </c>
      <c r="P9" s="1"/>
      <c r="Q9" s="5">
        <v>42125</v>
      </c>
      <c r="R9" s="6" t="s">
        <v>7</v>
      </c>
      <c r="S9" s="13" t="s">
        <v>83</v>
      </c>
      <c r="T9" s="16">
        <v>6.94</v>
      </c>
      <c r="U9" s="16">
        <v>7.4</v>
      </c>
      <c r="V9" s="16">
        <v>7.12</v>
      </c>
      <c r="W9" s="16">
        <v>7.17</v>
      </c>
      <c r="X9" s="16">
        <v>7.04</v>
      </c>
      <c r="Z9" s="17">
        <v>42125</v>
      </c>
      <c r="AA9" s="6" t="s">
        <v>51</v>
      </c>
      <c r="AB9" s="13" t="s">
        <v>19</v>
      </c>
      <c r="AC9" s="15">
        <v>0.56599999999999995</v>
      </c>
      <c r="AD9" s="15">
        <v>0.57799999999999996</v>
      </c>
      <c r="AE9" s="15">
        <v>0.58799999999999997</v>
      </c>
      <c r="AG9" s="31">
        <v>42125</v>
      </c>
      <c r="AH9" s="6" t="s">
        <v>65</v>
      </c>
      <c r="AI9" s="13" t="s">
        <v>83</v>
      </c>
      <c r="AJ9" s="16">
        <v>7.45</v>
      </c>
      <c r="AK9" s="16">
        <v>7.86</v>
      </c>
      <c r="AL9" s="16">
        <v>7.59</v>
      </c>
      <c r="AM9" s="16">
        <v>7.61</v>
      </c>
      <c r="AN9" s="16">
        <v>7.48</v>
      </c>
      <c r="AP9" s="17">
        <v>42125</v>
      </c>
      <c r="AQ9" s="6" t="s">
        <v>68</v>
      </c>
      <c r="AR9" s="13" t="s">
        <v>19</v>
      </c>
      <c r="AS9" s="15">
        <v>0.44600000000000001</v>
      </c>
      <c r="AT9" s="15">
        <v>0.45500000000000002</v>
      </c>
      <c r="AU9" s="15">
        <v>0.46600000000000003</v>
      </c>
      <c r="AW9" s="31">
        <v>42125</v>
      </c>
      <c r="AX9" s="6" t="s">
        <v>122</v>
      </c>
      <c r="AY9" s="13" t="s">
        <v>83</v>
      </c>
      <c r="AZ9" s="16">
        <v>7.49</v>
      </c>
      <c r="BA9" s="16">
        <v>7.96</v>
      </c>
      <c r="BB9" s="16">
        <v>7.68</v>
      </c>
      <c r="BC9" s="16">
        <v>7.69</v>
      </c>
      <c r="BD9" s="16">
        <v>7.61</v>
      </c>
      <c r="BF9" s="17">
        <v>42125</v>
      </c>
      <c r="BG9" s="6" t="s">
        <v>123</v>
      </c>
      <c r="BH9" s="13" t="s">
        <v>19</v>
      </c>
      <c r="BI9" s="15">
        <v>0.51400000000000001</v>
      </c>
      <c r="BJ9" s="15">
        <v>0.52400000000000002</v>
      </c>
      <c r="BK9" s="15">
        <v>0.53500000000000003</v>
      </c>
      <c r="BM9" s="31">
        <v>42125</v>
      </c>
      <c r="BN9" s="6" t="s">
        <v>147</v>
      </c>
      <c r="BO9" s="13" t="s">
        <v>83</v>
      </c>
      <c r="BP9" s="16">
        <v>7.05</v>
      </c>
      <c r="BQ9" s="16">
        <v>9.3699999999999992</v>
      </c>
      <c r="BR9" s="16">
        <v>8.66</v>
      </c>
      <c r="BS9" s="16">
        <v>9.08</v>
      </c>
      <c r="BT9" s="16">
        <v>9.94</v>
      </c>
    </row>
    <row r="10" spans="1:72">
      <c r="A10" s="5">
        <v>42125</v>
      </c>
      <c r="B10" s="13" t="s">
        <v>24</v>
      </c>
      <c r="C10" s="13" t="s">
        <v>76</v>
      </c>
      <c r="D10" s="16">
        <v>6.28</v>
      </c>
      <c r="E10" s="16">
        <v>6.56</v>
      </c>
      <c r="F10" s="16">
        <v>6.44</v>
      </c>
      <c r="G10" s="16">
        <v>6.57</v>
      </c>
      <c r="H10" s="16">
        <v>6.58</v>
      </c>
      <c r="I10" s="12"/>
      <c r="J10" s="5">
        <v>42125</v>
      </c>
      <c r="K10" s="13" t="s">
        <v>34</v>
      </c>
      <c r="L10" s="13" t="s">
        <v>77</v>
      </c>
      <c r="M10" s="15">
        <v>0.36399999999999999</v>
      </c>
      <c r="N10" s="15">
        <v>0.38400000000000001</v>
      </c>
      <c r="O10" s="15">
        <v>0.40400000000000003</v>
      </c>
      <c r="P10" s="1"/>
      <c r="Q10" s="5">
        <v>42125</v>
      </c>
      <c r="R10" s="6" t="s">
        <v>8</v>
      </c>
      <c r="S10" s="13" t="s">
        <v>76</v>
      </c>
      <c r="T10" s="16">
        <v>7.26</v>
      </c>
      <c r="U10" s="16">
        <v>7.92</v>
      </c>
      <c r="V10" s="16">
        <v>7.63</v>
      </c>
      <c r="W10" s="16">
        <v>7.69</v>
      </c>
      <c r="X10" s="16">
        <v>7.58</v>
      </c>
      <c r="Z10" s="17">
        <v>42125</v>
      </c>
      <c r="AA10" s="6" t="s">
        <v>52</v>
      </c>
      <c r="AB10" s="13" t="s">
        <v>77</v>
      </c>
      <c r="AC10" s="15">
        <v>0.56000000000000005</v>
      </c>
      <c r="AD10" s="15">
        <v>0.57699999999999996</v>
      </c>
      <c r="AE10" s="15">
        <v>0.59099999999999997</v>
      </c>
      <c r="AG10" s="31">
        <v>42125</v>
      </c>
      <c r="AH10" s="6" t="s">
        <v>66</v>
      </c>
      <c r="AI10" s="13" t="s">
        <v>76</v>
      </c>
      <c r="AJ10" s="16">
        <v>8.1199999999999992</v>
      </c>
      <c r="AK10" s="16">
        <v>8.43</v>
      </c>
      <c r="AL10" s="16">
        <v>8.17</v>
      </c>
      <c r="AM10" s="16">
        <v>8.17</v>
      </c>
      <c r="AN10" s="16">
        <v>8.0500000000000007</v>
      </c>
      <c r="AP10" s="32">
        <v>42156</v>
      </c>
      <c r="AQ10" s="27" t="s">
        <v>68</v>
      </c>
      <c r="AR10" s="18" t="s">
        <v>77</v>
      </c>
      <c r="AS10" s="28">
        <v>0.52500000000000002</v>
      </c>
      <c r="AT10" s="28">
        <v>0.53500000000000003</v>
      </c>
      <c r="AU10" s="28">
        <v>0.54600000000000004</v>
      </c>
      <c r="AW10" s="31">
        <v>42125</v>
      </c>
      <c r="AX10" s="6" t="s">
        <v>123</v>
      </c>
      <c r="AY10" s="13" t="s">
        <v>76</v>
      </c>
      <c r="AZ10" s="16">
        <v>9.76</v>
      </c>
      <c r="BA10" s="16">
        <v>10.31</v>
      </c>
      <c r="BB10" s="16">
        <v>10.199999999999999</v>
      </c>
      <c r="BC10" s="16">
        <v>10.33</v>
      </c>
      <c r="BD10" s="16">
        <v>10.3</v>
      </c>
      <c r="BF10" s="31">
        <v>42125</v>
      </c>
      <c r="BG10" s="6" t="s">
        <v>124</v>
      </c>
      <c r="BH10" s="13" t="s">
        <v>77</v>
      </c>
      <c r="BI10" s="15">
        <v>0.58399999999999996</v>
      </c>
      <c r="BJ10" s="15">
        <v>0.59399999999999997</v>
      </c>
      <c r="BK10" s="15">
        <v>0.60499999999999998</v>
      </c>
      <c r="BM10" s="31">
        <v>42125</v>
      </c>
      <c r="BN10" s="6" t="s">
        <v>148</v>
      </c>
      <c r="BO10" s="13" t="s">
        <v>76</v>
      </c>
      <c r="BP10" s="16">
        <v>7.93</v>
      </c>
      <c r="BQ10" s="16">
        <v>10.27</v>
      </c>
      <c r="BR10" s="16">
        <v>9.56</v>
      </c>
      <c r="BS10" s="16">
        <v>9.9700000000000006</v>
      </c>
      <c r="BT10" s="16">
        <v>10.88</v>
      </c>
    </row>
    <row r="11" spans="1:72">
      <c r="A11" s="5">
        <v>42125</v>
      </c>
      <c r="B11" s="13" t="s">
        <v>24</v>
      </c>
      <c r="C11" s="13" t="s">
        <v>78</v>
      </c>
      <c r="D11" s="16">
        <v>6.08</v>
      </c>
      <c r="E11" s="16">
        <v>6.36</v>
      </c>
      <c r="F11" s="16">
        <v>6.24</v>
      </c>
      <c r="G11" s="16">
        <v>6.37</v>
      </c>
      <c r="H11" s="16">
        <v>6.38</v>
      </c>
      <c r="I11" s="12"/>
      <c r="J11" s="5">
        <v>42125</v>
      </c>
      <c r="K11" s="13" t="s">
        <v>34</v>
      </c>
      <c r="L11" s="13" t="s">
        <v>79</v>
      </c>
      <c r="M11" s="15">
        <v>0.34399999999999997</v>
      </c>
      <c r="N11" s="15">
        <v>0.36399999999999999</v>
      </c>
      <c r="O11" s="15">
        <v>0.38400000000000001</v>
      </c>
      <c r="P11" s="1"/>
      <c r="Q11" s="5">
        <v>42125</v>
      </c>
      <c r="R11" s="6" t="s">
        <v>8</v>
      </c>
      <c r="S11" s="13" t="s">
        <v>78</v>
      </c>
      <c r="T11" s="16">
        <v>7.06</v>
      </c>
      <c r="U11" s="16">
        <v>7.72</v>
      </c>
      <c r="V11" s="16">
        <v>7.43</v>
      </c>
      <c r="W11" s="16">
        <v>7.49</v>
      </c>
      <c r="X11" s="16">
        <v>7.38</v>
      </c>
      <c r="Z11" s="17">
        <v>42125</v>
      </c>
      <c r="AA11" s="6" t="s">
        <v>52</v>
      </c>
      <c r="AB11" s="13" t="s">
        <v>79</v>
      </c>
      <c r="AC11" s="15">
        <v>0.53900000000000003</v>
      </c>
      <c r="AD11" s="15">
        <v>0.55700000000000005</v>
      </c>
      <c r="AE11" s="15">
        <v>0.56999999999999995</v>
      </c>
      <c r="AG11" s="31">
        <v>42125</v>
      </c>
      <c r="AH11" s="6" t="s">
        <v>66</v>
      </c>
      <c r="AI11" s="13" t="s">
        <v>78</v>
      </c>
      <c r="AJ11" s="16">
        <v>7.92</v>
      </c>
      <c r="AK11" s="16">
        <v>8.23</v>
      </c>
      <c r="AL11" s="16">
        <v>7.97</v>
      </c>
      <c r="AM11" s="16">
        <v>7.97</v>
      </c>
      <c r="AN11" s="16">
        <v>7.85</v>
      </c>
      <c r="AP11" s="26">
        <v>42156</v>
      </c>
      <c r="AQ11" s="27" t="s">
        <v>68</v>
      </c>
      <c r="AR11" s="18" t="s">
        <v>79</v>
      </c>
      <c r="AS11" s="28">
        <v>0.505</v>
      </c>
      <c r="AT11" s="28">
        <v>0.51500000000000001</v>
      </c>
      <c r="AU11" s="28">
        <v>0.52600000000000002</v>
      </c>
      <c r="AW11" s="31">
        <v>42125</v>
      </c>
      <c r="AX11" s="6" t="s">
        <v>123</v>
      </c>
      <c r="AY11" s="13" t="s">
        <v>78</v>
      </c>
      <c r="AZ11" s="16">
        <v>9.56</v>
      </c>
      <c r="BA11" s="16">
        <v>10.11</v>
      </c>
      <c r="BB11" s="16">
        <v>10</v>
      </c>
      <c r="BC11" s="16">
        <v>10.130000000000001</v>
      </c>
      <c r="BD11" s="16">
        <v>10.1</v>
      </c>
      <c r="BF11" s="17">
        <v>42125</v>
      </c>
      <c r="BG11" s="6" t="s">
        <v>124</v>
      </c>
      <c r="BH11" s="13" t="s">
        <v>79</v>
      </c>
      <c r="BI11" s="15">
        <v>0.56399999999999995</v>
      </c>
      <c r="BJ11" s="15">
        <v>0.57399999999999995</v>
      </c>
      <c r="BK11" s="15">
        <v>0.58499999999999996</v>
      </c>
      <c r="BM11" s="31">
        <v>42125</v>
      </c>
      <c r="BN11" s="6" t="s">
        <v>148</v>
      </c>
      <c r="BO11" s="13" t="s">
        <v>78</v>
      </c>
      <c r="BP11" s="16">
        <v>7.73</v>
      </c>
      <c r="BQ11" s="16">
        <v>10.07</v>
      </c>
      <c r="BR11" s="16">
        <v>9.36</v>
      </c>
      <c r="BS11" s="16">
        <v>9.77</v>
      </c>
      <c r="BT11" s="16">
        <v>10.68</v>
      </c>
    </row>
    <row r="12" spans="1:72">
      <c r="A12" s="5">
        <v>42125</v>
      </c>
      <c r="B12" s="13" t="s">
        <v>24</v>
      </c>
      <c r="C12" s="13" t="s">
        <v>80</v>
      </c>
      <c r="D12" s="16">
        <v>5.73</v>
      </c>
      <c r="E12" s="16">
        <v>6.01</v>
      </c>
      <c r="F12" s="16">
        <v>5.89</v>
      </c>
      <c r="G12" s="16">
        <v>6.02</v>
      </c>
      <c r="H12" s="16">
        <v>6.03</v>
      </c>
      <c r="I12" s="12"/>
      <c r="J12" s="5">
        <v>42125</v>
      </c>
      <c r="K12" s="13" t="s">
        <v>34</v>
      </c>
      <c r="L12" s="13" t="s">
        <v>81</v>
      </c>
      <c r="M12" s="15">
        <v>0.309</v>
      </c>
      <c r="N12" s="15">
        <v>0.32900000000000001</v>
      </c>
      <c r="O12" s="15">
        <v>0.34899999999999998</v>
      </c>
      <c r="P12" s="1"/>
      <c r="Q12" s="5">
        <v>42125</v>
      </c>
      <c r="R12" s="6" t="s">
        <v>8</v>
      </c>
      <c r="S12" s="13" t="s">
        <v>80</v>
      </c>
      <c r="T12" s="16">
        <v>6.71</v>
      </c>
      <c r="U12" s="16">
        <v>7.37</v>
      </c>
      <c r="V12" s="16">
        <v>7.08</v>
      </c>
      <c r="W12" s="16">
        <v>7.14</v>
      </c>
      <c r="X12" s="16">
        <v>7.03</v>
      </c>
      <c r="Z12" s="17">
        <v>42125</v>
      </c>
      <c r="AA12" s="6" t="s">
        <v>52</v>
      </c>
      <c r="AB12" s="13" t="s">
        <v>81</v>
      </c>
      <c r="AC12" s="15">
        <v>0.504</v>
      </c>
      <c r="AD12" s="15">
        <v>0.52100000000000002</v>
      </c>
      <c r="AE12" s="15">
        <v>0.53400000000000003</v>
      </c>
      <c r="AG12" s="31">
        <v>42125</v>
      </c>
      <c r="AH12" s="6" t="s">
        <v>66</v>
      </c>
      <c r="AI12" s="13" t="s">
        <v>80</v>
      </c>
      <c r="AJ12" s="16">
        <v>7.57</v>
      </c>
      <c r="AK12" s="16">
        <v>7.88</v>
      </c>
      <c r="AL12" s="16">
        <v>7.62</v>
      </c>
      <c r="AM12" s="16">
        <v>7.62</v>
      </c>
      <c r="AN12" s="16">
        <v>7.5</v>
      </c>
      <c r="AP12" s="26">
        <v>42156</v>
      </c>
      <c r="AQ12" s="27" t="s">
        <v>68</v>
      </c>
      <c r="AR12" s="18" t="s">
        <v>81</v>
      </c>
      <c r="AS12" s="28">
        <v>0.47</v>
      </c>
      <c r="AT12" s="28">
        <v>0.48</v>
      </c>
      <c r="AU12" s="28">
        <v>0.49099999999999999</v>
      </c>
      <c r="AW12" s="31">
        <v>42125</v>
      </c>
      <c r="AX12" s="6" t="s">
        <v>123</v>
      </c>
      <c r="AY12" s="13" t="s">
        <v>80</v>
      </c>
      <c r="AZ12" s="16">
        <v>9.2100000000000009</v>
      </c>
      <c r="BA12" s="16">
        <v>9.76</v>
      </c>
      <c r="BB12" s="16">
        <v>9.65</v>
      </c>
      <c r="BC12" s="16">
        <v>9.7799999999999994</v>
      </c>
      <c r="BD12" s="16">
        <v>9.75</v>
      </c>
      <c r="BF12" s="31">
        <v>42125</v>
      </c>
      <c r="BG12" s="6" t="s">
        <v>124</v>
      </c>
      <c r="BH12" s="13" t="s">
        <v>81</v>
      </c>
      <c r="BI12" s="15">
        <v>0.52900000000000003</v>
      </c>
      <c r="BJ12" s="15">
        <v>0.53900000000000003</v>
      </c>
      <c r="BK12" s="15">
        <v>0.55000000000000004</v>
      </c>
      <c r="BM12" s="31">
        <v>42125</v>
      </c>
      <c r="BN12" s="6" t="s">
        <v>148</v>
      </c>
      <c r="BO12" s="13" t="s">
        <v>80</v>
      </c>
      <c r="BP12" s="16">
        <v>7.38</v>
      </c>
      <c r="BQ12" s="16">
        <v>9.7200000000000006</v>
      </c>
      <c r="BR12" s="16">
        <v>9.01</v>
      </c>
      <c r="BS12" s="16">
        <v>9.42</v>
      </c>
      <c r="BT12" s="16">
        <v>10.33</v>
      </c>
    </row>
    <row r="13" spans="1:72">
      <c r="A13" s="5">
        <v>42125</v>
      </c>
      <c r="B13" s="13" t="s">
        <v>24</v>
      </c>
      <c r="C13" s="13" t="s">
        <v>82</v>
      </c>
      <c r="D13" s="16">
        <v>5.61</v>
      </c>
      <c r="E13" s="16">
        <v>5.89</v>
      </c>
      <c r="F13" s="16">
        <v>5.77</v>
      </c>
      <c r="G13" s="16">
        <v>5.89</v>
      </c>
      <c r="H13" s="16">
        <v>5.9</v>
      </c>
      <c r="I13" s="12"/>
      <c r="J13" s="5">
        <v>42125</v>
      </c>
      <c r="K13" s="13" t="s">
        <v>34</v>
      </c>
      <c r="L13" s="13" t="s">
        <v>18</v>
      </c>
      <c r="M13" s="15">
        <v>0.29899999999999999</v>
      </c>
      <c r="N13" s="15">
        <v>0.31900000000000001</v>
      </c>
      <c r="O13" s="15">
        <v>0.33900000000000002</v>
      </c>
      <c r="P13" s="1"/>
      <c r="Q13" s="5">
        <v>42125</v>
      </c>
      <c r="R13" s="6" t="s">
        <v>8</v>
      </c>
      <c r="S13" s="13" t="s">
        <v>82</v>
      </c>
      <c r="T13" s="16">
        <v>6.59</v>
      </c>
      <c r="U13" s="16">
        <v>7.24</v>
      </c>
      <c r="V13" s="16">
        <v>6.95</v>
      </c>
      <c r="W13" s="16">
        <v>7.01</v>
      </c>
      <c r="X13" s="16">
        <v>6.9</v>
      </c>
      <c r="Z13" s="17">
        <v>42125</v>
      </c>
      <c r="AA13" s="6" t="s">
        <v>52</v>
      </c>
      <c r="AB13" s="13" t="s">
        <v>18</v>
      </c>
      <c r="AC13" s="15">
        <v>0.49299999999999999</v>
      </c>
      <c r="AD13" s="15">
        <v>0.51100000000000001</v>
      </c>
      <c r="AE13" s="15">
        <v>0.52400000000000002</v>
      </c>
      <c r="AG13" s="31">
        <v>42125</v>
      </c>
      <c r="AH13" s="6" t="s">
        <v>66</v>
      </c>
      <c r="AI13" s="13" t="s">
        <v>82</v>
      </c>
      <c r="AJ13" s="16">
        <v>7.45</v>
      </c>
      <c r="AK13" s="16">
        <v>7.75</v>
      </c>
      <c r="AL13" s="16">
        <v>7.5</v>
      </c>
      <c r="AM13" s="16">
        <v>7.5</v>
      </c>
      <c r="AN13" s="16">
        <v>7.37</v>
      </c>
      <c r="AP13" s="26">
        <v>42156</v>
      </c>
      <c r="AQ13" s="27" t="s">
        <v>68</v>
      </c>
      <c r="AR13" s="18" t="s">
        <v>18</v>
      </c>
      <c r="AS13" s="28">
        <v>0.46</v>
      </c>
      <c r="AT13" s="28">
        <v>0.47</v>
      </c>
      <c r="AU13" s="28">
        <v>0.48099999999999998</v>
      </c>
      <c r="AW13" s="31">
        <v>42125</v>
      </c>
      <c r="AX13" s="6" t="s">
        <v>123</v>
      </c>
      <c r="AY13" s="13" t="s">
        <v>82</v>
      </c>
      <c r="AZ13" s="16">
        <v>9.09</v>
      </c>
      <c r="BA13" s="16">
        <v>9.64</v>
      </c>
      <c r="BB13" s="16">
        <v>9.5299999999999994</v>
      </c>
      <c r="BC13" s="16">
        <v>9.65</v>
      </c>
      <c r="BD13" s="16">
        <v>9.6300000000000008</v>
      </c>
      <c r="BF13" s="17">
        <v>42125</v>
      </c>
      <c r="BG13" s="6" t="s">
        <v>124</v>
      </c>
      <c r="BH13" s="13" t="s">
        <v>18</v>
      </c>
      <c r="BI13" s="15">
        <v>0.51900000000000002</v>
      </c>
      <c r="BJ13" s="15">
        <v>0.52900000000000003</v>
      </c>
      <c r="BK13" s="15">
        <v>0.54</v>
      </c>
      <c r="BM13" s="31">
        <v>42125</v>
      </c>
      <c r="BN13" s="6" t="s">
        <v>148</v>
      </c>
      <c r="BO13" s="13" t="s">
        <v>82</v>
      </c>
      <c r="BP13" s="16">
        <v>7.26</v>
      </c>
      <c r="BQ13" s="16">
        <v>9.6</v>
      </c>
      <c r="BR13" s="16">
        <v>8.8800000000000008</v>
      </c>
      <c r="BS13" s="16">
        <v>9.3000000000000007</v>
      </c>
      <c r="BT13" s="16">
        <v>10.199999999999999</v>
      </c>
    </row>
    <row r="14" spans="1:72">
      <c r="A14" s="5">
        <v>42125</v>
      </c>
      <c r="B14" s="13" t="s">
        <v>24</v>
      </c>
      <c r="C14" s="13" t="s">
        <v>83</v>
      </c>
      <c r="D14" s="14">
        <v>5.48</v>
      </c>
      <c r="E14" s="14">
        <v>5.76</v>
      </c>
      <c r="F14" s="14">
        <v>5.64</v>
      </c>
      <c r="G14" s="14">
        <v>5.77</v>
      </c>
      <c r="H14" s="14">
        <v>5.78</v>
      </c>
      <c r="I14" s="12"/>
      <c r="J14" s="5">
        <v>42125</v>
      </c>
      <c r="K14" s="13" t="s">
        <v>34</v>
      </c>
      <c r="L14" s="13" t="s">
        <v>19</v>
      </c>
      <c r="M14" s="15">
        <v>0.28399999999999997</v>
      </c>
      <c r="N14" s="15">
        <v>0.30399999999999999</v>
      </c>
      <c r="O14" s="15">
        <v>0.32400000000000001</v>
      </c>
      <c r="P14" s="1"/>
      <c r="Q14" s="5">
        <v>42125</v>
      </c>
      <c r="R14" s="6" t="s">
        <v>8</v>
      </c>
      <c r="S14" s="13" t="s">
        <v>83</v>
      </c>
      <c r="T14" s="16">
        <v>6.46</v>
      </c>
      <c r="U14" s="16">
        <v>7.12</v>
      </c>
      <c r="V14" s="16">
        <v>6.83</v>
      </c>
      <c r="W14" s="16">
        <v>6.89</v>
      </c>
      <c r="X14" s="16">
        <v>6.78</v>
      </c>
      <c r="Z14" s="17">
        <v>42125</v>
      </c>
      <c r="AA14" s="6" t="s">
        <v>52</v>
      </c>
      <c r="AB14" s="13" t="s">
        <v>19</v>
      </c>
      <c r="AC14" s="15">
        <v>0.47799999999999998</v>
      </c>
      <c r="AD14" s="15">
        <v>0.495</v>
      </c>
      <c r="AE14" s="15">
        <v>0.50900000000000001</v>
      </c>
      <c r="AG14" s="31">
        <v>42125</v>
      </c>
      <c r="AH14" s="6" t="s">
        <v>66</v>
      </c>
      <c r="AI14" s="13" t="s">
        <v>83</v>
      </c>
      <c r="AJ14" s="16">
        <v>7.32</v>
      </c>
      <c r="AK14" s="16">
        <v>7.63</v>
      </c>
      <c r="AL14" s="16">
        <v>7.37</v>
      </c>
      <c r="AM14" s="16">
        <v>7.37</v>
      </c>
      <c r="AN14" s="16">
        <v>7.25</v>
      </c>
      <c r="AP14" s="26">
        <v>42156</v>
      </c>
      <c r="AQ14" s="27" t="s">
        <v>68</v>
      </c>
      <c r="AR14" s="18" t="s">
        <v>19</v>
      </c>
      <c r="AS14" s="28">
        <v>0.44500000000000001</v>
      </c>
      <c r="AT14" s="28">
        <v>0.45500000000000002</v>
      </c>
      <c r="AU14" s="28">
        <v>0.46600000000000003</v>
      </c>
      <c r="AW14" s="31">
        <v>42125</v>
      </c>
      <c r="AX14" s="6" t="s">
        <v>123</v>
      </c>
      <c r="AY14" s="13" t="s">
        <v>83</v>
      </c>
      <c r="AZ14" s="16">
        <v>8.9600000000000009</v>
      </c>
      <c r="BA14" s="16">
        <v>9.51</v>
      </c>
      <c r="BB14" s="16">
        <v>9.4</v>
      </c>
      <c r="BC14" s="16">
        <v>9.5299999999999994</v>
      </c>
      <c r="BD14" s="16">
        <v>9.5</v>
      </c>
      <c r="BF14" s="31">
        <v>42125</v>
      </c>
      <c r="BG14" s="6" t="s">
        <v>124</v>
      </c>
      <c r="BH14" s="13" t="s">
        <v>19</v>
      </c>
      <c r="BI14" s="15">
        <v>0.504</v>
      </c>
      <c r="BJ14" s="15">
        <v>0.51400000000000001</v>
      </c>
      <c r="BK14" s="15">
        <v>0.52500000000000002</v>
      </c>
      <c r="BM14" s="31">
        <v>42125</v>
      </c>
      <c r="BN14" s="6" t="s">
        <v>148</v>
      </c>
      <c r="BO14" s="13" t="s">
        <v>83</v>
      </c>
      <c r="BP14" s="16">
        <v>7.13</v>
      </c>
      <c r="BQ14" s="16">
        <v>9.4700000000000006</v>
      </c>
      <c r="BR14" s="16">
        <v>8.76</v>
      </c>
      <c r="BS14" s="16">
        <v>9.17</v>
      </c>
      <c r="BT14" s="16">
        <v>10.08</v>
      </c>
    </row>
    <row r="15" spans="1:72">
      <c r="A15" s="5">
        <v>42125</v>
      </c>
      <c r="B15" s="13" t="s">
        <v>25</v>
      </c>
      <c r="C15" s="13" t="s">
        <v>76</v>
      </c>
      <c r="D15" s="16">
        <v>6.06</v>
      </c>
      <c r="E15" s="16">
        <v>6.45</v>
      </c>
      <c r="F15" s="16">
        <v>6.39</v>
      </c>
      <c r="G15" s="16">
        <v>6.5</v>
      </c>
      <c r="H15" s="16">
        <v>6.55</v>
      </c>
      <c r="I15" s="12"/>
      <c r="J15" s="5">
        <v>42125</v>
      </c>
      <c r="K15" s="13" t="s">
        <v>70</v>
      </c>
      <c r="L15" s="13" t="s">
        <v>77</v>
      </c>
      <c r="M15" s="15">
        <v>0.57399999999999995</v>
      </c>
      <c r="N15" s="15">
        <v>0.59</v>
      </c>
      <c r="O15" s="15">
        <v>0.60499999999999998</v>
      </c>
      <c r="P15" s="1"/>
      <c r="Q15" s="5">
        <v>42125</v>
      </c>
      <c r="R15" s="7" t="s">
        <v>9</v>
      </c>
      <c r="S15" s="6" t="s">
        <v>76</v>
      </c>
      <c r="T15" s="16">
        <v>7.2</v>
      </c>
      <c r="U15" s="16">
        <v>7.46</v>
      </c>
      <c r="V15" s="16">
        <v>7.22</v>
      </c>
      <c r="W15" s="16">
        <v>7.18</v>
      </c>
      <c r="X15" s="16">
        <v>7.19</v>
      </c>
      <c r="Z15" s="17">
        <v>42125</v>
      </c>
      <c r="AA15" s="6" t="s">
        <v>106</v>
      </c>
      <c r="AB15" s="13" t="s">
        <v>77</v>
      </c>
      <c r="AC15" s="15">
        <v>0.45900000000000002</v>
      </c>
      <c r="AD15" s="15">
        <v>0.47699999999999998</v>
      </c>
      <c r="AE15" s="15">
        <v>0.49</v>
      </c>
      <c r="AG15" s="31">
        <v>42125</v>
      </c>
      <c r="AH15" s="7" t="s">
        <v>67</v>
      </c>
      <c r="AI15" s="13" t="s">
        <v>76</v>
      </c>
      <c r="AJ15" s="16">
        <v>8.0399999999999991</v>
      </c>
      <c r="AK15" s="16">
        <v>8.4600000000000009</v>
      </c>
      <c r="AL15" s="16">
        <v>8.19</v>
      </c>
      <c r="AM15" s="16">
        <v>8.2100000000000009</v>
      </c>
      <c r="AN15" s="16">
        <v>8.08</v>
      </c>
      <c r="AP15" s="31">
        <v>42186</v>
      </c>
      <c r="AQ15" s="6" t="s">
        <v>68</v>
      </c>
      <c r="AR15" s="13" t="s">
        <v>77</v>
      </c>
      <c r="AS15" s="9">
        <v>0.52500000000000002</v>
      </c>
      <c r="AT15" s="9">
        <v>0.53500000000000003</v>
      </c>
      <c r="AU15" s="9">
        <v>0.54700000000000004</v>
      </c>
      <c r="AW15" s="31">
        <v>42125</v>
      </c>
      <c r="AX15" s="7" t="s">
        <v>125</v>
      </c>
      <c r="AY15" s="13" t="s">
        <v>76</v>
      </c>
      <c r="AZ15" s="16">
        <v>9</v>
      </c>
      <c r="BA15" s="16">
        <v>9.43</v>
      </c>
      <c r="BB15" s="16">
        <v>9.14</v>
      </c>
      <c r="BC15" s="16">
        <v>9.15</v>
      </c>
      <c r="BD15" s="16">
        <v>8.98</v>
      </c>
      <c r="BF15" s="17">
        <v>42125</v>
      </c>
      <c r="BG15" s="6" t="s">
        <v>126</v>
      </c>
      <c r="BH15" s="13" t="s">
        <v>77</v>
      </c>
      <c r="BI15" s="15">
        <v>0.58399999999999996</v>
      </c>
      <c r="BJ15" s="15">
        <v>0.59399999999999997</v>
      </c>
      <c r="BK15" s="15">
        <v>0.60499999999999998</v>
      </c>
      <c r="BM15" s="31">
        <v>42125</v>
      </c>
      <c r="BN15" s="7" t="s">
        <v>149</v>
      </c>
      <c r="BO15" s="13" t="s">
        <v>76</v>
      </c>
      <c r="BP15" s="16">
        <v>8.1199999999999992</v>
      </c>
      <c r="BQ15" s="16">
        <v>10.36</v>
      </c>
      <c r="BR15" s="16">
        <v>10.54</v>
      </c>
      <c r="BS15" s="16">
        <v>11.49</v>
      </c>
      <c r="BT15" s="16">
        <v>12</v>
      </c>
    </row>
    <row r="16" spans="1:72">
      <c r="A16" s="5">
        <v>42125</v>
      </c>
      <c r="B16" s="13" t="s">
        <v>25</v>
      </c>
      <c r="C16" s="13" t="s">
        <v>78</v>
      </c>
      <c r="D16" s="16">
        <v>5.86</v>
      </c>
      <c r="E16" s="16">
        <v>6.25</v>
      </c>
      <c r="F16" s="16">
        <v>6.19</v>
      </c>
      <c r="G16" s="16">
        <v>6.3</v>
      </c>
      <c r="H16" s="16">
        <v>6.35</v>
      </c>
      <c r="I16" s="12"/>
      <c r="J16" s="5">
        <v>42125</v>
      </c>
      <c r="K16" s="13" t="s">
        <v>70</v>
      </c>
      <c r="L16" s="13" t="s">
        <v>79</v>
      </c>
      <c r="M16" s="15">
        <v>0.55400000000000005</v>
      </c>
      <c r="N16" s="15">
        <v>0.56999999999999995</v>
      </c>
      <c r="O16" s="15">
        <v>0.58499999999999996</v>
      </c>
      <c r="P16" s="1"/>
      <c r="Q16" s="5">
        <v>42125</v>
      </c>
      <c r="R16" s="7" t="s">
        <v>9</v>
      </c>
      <c r="S16" s="6" t="s">
        <v>78</v>
      </c>
      <c r="T16" s="16">
        <v>7</v>
      </c>
      <c r="U16" s="16">
        <v>7.26</v>
      </c>
      <c r="V16" s="16">
        <v>7.02</v>
      </c>
      <c r="W16" s="16">
        <v>6.98</v>
      </c>
      <c r="X16" s="16">
        <v>6.99</v>
      </c>
      <c r="Z16" s="17">
        <v>42125</v>
      </c>
      <c r="AA16" s="6" t="s">
        <v>106</v>
      </c>
      <c r="AB16" s="13" t="s">
        <v>79</v>
      </c>
      <c r="AC16" s="15">
        <v>0.439</v>
      </c>
      <c r="AD16" s="15">
        <v>0.45700000000000002</v>
      </c>
      <c r="AE16" s="15">
        <v>0.47</v>
      </c>
      <c r="AG16" s="31">
        <v>42125</v>
      </c>
      <c r="AH16" s="7" t="s">
        <v>67</v>
      </c>
      <c r="AI16" s="13" t="s">
        <v>78</v>
      </c>
      <c r="AJ16" s="16">
        <v>7.84</v>
      </c>
      <c r="AK16" s="16">
        <v>8.26</v>
      </c>
      <c r="AL16" s="16">
        <v>7.99</v>
      </c>
      <c r="AM16" s="16">
        <v>8.01</v>
      </c>
      <c r="AN16" s="16">
        <v>7.88</v>
      </c>
      <c r="AP16" s="17">
        <v>42186</v>
      </c>
      <c r="AQ16" s="6" t="s">
        <v>68</v>
      </c>
      <c r="AR16" s="13" t="s">
        <v>79</v>
      </c>
      <c r="AS16" s="9">
        <v>0.505</v>
      </c>
      <c r="AT16" s="9">
        <v>0.51500000000000001</v>
      </c>
      <c r="AU16" s="9">
        <v>0.52700000000000002</v>
      </c>
      <c r="AW16" s="31">
        <v>42125</v>
      </c>
      <c r="AX16" s="7" t="s">
        <v>125</v>
      </c>
      <c r="AY16" s="13" t="s">
        <v>78</v>
      </c>
      <c r="AZ16" s="16">
        <v>8.8000000000000007</v>
      </c>
      <c r="BA16" s="16">
        <v>9.23</v>
      </c>
      <c r="BB16" s="16">
        <v>8.94</v>
      </c>
      <c r="BC16" s="16">
        <v>8.9499999999999993</v>
      </c>
      <c r="BD16" s="16">
        <v>8.7799999999999994</v>
      </c>
      <c r="BF16" s="31">
        <v>42125</v>
      </c>
      <c r="BG16" s="6" t="s">
        <v>126</v>
      </c>
      <c r="BH16" s="13" t="s">
        <v>79</v>
      </c>
      <c r="BI16" s="15">
        <v>0.56399999999999995</v>
      </c>
      <c r="BJ16" s="15">
        <v>0.57399999999999995</v>
      </c>
      <c r="BK16" s="15">
        <v>0.58499999999999996</v>
      </c>
      <c r="BM16" s="31">
        <v>42125</v>
      </c>
      <c r="BN16" s="7" t="s">
        <v>149</v>
      </c>
      <c r="BO16" s="13" t="s">
        <v>78</v>
      </c>
      <c r="BP16" s="16">
        <v>7.92</v>
      </c>
      <c r="BQ16" s="16">
        <v>10.16</v>
      </c>
      <c r="BR16" s="16">
        <v>10.34</v>
      </c>
      <c r="BS16" s="16">
        <v>11.29</v>
      </c>
      <c r="BT16" s="16">
        <v>11.8</v>
      </c>
    </row>
    <row r="17" spans="1:72">
      <c r="A17" s="5">
        <v>42125</v>
      </c>
      <c r="B17" s="13" t="s">
        <v>25</v>
      </c>
      <c r="C17" s="13" t="s">
        <v>80</v>
      </c>
      <c r="D17" s="16">
        <v>5.51</v>
      </c>
      <c r="E17" s="16">
        <v>5.9</v>
      </c>
      <c r="F17" s="16">
        <v>5.84</v>
      </c>
      <c r="G17" s="16">
        <v>5.95</v>
      </c>
      <c r="H17" s="16">
        <v>6</v>
      </c>
      <c r="I17" s="12"/>
      <c r="J17" s="5">
        <v>42125</v>
      </c>
      <c r="K17" s="13" t="s">
        <v>70</v>
      </c>
      <c r="L17" s="13" t="s">
        <v>81</v>
      </c>
      <c r="M17" s="15">
        <v>0.51900000000000002</v>
      </c>
      <c r="N17" s="15">
        <v>0.53500000000000003</v>
      </c>
      <c r="O17" s="15">
        <v>0.55000000000000004</v>
      </c>
      <c r="P17" s="1"/>
      <c r="Q17" s="5">
        <v>42125</v>
      </c>
      <c r="R17" s="7" t="s">
        <v>9</v>
      </c>
      <c r="S17" s="6" t="s">
        <v>80</v>
      </c>
      <c r="T17" s="16">
        <v>6.65</v>
      </c>
      <c r="U17" s="16">
        <v>6.91</v>
      </c>
      <c r="V17" s="16">
        <v>6.67</v>
      </c>
      <c r="W17" s="16">
        <v>6.63</v>
      </c>
      <c r="X17" s="16">
        <v>6.64</v>
      </c>
      <c r="Z17" s="17">
        <v>42125</v>
      </c>
      <c r="AA17" s="6" t="s">
        <v>106</v>
      </c>
      <c r="AB17" s="13" t="s">
        <v>81</v>
      </c>
      <c r="AC17" s="15">
        <v>0.40400000000000003</v>
      </c>
      <c r="AD17" s="15">
        <v>0.42199999999999999</v>
      </c>
      <c r="AE17" s="15">
        <v>0.435</v>
      </c>
      <c r="AG17" s="31">
        <v>42125</v>
      </c>
      <c r="AH17" s="7" t="s">
        <v>67</v>
      </c>
      <c r="AI17" s="13" t="s">
        <v>80</v>
      </c>
      <c r="AJ17" s="16">
        <v>7.49</v>
      </c>
      <c r="AK17" s="16">
        <v>7.91</v>
      </c>
      <c r="AL17" s="16">
        <v>7.64</v>
      </c>
      <c r="AM17" s="16">
        <v>7.66</v>
      </c>
      <c r="AN17" s="16">
        <v>7.53</v>
      </c>
      <c r="AP17" s="17">
        <v>42186</v>
      </c>
      <c r="AQ17" s="6" t="s">
        <v>68</v>
      </c>
      <c r="AR17" s="13" t="s">
        <v>81</v>
      </c>
      <c r="AS17" s="9">
        <v>0.47</v>
      </c>
      <c r="AT17" s="9">
        <v>0.48</v>
      </c>
      <c r="AU17" s="9">
        <v>0.49199999999999999</v>
      </c>
      <c r="AW17" s="31">
        <v>42125</v>
      </c>
      <c r="AX17" s="7" t="s">
        <v>125</v>
      </c>
      <c r="AY17" s="13" t="s">
        <v>80</v>
      </c>
      <c r="AZ17" s="16">
        <v>8.4499999999999993</v>
      </c>
      <c r="BA17" s="16">
        <v>8.8800000000000008</v>
      </c>
      <c r="BB17" s="16">
        <v>8.59</v>
      </c>
      <c r="BC17" s="16">
        <v>8.6</v>
      </c>
      <c r="BD17" s="16">
        <v>8.43</v>
      </c>
      <c r="BF17" s="17">
        <v>42125</v>
      </c>
      <c r="BG17" s="6" t="s">
        <v>126</v>
      </c>
      <c r="BH17" s="13" t="s">
        <v>81</v>
      </c>
      <c r="BI17" s="15">
        <v>0.52900000000000003</v>
      </c>
      <c r="BJ17" s="15">
        <v>0.53900000000000003</v>
      </c>
      <c r="BK17" s="15">
        <v>0.55000000000000004</v>
      </c>
      <c r="BM17" s="31">
        <v>42125</v>
      </c>
      <c r="BN17" s="7" t="s">
        <v>149</v>
      </c>
      <c r="BO17" s="13" t="s">
        <v>80</v>
      </c>
      <c r="BP17" s="16">
        <v>7.57</v>
      </c>
      <c r="BQ17" s="16">
        <v>9.81</v>
      </c>
      <c r="BR17" s="16">
        <v>9.99</v>
      </c>
      <c r="BS17" s="16">
        <v>10.94</v>
      </c>
      <c r="BT17" s="16">
        <v>11.45</v>
      </c>
    </row>
    <row r="18" spans="1:72">
      <c r="A18" s="5">
        <v>42125</v>
      </c>
      <c r="B18" s="13" t="s">
        <v>25</v>
      </c>
      <c r="C18" s="13" t="s">
        <v>82</v>
      </c>
      <c r="D18" s="16">
        <v>5.39</v>
      </c>
      <c r="E18" s="16">
        <v>5.78</v>
      </c>
      <c r="F18" s="16">
        <v>5.71</v>
      </c>
      <c r="G18" s="16">
        <v>5.83</v>
      </c>
      <c r="H18" s="16">
        <v>5.87</v>
      </c>
      <c r="I18" s="12"/>
      <c r="J18" s="5">
        <v>42125</v>
      </c>
      <c r="K18" s="13" t="s">
        <v>70</v>
      </c>
      <c r="L18" s="13" t="s">
        <v>18</v>
      </c>
      <c r="M18" s="15">
        <v>0.50900000000000001</v>
      </c>
      <c r="N18" s="15">
        <v>0.52500000000000002</v>
      </c>
      <c r="O18" s="15">
        <v>0.54</v>
      </c>
      <c r="P18" s="1"/>
      <c r="Q18" s="5">
        <v>42125</v>
      </c>
      <c r="R18" s="7" t="s">
        <v>9</v>
      </c>
      <c r="S18" s="6" t="s">
        <v>82</v>
      </c>
      <c r="T18" s="16">
        <v>6.52</v>
      </c>
      <c r="U18" s="16">
        <v>6.79</v>
      </c>
      <c r="V18" s="16">
        <v>6.55</v>
      </c>
      <c r="W18" s="16">
        <v>6.51</v>
      </c>
      <c r="X18" s="16">
        <v>6.52</v>
      </c>
      <c r="Z18" s="17">
        <v>42125</v>
      </c>
      <c r="AA18" s="6" t="s">
        <v>106</v>
      </c>
      <c r="AB18" s="13" t="s">
        <v>18</v>
      </c>
      <c r="AC18" s="15">
        <v>0.39400000000000002</v>
      </c>
      <c r="AD18" s="15">
        <v>0.41199999999999998</v>
      </c>
      <c r="AE18" s="15">
        <v>0.42499999999999999</v>
      </c>
      <c r="AG18" s="31">
        <v>42125</v>
      </c>
      <c r="AH18" s="7" t="s">
        <v>67</v>
      </c>
      <c r="AI18" s="13" t="s">
        <v>82</v>
      </c>
      <c r="AJ18" s="16">
        <v>7.37</v>
      </c>
      <c r="AK18" s="16">
        <v>7.79</v>
      </c>
      <c r="AL18" s="16">
        <v>7.52</v>
      </c>
      <c r="AM18" s="16">
        <v>7.53</v>
      </c>
      <c r="AN18" s="16">
        <v>7.41</v>
      </c>
      <c r="AP18" s="17">
        <v>42186</v>
      </c>
      <c r="AQ18" s="6" t="s">
        <v>68</v>
      </c>
      <c r="AR18" s="13" t="s">
        <v>18</v>
      </c>
      <c r="AS18" s="9">
        <v>0.46</v>
      </c>
      <c r="AT18" s="9">
        <v>0.47</v>
      </c>
      <c r="AU18" s="9">
        <v>0.48199999999999998</v>
      </c>
      <c r="AW18" s="31">
        <v>42125</v>
      </c>
      <c r="AX18" s="7" t="s">
        <v>125</v>
      </c>
      <c r="AY18" s="13" t="s">
        <v>82</v>
      </c>
      <c r="AZ18" s="16">
        <v>8.32</v>
      </c>
      <c r="BA18" s="16">
        <v>8.76</v>
      </c>
      <c r="BB18" s="16">
        <v>8.4700000000000006</v>
      </c>
      <c r="BC18" s="16">
        <v>8.48</v>
      </c>
      <c r="BD18" s="16">
        <v>8.3000000000000007</v>
      </c>
      <c r="BF18" s="31">
        <v>42125</v>
      </c>
      <c r="BG18" s="6" t="s">
        <v>126</v>
      </c>
      <c r="BH18" s="13" t="s">
        <v>18</v>
      </c>
      <c r="BI18" s="15">
        <v>0.51900000000000002</v>
      </c>
      <c r="BJ18" s="15">
        <v>0.52900000000000003</v>
      </c>
      <c r="BK18" s="15">
        <v>0.54</v>
      </c>
      <c r="BM18" s="31">
        <v>42125</v>
      </c>
      <c r="BN18" s="7" t="s">
        <v>149</v>
      </c>
      <c r="BO18" s="13" t="s">
        <v>82</v>
      </c>
      <c r="BP18" s="16">
        <v>7.45</v>
      </c>
      <c r="BQ18" s="16">
        <v>9.68</v>
      </c>
      <c r="BR18" s="16">
        <v>9.86</v>
      </c>
      <c r="BS18" s="16">
        <v>10.82</v>
      </c>
      <c r="BT18" s="16">
        <v>11.32</v>
      </c>
    </row>
    <row r="19" spans="1:72">
      <c r="A19" s="5">
        <v>42125</v>
      </c>
      <c r="B19" s="13" t="s">
        <v>25</v>
      </c>
      <c r="C19" s="13" t="s">
        <v>83</v>
      </c>
      <c r="D19" s="16">
        <v>5.26</v>
      </c>
      <c r="E19" s="16">
        <v>5.65</v>
      </c>
      <c r="F19" s="16">
        <v>5.59</v>
      </c>
      <c r="G19" s="16">
        <v>5.7</v>
      </c>
      <c r="H19" s="16">
        <v>5.75</v>
      </c>
      <c r="I19" s="12"/>
      <c r="J19" s="5">
        <v>42125</v>
      </c>
      <c r="K19" s="13" t="s">
        <v>70</v>
      </c>
      <c r="L19" s="13" t="s">
        <v>19</v>
      </c>
      <c r="M19" s="15">
        <v>0.49399999999999999</v>
      </c>
      <c r="N19" s="15">
        <v>0.51</v>
      </c>
      <c r="O19" s="15">
        <v>0.52500000000000002</v>
      </c>
      <c r="P19" s="1"/>
      <c r="Q19" s="5">
        <v>42125</v>
      </c>
      <c r="R19" s="7" t="s">
        <v>9</v>
      </c>
      <c r="S19" s="6" t="s">
        <v>83</v>
      </c>
      <c r="T19" s="16">
        <v>6.4</v>
      </c>
      <c r="U19" s="16">
        <v>6.66</v>
      </c>
      <c r="V19" s="16">
        <v>6.42</v>
      </c>
      <c r="W19" s="16">
        <v>6.38</v>
      </c>
      <c r="X19" s="16">
        <v>6.39</v>
      </c>
      <c r="Z19" s="17">
        <v>42125</v>
      </c>
      <c r="AA19" s="6" t="s">
        <v>106</v>
      </c>
      <c r="AB19" s="13" t="s">
        <v>19</v>
      </c>
      <c r="AC19" s="15">
        <v>0.379</v>
      </c>
      <c r="AD19" s="15">
        <v>0.39700000000000002</v>
      </c>
      <c r="AE19" s="15">
        <v>0.41</v>
      </c>
      <c r="AG19" s="31">
        <v>42125</v>
      </c>
      <c r="AH19" s="7" t="s">
        <v>67</v>
      </c>
      <c r="AI19" s="13" t="s">
        <v>83</v>
      </c>
      <c r="AJ19" s="16">
        <v>7.24</v>
      </c>
      <c r="AK19" s="16">
        <v>7.66</v>
      </c>
      <c r="AL19" s="16">
        <v>7.39</v>
      </c>
      <c r="AM19" s="16">
        <v>7.41</v>
      </c>
      <c r="AN19" s="16">
        <v>7.28</v>
      </c>
      <c r="AP19" s="37">
        <v>42186</v>
      </c>
      <c r="AQ19" s="38" t="s">
        <v>68</v>
      </c>
      <c r="AR19" s="35" t="s">
        <v>19</v>
      </c>
      <c r="AS19" s="39">
        <v>0.44500000000000001</v>
      </c>
      <c r="AT19" s="39">
        <v>0.45500000000000002</v>
      </c>
      <c r="AU19" s="39">
        <v>0.46700000000000003</v>
      </c>
      <c r="AW19" s="31">
        <v>42125</v>
      </c>
      <c r="AX19" s="7" t="s">
        <v>125</v>
      </c>
      <c r="AY19" s="13" t="s">
        <v>83</v>
      </c>
      <c r="AZ19" s="16">
        <v>8.1999999999999993</v>
      </c>
      <c r="BA19" s="16">
        <v>8.6300000000000008</v>
      </c>
      <c r="BB19" s="16">
        <v>8.34</v>
      </c>
      <c r="BC19" s="16">
        <v>8.35</v>
      </c>
      <c r="BD19" s="16">
        <v>8.18</v>
      </c>
      <c r="BF19" s="17">
        <v>42125</v>
      </c>
      <c r="BG19" s="6" t="s">
        <v>126</v>
      </c>
      <c r="BH19" s="13" t="s">
        <v>19</v>
      </c>
      <c r="BI19" s="15">
        <v>0.504</v>
      </c>
      <c r="BJ19" s="15">
        <v>0.51400000000000001</v>
      </c>
      <c r="BK19" s="15">
        <v>0.52500000000000002</v>
      </c>
      <c r="BM19" s="31">
        <v>42125</v>
      </c>
      <c r="BN19" s="7" t="s">
        <v>149</v>
      </c>
      <c r="BO19" s="13" t="s">
        <v>83</v>
      </c>
      <c r="BP19" s="16">
        <v>7.32</v>
      </c>
      <c r="BQ19" s="16">
        <v>9.56</v>
      </c>
      <c r="BR19" s="16">
        <v>9.74</v>
      </c>
      <c r="BS19" s="16">
        <v>10.69</v>
      </c>
      <c r="BT19" s="16">
        <v>11.2</v>
      </c>
    </row>
    <row r="20" spans="1:72">
      <c r="A20" s="5">
        <v>42125</v>
      </c>
      <c r="B20" s="13" t="s">
        <v>26</v>
      </c>
      <c r="C20" s="13" t="s">
        <v>76</v>
      </c>
      <c r="D20" s="16">
        <v>6.16</v>
      </c>
      <c r="E20" s="16">
        <v>6.42</v>
      </c>
      <c r="F20" s="16">
        <v>6.34</v>
      </c>
      <c r="G20" s="16">
        <v>6.45</v>
      </c>
      <c r="H20" s="16">
        <v>6.47</v>
      </c>
      <c r="I20" s="12"/>
      <c r="J20" s="5">
        <v>42125</v>
      </c>
      <c r="K20" s="13" t="s">
        <v>20</v>
      </c>
      <c r="L20" s="13" t="s">
        <v>77</v>
      </c>
      <c r="M20" s="15">
        <v>0.51300000000000001</v>
      </c>
      <c r="N20" s="15">
        <v>0.53</v>
      </c>
      <c r="O20" s="15">
        <v>0.54300000000000004</v>
      </c>
      <c r="P20" s="1"/>
      <c r="Q20" s="5">
        <v>42125</v>
      </c>
      <c r="R20" s="7" t="s">
        <v>10</v>
      </c>
      <c r="S20" s="6" t="s">
        <v>76</v>
      </c>
      <c r="T20" s="16">
        <v>7.33</v>
      </c>
      <c r="U20" s="16">
        <v>7.76</v>
      </c>
      <c r="V20" s="16">
        <v>7.5</v>
      </c>
      <c r="W20" s="16">
        <v>7.54</v>
      </c>
      <c r="X20" s="16">
        <v>7.43</v>
      </c>
      <c r="Z20" s="17">
        <v>42125</v>
      </c>
      <c r="AA20" s="6" t="s">
        <v>107</v>
      </c>
      <c r="AB20" s="13" t="s">
        <v>77</v>
      </c>
      <c r="AC20" s="15">
        <v>4.3070000000000004</v>
      </c>
      <c r="AD20" s="15">
        <v>4.4009999999999998</v>
      </c>
      <c r="AE20" s="15">
        <v>4.4939999999999998</v>
      </c>
      <c r="AG20" s="31">
        <v>42125</v>
      </c>
      <c r="AH20" s="7" t="s">
        <v>71</v>
      </c>
      <c r="AI20" s="13" t="s">
        <v>76</v>
      </c>
      <c r="AJ20" s="16">
        <v>7.16</v>
      </c>
      <c r="AK20" s="16">
        <v>7.52</v>
      </c>
      <c r="AL20" s="16">
        <v>7.22</v>
      </c>
      <c r="AM20" s="16">
        <v>7.21</v>
      </c>
      <c r="AN20" s="16">
        <v>7.05</v>
      </c>
      <c r="AW20" s="32">
        <v>42156</v>
      </c>
      <c r="AX20" s="27" t="s">
        <v>122</v>
      </c>
      <c r="AY20" s="18" t="s">
        <v>76</v>
      </c>
      <c r="AZ20" s="30">
        <v>8.3699999999999992</v>
      </c>
      <c r="BA20" s="30">
        <v>8.8000000000000007</v>
      </c>
      <c r="BB20" s="30">
        <v>8.4600000000000009</v>
      </c>
      <c r="BC20" s="30">
        <v>8.49</v>
      </c>
      <c r="BD20" s="30">
        <v>8.41</v>
      </c>
      <c r="BF20" s="48">
        <v>42156</v>
      </c>
      <c r="BG20" s="49" t="s">
        <v>123</v>
      </c>
      <c r="BH20" s="49" t="s">
        <v>77</v>
      </c>
      <c r="BI20" s="50">
        <v>0.59399999999999997</v>
      </c>
      <c r="BJ20" s="50">
        <v>0.60399999999999998</v>
      </c>
      <c r="BK20" s="50">
        <v>0.61599999999999999</v>
      </c>
      <c r="BM20" s="32">
        <v>42125</v>
      </c>
      <c r="BN20" s="27" t="s">
        <v>144</v>
      </c>
      <c r="BO20" s="18" t="s">
        <v>76</v>
      </c>
      <c r="BP20" s="30">
        <v>7.78</v>
      </c>
      <c r="BQ20" s="30">
        <v>10.130000000000001</v>
      </c>
      <c r="BR20" s="30">
        <v>9.4499999999999993</v>
      </c>
      <c r="BS20" s="30">
        <v>9.8699999999999992</v>
      </c>
      <c r="BT20" s="30">
        <v>10.76</v>
      </c>
    </row>
    <row r="21" spans="1:72">
      <c r="A21" s="5">
        <v>42125</v>
      </c>
      <c r="B21" s="13" t="s">
        <v>26</v>
      </c>
      <c r="C21" s="13" t="s">
        <v>78</v>
      </c>
      <c r="D21" s="16">
        <v>5.96</v>
      </c>
      <c r="E21" s="16">
        <v>6.22</v>
      </c>
      <c r="F21" s="16">
        <v>6.14</v>
      </c>
      <c r="G21" s="16">
        <v>6.25</v>
      </c>
      <c r="H21" s="16">
        <v>6.27</v>
      </c>
      <c r="I21" s="12"/>
      <c r="J21" s="5">
        <v>42125</v>
      </c>
      <c r="K21" s="13" t="s">
        <v>20</v>
      </c>
      <c r="L21" s="13" t="s">
        <v>79</v>
      </c>
      <c r="M21" s="15">
        <v>0.49299999999999999</v>
      </c>
      <c r="N21" s="15">
        <v>0.51</v>
      </c>
      <c r="O21" s="15">
        <v>0.52300000000000002</v>
      </c>
      <c r="P21" s="1"/>
      <c r="Q21" s="5">
        <v>42125</v>
      </c>
      <c r="R21" s="7" t="s">
        <v>10</v>
      </c>
      <c r="S21" s="6" t="s">
        <v>78</v>
      </c>
      <c r="T21" s="16">
        <v>7.13</v>
      </c>
      <c r="U21" s="16">
        <v>7.56</v>
      </c>
      <c r="V21" s="16">
        <v>7.3</v>
      </c>
      <c r="W21" s="16">
        <v>7.34</v>
      </c>
      <c r="X21" s="16">
        <v>7.23</v>
      </c>
      <c r="Z21" s="17">
        <v>42125</v>
      </c>
      <c r="AA21" s="6" t="s">
        <v>107</v>
      </c>
      <c r="AB21" s="13" t="s">
        <v>79</v>
      </c>
      <c r="AC21" s="15">
        <v>4.1020000000000003</v>
      </c>
      <c r="AD21" s="15">
        <v>4.1970000000000001</v>
      </c>
      <c r="AE21" s="15">
        <v>4.2889999999999997</v>
      </c>
      <c r="AG21" s="31">
        <v>42125</v>
      </c>
      <c r="AH21" s="7" t="s">
        <v>71</v>
      </c>
      <c r="AI21" s="13" t="s">
        <v>78</v>
      </c>
      <c r="AJ21" s="16">
        <v>6.96</v>
      </c>
      <c r="AK21" s="16">
        <v>7.32</v>
      </c>
      <c r="AL21" s="16">
        <v>7.02</v>
      </c>
      <c r="AM21" s="16">
        <v>7.01</v>
      </c>
      <c r="AN21" s="16">
        <v>6.85</v>
      </c>
      <c r="AW21" s="32">
        <v>42156</v>
      </c>
      <c r="AX21" s="27" t="s">
        <v>122</v>
      </c>
      <c r="AY21" s="18" t="s">
        <v>78</v>
      </c>
      <c r="AZ21" s="30">
        <v>8.17</v>
      </c>
      <c r="BA21" s="30">
        <v>8.6</v>
      </c>
      <c r="BB21" s="30">
        <v>8.26</v>
      </c>
      <c r="BC21" s="30">
        <v>8.2899999999999991</v>
      </c>
      <c r="BD21" s="30">
        <v>8.2100000000000009</v>
      </c>
      <c r="BF21" s="48">
        <v>42156</v>
      </c>
      <c r="BG21" s="49" t="s">
        <v>123</v>
      </c>
      <c r="BH21" s="49" t="s">
        <v>79</v>
      </c>
      <c r="BI21" s="50">
        <v>0.57399999999999995</v>
      </c>
      <c r="BJ21" s="50">
        <v>0.58399999999999996</v>
      </c>
      <c r="BK21" s="50">
        <v>0.59599999999999997</v>
      </c>
      <c r="BM21" s="32">
        <v>42125</v>
      </c>
      <c r="BN21" s="27" t="s">
        <v>144</v>
      </c>
      <c r="BO21" s="18" t="s">
        <v>78</v>
      </c>
      <c r="BP21" s="30">
        <v>7.58</v>
      </c>
      <c r="BQ21" s="30">
        <v>9.93</v>
      </c>
      <c r="BR21" s="30">
        <v>9.25</v>
      </c>
      <c r="BS21" s="30">
        <v>9.67</v>
      </c>
      <c r="BT21" s="30">
        <v>10.56</v>
      </c>
    </row>
    <row r="22" spans="1:72">
      <c r="A22" s="5">
        <v>42125</v>
      </c>
      <c r="B22" s="13" t="s">
        <v>26</v>
      </c>
      <c r="C22" s="13" t="s">
        <v>80</v>
      </c>
      <c r="D22" s="16">
        <v>5.61</v>
      </c>
      <c r="E22" s="16">
        <v>5.87</v>
      </c>
      <c r="F22" s="16">
        <v>5.79</v>
      </c>
      <c r="G22" s="16">
        <v>5.9</v>
      </c>
      <c r="H22" s="16">
        <v>5.92</v>
      </c>
      <c r="I22" s="12"/>
      <c r="J22" s="5">
        <v>42125</v>
      </c>
      <c r="K22" s="13" t="s">
        <v>20</v>
      </c>
      <c r="L22" s="13" t="s">
        <v>81</v>
      </c>
      <c r="M22" s="15">
        <v>0.45800000000000002</v>
      </c>
      <c r="N22" s="15">
        <v>0.47499999999999998</v>
      </c>
      <c r="O22" s="15">
        <v>0.48799999999999999</v>
      </c>
      <c r="P22" s="1"/>
      <c r="Q22" s="5">
        <v>42125</v>
      </c>
      <c r="R22" s="7" t="s">
        <v>10</v>
      </c>
      <c r="S22" s="6" t="s">
        <v>80</v>
      </c>
      <c r="T22" s="16">
        <v>6.78</v>
      </c>
      <c r="U22" s="16">
        <v>7.21</v>
      </c>
      <c r="V22" s="16">
        <v>6.95</v>
      </c>
      <c r="W22" s="16">
        <v>6.99</v>
      </c>
      <c r="X22" s="16">
        <v>6.88</v>
      </c>
      <c r="Z22" s="17">
        <v>42125</v>
      </c>
      <c r="AA22" s="6" t="s">
        <v>107</v>
      </c>
      <c r="AB22" s="13" t="s">
        <v>81</v>
      </c>
      <c r="AC22" s="15">
        <v>3.7440000000000002</v>
      </c>
      <c r="AD22" s="15">
        <v>3.839</v>
      </c>
      <c r="AE22" s="15">
        <v>3.931</v>
      </c>
      <c r="AG22" s="31">
        <v>42125</v>
      </c>
      <c r="AH22" s="7" t="s">
        <v>71</v>
      </c>
      <c r="AI22" s="13" t="s">
        <v>80</v>
      </c>
      <c r="AJ22" s="16">
        <v>6.61</v>
      </c>
      <c r="AK22" s="16">
        <v>6.97</v>
      </c>
      <c r="AL22" s="16">
        <v>6.67</v>
      </c>
      <c r="AM22" s="16">
        <v>6.66</v>
      </c>
      <c r="AN22" s="16">
        <v>6.5</v>
      </c>
      <c r="AW22" s="32">
        <v>42156</v>
      </c>
      <c r="AX22" s="27" t="s">
        <v>122</v>
      </c>
      <c r="AY22" s="18" t="s">
        <v>80</v>
      </c>
      <c r="AZ22" s="30">
        <v>7.82</v>
      </c>
      <c r="BA22" s="30">
        <v>8.25</v>
      </c>
      <c r="BB22" s="30">
        <v>7.91</v>
      </c>
      <c r="BC22" s="30">
        <v>7.94</v>
      </c>
      <c r="BD22" s="30">
        <v>7.86</v>
      </c>
      <c r="BF22" s="48">
        <v>42156</v>
      </c>
      <c r="BG22" s="49" t="s">
        <v>123</v>
      </c>
      <c r="BH22" s="49" t="s">
        <v>81</v>
      </c>
      <c r="BI22" s="50">
        <v>0.53900000000000003</v>
      </c>
      <c r="BJ22" s="50">
        <v>0.54900000000000004</v>
      </c>
      <c r="BK22" s="50">
        <v>0.56100000000000005</v>
      </c>
      <c r="BM22" s="32">
        <v>42125</v>
      </c>
      <c r="BN22" s="27" t="s">
        <v>144</v>
      </c>
      <c r="BO22" s="18" t="s">
        <v>80</v>
      </c>
      <c r="BP22" s="30">
        <v>7.23</v>
      </c>
      <c r="BQ22" s="30">
        <v>9.58</v>
      </c>
      <c r="BR22" s="30">
        <v>8.9</v>
      </c>
      <c r="BS22" s="30">
        <v>9.32</v>
      </c>
      <c r="BT22" s="30">
        <v>10.210000000000001</v>
      </c>
    </row>
    <row r="23" spans="1:72">
      <c r="A23" s="5">
        <v>42125</v>
      </c>
      <c r="B23" s="13" t="s">
        <v>26</v>
      </c>
      <c r="C23" s="13" t="s">
        <v>82</v>
      </c>
      <c r="D23" s="16">
        <v>5.49</v>
      </c>
      <c r="E23" s="16">
        <v>5.75</v>
      </c>
      <c r="F23" s="16">
        <v>5.66</v>
      </c>
      <c r="G23" s="16">
        <v>5.77</v>
      </c>
      <c r="H23" s="16">
        <v>5.8</v>
      </c>
      <c r="I23" s="12"/>
      <c r="J23" s="5">
        <v>42125</v>
      </c>
      <c r="K23" s="13" t="s">
        <v>20</v>
      </c>
      <c r="L23" s="13" t="s">
        <v>18</v>
      </c>
      <c r="M23" s="15">
        <v>0.44800000000000001</v>
      </c>
      <c r="N23" s="15">
        <v>0.46500000000000002</v>
      </c>
      <c r="O23" s="15">
        <v>0.47799999999999998</v>
      </c>
      <c r="P23" s="1"/>
      <c r="Q23" s="5">
        <v>42125</v>
      </c>
      <c r="R23" s="7" t="s">
        <v>10</v>
      </c>
      <c r="S23" s="6" t="s">
        <v>82</v>
      </c>
      <c r="T23" s="16">
        <v>6.65</v>
      </c>
      <c r="U23" s="16">
        <v>7.09</v>
      </c>
      <c r="V23" s="16">
        <v>6.83</v>
      </c>
      <c r="W23" s="16">
        <v>6.86</v>
      </c>
      <c r="X23" s="16">
        <v>6.75</v>
      </c>
      <c r="Z23" s="17">
        <v>42125</v>
      </c>
      <c r="AA23" s="6" t="s">
        <v>107</v>
      </c>
      <c r="AB23" s="13" t="s">
        <v>18</v>
      </c>
      <c r="AC23" s="15">
        <v>3.6419999999999999</v>
      </c>
      <c r="AD23" s="15">
        <v>3.7360000000000002</v>
      </c>
      <c r="AE23" s="15">
        <v>3.8290000000000002</v>
      </c>
      <c r="AG23" s="31">
        <v>42125</v>
      </c>
      <c r="AH23" s="7" t="s">
        <v>71</v>
      </c>
      <c r="AI23" s="13" t="s">
        <v>82</v>
      </c>
      <c r="AJ23" s="16">
        <v>6.49</v>
      </c>
      <c r="AK23" s="16">
        <v>6.84</v>
      </c>
      <c r="AL23" s="16">
        <v>6.54</v>
      </c>
      <c r="AM23" s="16">
        <v>6.53</v>
      </c>
      <c r="AN23" s="16">
        <v>6.38</v>
      </c>
      <c r="AW23" s="32">
        <v>42156</v>
      </c>
      <c r="AX23" s="27" t="s">
        <v>122</v>
      </c>
      <c r="AY23" s="18" t="s">
        <v>82</v>
      </c>
      <c r="AZ23" s="30">
        <v>7.69</v>
      </c>
      <c r="BA23" s="30">
        <v>8.1199999999999992</v>
      </c>
      <c r="BB23" s="30">
        <v>7.79</v>
      </c>
      <c r="BC23" s="30">
        <v>7.82</v>
      </c>
      <c r="BD23" s="30">
        <v>7.74</v>
      </c>
      <c r="BF23" s="48">
        <v>42156</v>
      </c>
      <c r="BG23" s="49" t="s">
        <v>123</v>
      </c>
      <c r="BH23" s="49" t="s">
        <v>18</v>
      </c>
      <c r="BI23" s="50">
        <v>0.52900000000000003</v>
      </c>
      <c r="BJ23" s="50">
        <v>0.53900000000000003</v>
      </c>
      <c r="BK23" s="50">
        <v>0.55100000000000005</v>
      </c>
      <c r="BM23" s="32">
        <v>42125</v>
      </c>
      <c r="BN23" s="27" t="s">
        <v>144</v>
      </c>
      <c r="BO23" s="18" t="s">
        <v>82</v>
      </c>
      <c r="BP23" s="30">
        <v>7.11</v>
      </c>
      <c r="BQ23" s="30">
        <v>9.4499999999999993</v>
      </c>
      <c r="BR23" s="30">
        <v>8.77</v>
      </c>
      <c r="BS23" s="30">
        <v>9.1999999999999993</v>
      </c>
      <c r="BT23" s="30">
        <v>10.09</v>
      </c>
    </row>
    <row r="24" spans="1:72">
      <c r="A24" s="5">
        <v>42125</v>
      </c>
      <c r="B24" s="13" t="s">
        <v>26</v>
      </c>
      <c r="C24" s="13" t="s">
        <v>83</v>
      </c>
      <c r="D24" s="16">
        <v>5.36</v>
      </c>
      <c r="E24" s="16">
        <v>5.62</v>
      </c>
      <c r="F24" s="16">
        <v>5.54</v>
      </c>
      <c r="G24" s="16">
        <v>5.65</v>
      </c>
      <c r="H24" s="16">
        <v>5.67</v>
      </c>
      <c r="I24" s="12"/>
      <c r="J24" s="5">
        <v>42125</v>
      </c>
      <c r="K24" s="13" t="s">
        <v>20</v>
      </c>
      <c r="L24" s="13" t="s">
        <v>19</v>
      </c>
      <c r="M24" s="15">
        <v>0.433</v>
      </c>
      <c r="N24" s="15">
        <v>0.45</v>
      </c>
      <c r="O24" s="15">
        <v>0.46300000000000002</v>
      </c>
      <c r="P24" s="1"/>
      <c r="Q24" s="5">
        <v>42125</v>
      </c>
      <c r="R24" s="7" t="s">
        <v>10</v>
      </c>
      <c r="S24" s="6" t="s">
        <v>83</v>
      </c>
      <c r="T24" s="16">
        <v>6.53</v>
      </c>
      <c r="U24" s="16">
        <v>6.96</v>
      </c>
      <c r="V24" s="16">
        <v>6.7</v>
      </c>
      <c r="W24" s="16">
        <v>6.74</v>
      </c>
      <c r="X24" s="16">
        <v>6.63</v>
      </c>
      <c r="Z24" s="17">
        <v>42125</v>
      </c>
      <c r="AA24" s="6" t="s">
        <v>107</v>
      </c>
      <c r="AB24" s="13" t="s">
        <v>19</v>
      </c>
      <c r="AC24" s="15">
        <v>3.488</v>
      </c>
      <c r="AD24" s="15">
        <v>3.5830000000000002</v>
      </c>
      <c r="AE24" s="15">
        <v>3.6749999999999998</v>
      </c>
      <c r="AG24" s="31">
        <v>42125</v>
      </c>
      <c r="AH24" s="7" t="s">
        <v>71</v>
      </c>
      <c r="AI24" s="13" t="s">
        <v>83</v>
      </c>
      <c r="AJ24" s="16">
        <v>6.36</v>
      </c>
      <c r="AK24" s="16">
        <v>6.72</v>
      </c>
      <c r="AL24" s="16">
        <v>6.42</v>
      </c>
      <c r="AM24" s="16">
        <v>6.41</v>
      </c>
      <c r="AN24" s="16">
        <v>6.25</v>
      </c>
      <c r="AW24" s="32">
        <v>42156</v>
      </c>
      <c r="AX24" s="27" t="s">
        <v>122</v>
      </c>
      <c r="AY24" s="18" t="s">
        <v>83</v>
      </c>
      <c r="AZ24" s="30">
        <v>7.57</v>
      </c>
      <c r="BA24" s="30">
        <v>8</v>
      </c>
      <c r="BB24" s="30">
        <v>7.66</v>
      </c>
      <c r="BC24" s="30">
        <v>7.69</v>
      </c>
      <c r="BD24" s="30">
        <v>7.61</v>
      </c>
      <c r="BF24" s="48">
        <v>42156</v>
      </c>
      <c r="BG24" s="49" t="s">
        <v>123</v>
      </c>
      <c r="BH24" s="49" t="s">
        <v>19</v>
      </c>
      <c r="BI24" s="50">
        <v>0.51400000000000001</v>
      </c>
      <c r="BJ24" s="50">
        <v>0.52400000000000002</v>
      </c>
      <c r="BK24" s="50">
        <v>0.53600000000000003</v>
      </c>
      <c r="BM24" s="32">
        <v>42125</v>
      </c>
      <c r="BN24" s="27" t="s">
        <v>144</v>
      </c>
      <c r="BO24" s="18" t="s">
        <v>83</v>
      </c>
      <c r="BP24" s="30">
        <v>6.98</v>
      </c>
      <c r="BQ24" s="30">
        <v>9.33</v>
      </c>
      <c r="BR24" s="30">
        <v>8.65</v>
      </c>
      <c r="BS24" s="30">
        <v>9.07</v>
      </c>
      <c r="BT24" s="30">
        <v>9.9600000000000009</v>
      </c>
    </row>
    <row r="25" spans="1:72">
      <c r="A25" s="5">
        <v>42125</v>
      </c>
      <c r="B25" s="13" t="s">
        <v>27</v>
      </c>
      <c r="C25" s="13" t="s">
        <v>76</v>
      </c>
      <c r="D25" s="16">
        <v>6.46</v>
      </c>
      <c r="E25" s="16">
        <v>6.84</v>
      </c>
      <c r="F25" s="16">
        <v>6.7</v>
      </c>
      <c r="G25" s="16">
        <v>6.84</v>
      </c>
      <c r="H25" s="16">
        <v>6.86</v>
      </c>
      <c r="I25" s="12"/>
      <c r="J25" s="5">
        <v>42125</v>
      </c>
      <c r="K25" s="13" t="s">
        <v>21</v>
      </c>
      <c r="L25" s="13" t="s">
        <v>77</v>
      </c>
      <c r="M25" s="15">
        <v>0.443</v>
      </c>
      <c r="N25" s="15">
        <v>0.46100000000000002</v>
      </c>
      <c r="O25" s="15">
        <v>0.47799999999999998</v>
      </c>
      <c r="P25" s="1"/>
      <c r="Q25" s="5">
        <v>42125</v>
      </c>
      <c r="R25" s="7" t="s">
        <v>11</v>
      </c>
      <c r="S25" s="6" t="s">
        <v>76</v>
      </c>
      <c r="T25" s="16">
        <v>7.53</v>
      </c>
      <c r="U25" s="16">
        <v>7.93</v>
      </c>
      <c r="V25" s="16">
        <v>7.63</v>
      </c>
      <c r="W25" s="16">
        <v>7.68</v>
      </c>
      <c r="X25" s="16">
        <v>7.58</v>
      </c>
      <c r="Z25" s="32">
        <v>42156</v>
      </c>
      <c r="AA25" s="27" t="s">
        <v>51</v>
      </c>
      <c r="AB25" s="18" t="s">
        <v>77</v>
      </c>
      <c r="AC25" s="28">
        <v>0.64900000000000002</v>
      </c>
      <c r="AD25" s="28">
        <v>0.66100000000000003</v>
      </c>
      <c r="AE25" s="28">
        <v>0.67100000000000004</v>
      </c>
      <c r="AG25" s="32">
        <v>42156</v>
      </c>
      <c r="AH25" s="27" t="s">
        <v>65</v>
      </c>
      <c r="AI25" s="18" t="s">
        <v>76</v>
      </c>
      <c r="AJ25" s="30">
        <v>8.31</v>
      </c>
      <c r="AK25" s="30">
        <v>8.69</v>
      </c>
      <c r="AL25" s="30">
        <v>8.3699999999999992</v>
      </c>
      <c r="AM25" s="30">
        <v>8.41</v>
      </c>
      <c r="AN25" s="30">
        <v>8.2799999999999994</v>
      </c>
      <c r="AW25" s="32">
        <v>42156</v>
      </c>
      <c r="AX25" s="27" t="s">
        <v>123</v>
      </c>
      <c r="AY25" s="18" t="s">
        <v>76</v>
      </c>
      <c r="AZ25" s="30">
        <v>9.7899999999999991</v>
      </c>
      <c r="BA25" s="30">
        <v>10.33</v>
      </c>
      <c r="BB25" s="30">
        <v>10.23</v>
      </c>
      <c r="BC25" s="30">
        <v>10.34</v>
      </c>
      <c r="BD25" s="30">
        <v>10.31</v>
      </c>
      <c r="BF25" s="48">
        <v>42156</v>
      </c>
      <c r="BG25" s="49" t="s">
        <v>124</v>
      </c>
      <c r="BH25" s="49" t="s">
        <v>77</v>
      </c>
      <c r="BI25" s="50">
        <v>0.58399999999999996</v>
      </c>
      <c r="BJ25" s="50">
        <v>0.59399999999999997</v>
      </c>
      <c r="BK25" s="50">
        <v>0.60599999999999998</v>
      </c>
      <c r="BM25" s="32">
        <v>42156</v>
      </c>
      <c r="BN25" s="27" t="s">
        <v>147</v>
      </c>
      <c r="BO25" s="18" t="s">
        <v>76</v>
      </c>
      <c r="BP25" s="30">
        <v>8.5299999999999994</v>
      </c>
      <c r="BQ25" s="30">
        <v>10.29</v>
      </c>
      <c r="BR25" s="30">
        <v>9.61</v>
      </c>
      <c r="BS25" s="30">
        <v>9.94</v>
      </c>
      <c r="BT25" s="30">
        <v>10.87</v>
      </c>
    </row>
    <row r="26" spans="1:72">
      <c r="A26" s="5">
        <v>42125</v>
      </c>
      <c r="B26" s="13" t="s">
        <v>27</v>
      </c>
      <c r="C26" s="13" t="s">
        <v>78</v>
      </c>
      <c r="D26" s="16">
        <v>6.26</v>
      </c>
      <c r="E26" s="16">
        <v>6.64</v>
      </c>
      <c r="F26" s="16">
        <v>6.5</v>
      </c>
      <c r="G26" s="16">
        <v>6.64</v>
      </c>
      <c r="H26" s="16">
        <v>6.66</v>
      </c>
      <c r="I26" s="12"/>
      <c r="J26" s="5">
        <v>42125</v>
      </c>
      <c r="K26" s="13" t="s">
        <v>21</v>
      </c>
      <c r="L26" s="13" t="s">
        <v>79</v>
      </c>
      <c r="M26" s="15">
        <v>0.42299999999999999</v>
      </c>
      <c r="N26" s="15">
        <v>0.441</v>
      </c>
      <c r="O26" s="15">
        <v>0.45800000000000002</v>
      </c>
      <c r="P26" s="1"/>
      <c r="Q26" s="5">
        <v>42125</v>
      </c>
      <c r="R26" s="7" t="s">
        <v>11</v>
      </c>
      <c r="S26" s="6" t="s">
        <v>78</v>
      </c>
      <c r="T26" s="16">
        <v>7.33</v>
      </c>
      <c r="U26" s="16">
        <v>7.73</v>
      </c>
      <c r="V26" s="16">
        <v>7.43</v>
      </c>
      <c r="W26" s="16">
        <v>7.48</v>
      </c>
      <c r="X26" s="16">
        <v>7.38</v>
      </c>
      <c r="Z26" s="26">
        <v>42156</v>
      </c>
      <c r="AA26" s="27" t="s">
        <v>51</v>
      </c>
      <c r="AB26" s="18" t="s">
        <v>79</v>
      </c>
      <c r="AC26" s="28">
        <v>0.629</v>
      </c>
      <c r="AD26" s="28">
        <v>0.64</v>
      </c>
      <c r="AE26" s="28">
        <v>0.65100000000000002</v>
      </c>
      <c r="AG26" s="32">
        <v>42156</v>
      </c>
      <c r="AH26" s="27" t="s">
        <v>65</v>
      </c>
      <c r="AI26" s="18" t="s">
        <v>78</v>
      </c>
      <c r="AJ26" s="30">
        <v>8.11</v>
      </c>
      <c r="AK26" s="30">
        <v>8.49</v>
      </c>
      <c r="AL26" s="30">
        <v>8.17</v>
      </c>
      <c r="AM26" s="30">
        <v>8.2100000000000009</v>
      </c>
      <c r="AN26" s="30">
        <v>8.08</v>
      </c>
      <c r="AW26" s="32">
        <v>42156</v>
      </c>
      <c r="AX26" s="27" t="s">
        <v>123</v>
      </c>
      <c r="AY26" s="18" t="s">
        <v>78</v>
      </c>
      <c r="AZ26" s="30">
        <v>9.59</v>
      </c>
      <c r="BA26" s="30">
        <v>10.130000000000001</v>
      </c>
      <c r="BB26" s="30">
        <v>10.029999999999999</v>
      </c>
      <c r="BC26" s="30">
        <v>10.14</v>
      </c>
      <c r="BD26" s="30">
        <v>10.11</v>
      </c>
      <c r="BF26" s="48">
        <v>42156</v>
      </c>
      <c r="BG26" s="49" t="s">
        <v>124</v>
      </c>
      <c r="BH26" s="49" t="s">
        <v>79</v>
      </c>
      <c r="BI26" s="50">
        <v>0.56399999999999995</v>
      </c>
      <c r="BJ26" s="50">
        <v>0.57399999999999995</v>
      </c>
      <c r="BK26" s="50">
        <v>0.58599999999999997</v>
      </c>
      <c r="BM26" s="32">
        <v>42156</v>
      </c>
      <c r="BN26" s="27" t="s">
        <v>147</v>
      </c>
      <c r="BO26" s="18" t="s">
        <v>78</v>
      </c>
      <c r="BP26" s="30">
        <v>8.33</v>
      </c>
      <c r="BQ26" s="30">
        <v>10.09</v>
      </c>
      <c r="BR26" s="30">
        <v>9.41</v>
      </c>
      <c r="BS26" s="30">
        <v>9.74</v>
      </c>
      <c r="BT26" s="30">
        <v>10.67</v>
      </c>
    </row>
    <row r="27" spans="1:72">
      <c r="A27" s="5">
        <v>42125</v>
      </c>
      <c r="B27" s="13" t="s">
        <v>27</v>
      </c>
      <c r="C27" s="13" t="s">
        <v>80</v>
      </c>
      <c r="D27" s="16">
        <v>5.91</v>
      </c>
      <c r="E27" s="16">
        <v>6.29</v>
      </c>
      <c r="F27" s="16">
        <v>6.15</v>
      </c>
      <c r="G27" s="16">
        <v>6.29</v>
      </c>
      <c r="H27" s="16">
        <v>6.31</v>
      </c>
      <c r="I27" s="12"/>
      <c r="J27" s="5">
        <v>42125</v>
      </c>
      <c r="K27" s="13" t="s">
        <v>21</v>
      </c>
      <c r="L27" s="13" t="s">
        <v>81</v>
      </c>
      <c r="M27" s="15">
        <v>0.38800000000000001</v>
      </c>
      <c r="N27" s="15">
        <v>0.40600000000000003</v>
      </c>
      <c r="O27" s="15">
        <v>0.42299999999999999</v>
      </c>
      <c r="P27" s="1"/>
      <c r="Q27" s="5">
        <v>42125</v>
      </c>
      <c r="R27" s="7" t="s">
        <v>11</v>
      </c>
      <c r="S27" s="6" t="s">
        <v>80</v>
      </c>
      <c r="T27" s="16">
        <v>6.98</v>
      </c>
      <c r="U27" s="16">
        <v>7.38</v>
      </c>
      <c r="V27" s="16">
        <v>7.08</v>
      </c>
      <c r="W27" s="16">
        <v>7.13</v>
      </c>
      <c r="X27" s="16">
        <v>7.03</v>
      </c>
      <c r="Z27" s="26">
        <v>42156</v>
      </c>
      <c r="AA27" s="27" t="s">
        <v>51</v>
      </c>
      <c r="AB27" s="18" t="s">
        <v>81</v>
      </c>
      <c r="AC27" s="28">
        <v>0.59299999999999997</v>
      </c>
      <c r="AD27" s="28">
        <v>0.60499999999999998</v>
      </c>
      <c r="AE27" s="28">
        <v>0.61499999999999999</v>
      </c>
      <c r="AG27" s="32">
        <v>42156</v>
      </c>
      <c r="AH27" s="27" t="s">
        <v>65</v>
      </c>
      <c r="AI27" s="18" t="s">
        <v>80</v>
      </c>
      <c r="AJ27" s="30">
        <v>7.76</v>
      </c>
      <c r="AK27" s="30">
        <v>8.14</v>
      </c>
      <c r="AL27" s="30">
        <v>7.82</v>
      </c>
      <c r="AM27" s="30">
        <v>7.86</v>
      </c>
      <c r="AN27" s="30">
        <v>7.73</v>
      </c>
      <c r="AW27" s="32">
        <v>42156</v>
      </c>
      <c r="AX27" s="27" t="s">
        <v>123</v>
      </c>
      <c r="AY27" s="18" t="s">
        <v>80</v>
      </c>
      <c r="AZ27" s="30">
        <v>9.24</v>
      </c>
      <c r="BA27" s="30">
        <v>9.7799999999999994</v>
      </c>
      <c r="BB27" s="30">
        <v>9.68</v>
      </c>
      <c r="BC27" s="30">
        <v>9.7899999999999991</v>
      </c>
      <c r="BD27" s="30">
        <v>9.76</v>
      </c>
      <c r="BF27" s="48">
        <v>42156</v>
      </c>
      <c r="BG27" s="49" t="s">
        <v>124</v>
      </c>
      <c r="BH27" s="49" t="s">
        <v>81</v>
      </c>
      <c r="BI27" s="50">
        <v>0.52900000000000003</v>
      </c>
      <c r="BJ27" s="50">
        <v>0.53900000000000003</v>
      </c>
      <c r="BK27" s="50">
        <v>0.55100000000000005</v>
      </c>
      <c r="BM27" s="32">
        <v>42156</v>
      </c>
      <c r="BN27" s="27" t="s">
        <v>147</v>
      </c>
      <c r="BO27" s="18" t="s">
        <v>80</v>
      </c>
      <c r="BP27" s="30">
        <v>7.98</v>
      </c>
      <c r="BQ27" s="30">
        <v>9.74</v>
      </c>
      <c r="BR27" s="30">
        <v>9.06</v>
      </c>
      <c r="BS27" s="30">
        <v>9.39</v>
      </c>
      <c r="BT27" s="30">
        <v>10.32</v>
      </c>
    </row>
    <row r="28" spans="1:72">
      <c r="A28" s="5">
        <v>42125</v>
      </c>
      <c r="B28" s="13" t="s">
        <v>27</v>
      </c>
      <c r="C28" s="13" t="s">
        <v>82</v>
      </c>
      <c r="D28" s="16">
        <v>5.79</v>
      </c>
      <c r="E28" s="16">
        <v>6.16</v>
      </c>
      <c r="F28" s="16">
        <v>6.02</v>
      </c>
      <c r="G28" s="16">
        <v>6.16</v>
      </c>
      <c r="H28" s="16">
        <v>6.18</v>
      </c>
      <c r="I28" s="12"/>
      <c r="J28" s="5">
        <v>42125</v>
      </c>
      <c r="K28" s="13" t="s">
        <v>21</v>
      </c>
      <c r="L28" s="13" t="s">
        <v>18</v>
      </c>
      <c r="M28" s="15">
        <v>0.378</v>
      </c>
      <c r="N28" s="15">
        <v>0.39600000000000002</v>
      </c>
      <c r="O28" s="15">
        <v>0.41299999999999998</v>
      </c>
      <c r="P28" s="1"/>
      <c r="Q28" s="5">
        <v>42125</v>
      </c>
      <c r="R28" s="7" t="s">
        <v>11</v>
      </c>
      <c r="S28" s="6" t="s">
        <v>82</v>
      </c>
      <c r="T28" s="16">
        <v>6.86</v>
      </c>
      <c r="U28" s="16">
        <v>7.26</v>
      </c>
      <c r="V28" s="16">
        <v>6.96</v>
      </c>
      <c r="W28" s="16">
        <v>7.01</v>
      </c>
      <c r="X28" s="16">
        <v>6.91</v>
      </c>
      <c r="Z28" s="26">
        <v>42156</v>
      </c>
      <c r="AA28" s="27" t="s">
        <v>51</v>
      </c>
      <c r="AB28" s="18" t="s">
        <v>18</v>
      </c>
      <c r="AC28" s="28">
        <v>0.58299999999999996</v>
      </c>
      <c r="AD28" s="28">
        <v>0.59399999999999997</v>
      </c>
      <c r="AE28" s="28">
        <v>0.60499999999999998</v>
      </c>
      <c r="AG28" s="32">
        <v>42156</v>
      </c>
      <c r="AH28" s="27" t="s">
        <v>65</v>
      </c>
      <c r="AI28" s="18" t="s">
        <v>82</v>
      </c>
      <c r="AJ28" s="30">
        <v>7.63</v>
      </c>
      <c r="AK28" s="30">
        <v>8.02</v>
      </c>
      <c r="AL28" s="30">
        <v>7.7</v>
      </c>
      <c r="AM28" s="30">
        <v>7.73</v>
      </c>
      <c r="AN28" s="30">
        <v>7.6</v>
      </c>
      <c r="AW28" s="32">
        <v>42156</v>
      </c>
      <c r="AX28" s="27" t="s">
        <v>123</v>
      </c>
      <c r="AY28" s="18" t="s">
        <v>82</v>
      </c>
      <c r="AZ28" s="30">
        <v>9.11</v>
      </c>
      <c r="BA28" s="30">
        <v>9.65</v>
      </c>
      <c r="BB28" s="30">
        <v>9.5500000000000007</v>
      </c>
      <c r="BC28" s="30">
        <v>9.66</v>
      </c>
      <c r="BD28" s="30">
        <v>9.64</v>
      </c>
      <c r="BF28" s="48">
        <v>42156</v>
      </c>
      <c r="BG28" s="49" t="s">
        <v>124</v>
      </c>
      <c r="BH28" s="49" t="s">
        <v>18</v>
      </c>
      <c r="BI28" s="50">
        <v>0.51900000000000002</v>
      </c>
      <c r="BJ28" s="50">
        <v>0.52900000000000003</v>
      </c>
      <c r="BK28" s="50">
        <v>0.54100000000000004</v>
      </c>
      <c r="BM28" s="32">
        <v>42156</v>
      </c>
      <c r="BN28" s="27" t="s">
        <v>147</v>
      </c>
      <c r="BO28" s="18" t="s">
        <v>82</v>
      </c>
      <c r="BP28" s="30">
        <v>7.85</v>
      </c>
      <c r="BQ28" s="30">
        <v>9.6199999999999992</v>
      </c>
      <c r="BR28" s="30">
        <v>8.93</v>
      </c>
      <c r="BS28" s="30">
        <v>9.27</v>
      </c>
      <c r="BT28" s="30">
        <v>10.199999999999999</v>
      </c>
    </row>
    <row r="29" spans="1:72">
      <c r="A29" s="5">
        <v>42125</v>
      </c>
      <c r="B29" s="13" t="s">
        <v>27</v>
      </c>
      <c r="C29" s="13" t="s">
        <v>83</v>
      </c>
      <c r="D29" s="16">
        <v>5.66</v>
      </c>
      <c r="E29" s="16">
        <v>6.04</v>
      </c>
      <c r="F29" s="16">
        <v>5.9</v>
      </c>
      <c r="G29" s="16">
        <v>6.04</v>
      </c>
      <c r="H29" s="16">
        <v>6.06</v>
      </c>
      <c r="I29" s="12"/>
      <c r="J29" s="5">
        <v>42125</v>
      </c>
      <c r="K29" s="13" t="s">
        <v>21</v>
      </c>
      <c r="L29" s="13" t="s">
        <v>19</v>
      </c>
      <c r="M29" s="15">
        <v>0.36299999999999999</v>
      </c>
      <c r="N29" s="15">
        <v>0.38100000000000001</v>
      </c>
      <c r="O29" s="15">
        <v>0.39800000000000002</v>
      </c>
      <c r="P29" s="1"/>
      <c r="Q29" s="5">
        <v>42125</v>
      </c>
      <c r="R29" s="7" t="s">
        <v>11</v>
      </c>
      <c r="S29" s="6" t="s">
        <v>83</v>
      </c>
      <c r="T29" s="16">
        <v>6.73</v>
      </c>
      <c r="U29" s="16">
        <v>7.13</v>
      </c>
      <c r="V29" s="16">
        <v>6.83</v>
      </c>
      <c r="W29" s="16">
        <v>6.88</v>
      </c>
      <c r="X29" s="16">
        <v>6.78</v>
      </c>
      <c r="Z29" s="26">
        <v>42156</v>
      </c>
      <c r="AA29" s="27" t="s">
        <v>51</v>
      </c>
      <c r="AB29" s="18" t="s">
        <v>19</v>
      </c>
      <c r="AC29" s="28">
        <v>0.56799999999999995</v>
      </c>
      <c r="AD29" s="28">
        <v>0.57899999999999996</v>
      </c>
      <c r="AE29" s="28">
        <v>0.58899999999999997</v>
      </c>
      <c r="AG29" s="32">
        <v>42156</v>
      </c>
      <c r="AH29" s="27" t="s">
        <v>65</v>
      </c>
      <c r="AI29" s="18" t="s">
        <v>83</v>
      </c>
      <c r="AJ29" s="30">
        <v>7.51</v>
      </c>
      <c r="AK29" s="30">
        <v>7.89</v>
      </c>
      <c r="AL29" s="30">
        <v>7.57</v>
      </c>
      <c r="AM29" s="30">
        <v>7.61</v>
      </c>
      <c r="AN29" s="30">
        <v>7.48</v>
      </c>
      <c r="AW29" s="32">
        <v>42156</v>
      </c>
      <c r="AX29" s="27" t="s">
        <v>123</v>
      </c>
      <c r="AY29" s="18" t="s">
        <v>83</v>
      </c>
      <c r="AZ29" s="30">
        <v>8.99</v>
      </c>
      <c r="BA29" s="30">
        <v>9.5299999999999994</v>
      </c>
      <c r="BB29" s="30">
        <v>9.43</v>
      </c>
      <c r="BC29" s="30">
        <v>9.5399999999999991</v>
      </c>
      <c r="BD29" s="30">
        <v>9.51</v>
      </c>
      <c r="BF29" s="48">
        <v>42156</v>
      </c>
      <c r="BG29" s="49" t="s">
        <v>124</v>
      </c>
      <c r="BH29" s="49" t="s">
        <v>19</v>
      </c>
      <c r="BI29" s="50">
        <v>0.504</v>
      </c>
      <c r="BJ29" s="50">
        <v>0.51400000000000001</v>
      </c>
      <c r="BK29" s="50">
        <v>0.52600000000000002</v>
      </c>
      <c r="BM29" s="32">
        <v>42156</v>
      </c>
      <c r="BN29" s="27" t="s">
        <v>147</v>
      </c>
      <c r="BO29" s="18" t="s">
        <v>83</v>
      </c>
      <c r="BP29" s="30">
        <v>7.73</v>
      </c>
      <c r="BQ29" s="30">
        <v>9.49</v>
      </c>
      <c r="BR29" s="30">
        <v>8.81</v>
      </c>
      <c r="BS29" s="30">
        <v>9.14</v>
      </c>
      <c r="BT29" s="30">
        <v>10.07</v>
      </c>
    </row>
    <row r="30" spans="1:72">
      <c r="A30" s="5">
        <v>42125</v>
      </c>
      <c r="B30" s="13" t="s">
        <v>28</v>
      </c>
      <c r="C30" s="13" t="s">
        <v>76</v>
      </c>
      <c r="D30" s="16">
        <v>6.28</v>
      </c>
      <c r="E30" s="16">
        <v>7.55</v>
      </c>
      <c r="F30" s="16">
        <v>7.2</v>
      </c>
      <c r="G30" s="16">
        <v>7.57</v>
      </c>
      <c r="H30" s="16">
        <v>7.58</v>
      </c>
      <c r="I30" s="12"/>
      <c r="J30" s="5">
        <v>42125</v>
      </c>
      <c r="K30" s="13" t="s">
        <v>22</v>
      </c>
      <c r="L30" s="13" t="s">
        <v>77</v>
      </c>
      <c r="M30" s="15">
        <v>0.36099999999999999</v>
      </c>
      <c r="N30" s="15">
        <v>0.38</v>
      </c>
      <c r="O30" s="15">
        <v>0.4</v>
      </c>
      <c r="P30" s="1"/>
      <c r="Q30" s="5">
        <v>42125</v>
      </c>
      <c r="R30" s="7" t="s">
        <v>12</v>
      </c>
      <c r="S30" s="6" t="s">
        <v>76</v>
      </c>
      <c r="T30" s="16">
        <v>7.14</v>
      </c>
      <c r="U30" s="16">
        <v>7.56</v>
      </c>
      <c r="V30" s="16">
        <v>7.25</v>
      </c>
      <c r="W30" s="16">
        <v>7.25</v>
      </c>
      <c r="X30" s="16">
        <v>7.23</v>
      </c>
      <c r="Z30" s="26">
        <v>42156</v>
      </c>
      <c r="AA30" s="27" t="s">
        <v>52</v>
      </c>
      <c r="AB30" s="18" t="s">
        <v>77</v>
      </c>
      <c r="AC30" s="28">
        <v>0.56200000000000006</v>
      </c>
      <c r="AD30" s="28">
        <v>0.57899999999999996</v>
      </c>
      <c r="AE30" s="28">
        <v>0.59199999999999997</v>
      </c>
      <c r="AG30" s="32">
        <v>42156</v>
      </c>
      <c r="AH30" s="27" t="s">
        <v>66</v>
      </c>
      <c r="AI30" s="18" t="s">
        <v>76</v>
      </c>
      <c r="AJ30" s="30">
        <v>8.15</v>
      </c>
      <c r="AK30" s="30">
        <v>8.43</v>
      </c>
      <c r="AL30" s="30">
        <v>8.15</v>
      </c>
      <c r="AM30" s="30">
        <v>8.15</v>
      </c>
      <c r="AN30" s="30">
        <v>8.0399999999999991</v>
      </c>
      <c r="AW30" s="32">
        <v>42156</v>
      </c>
      <c r="AX30" s="29" t="s">
        <v>125</v>
      </c>
      <c r="AY30" s="18" t="s">
        <v>76</v>
      </c>
      <c r="AZ30" s="30">
        <v>9.06</v>
      </c>
      <c r="BA30" s="30">
        <v>9.4700000000000006</v>
      </c>
      <c r="BB30" s="30">
        <v>9.1199999999999992</v>
      </c>
      <c r="BC30" s="30">
        <v>9.14</v>
      </c>
      <c r="BD30" s="30">
        <v>8.9700000000000006</v>
      </c>
      <c r="BF30" s="48">
        <v>42156</v>
      </c>
      <c r="BG30" s="49" t="s">
        <v>126</v>
      </c>
      <c r="BH30" s="49" t="s">
        <v>77</v>
      </c>
      <c r="BI30" s="50">
        <v>0.58399999999999996</v>
      </c>
      <c r="BJ30" s="50">
        <v>0.59399999999999997</v>
      </c>
      <c r="BK30" s="50">
        <v>0.60599999999999998</v>
      </c>
      <c r="BM30" s="32">
        <v>42156</v>
      </c>
      <c r="BN30" s="29" t="s">
        <v>148</v>
      </c>
      <c r="BO30" s="18" t="s">
        <v>76</v>
      </c>
      <c r="BP30" s="30">
        <v>8.6199999999999992</v>
      </c>
      <c r="BQ30" s="30">
        <v>10.39</v>
      </c>
      <c r="BR30" s="30">
        <v>9.7200000000000006</v>
      </c>
      <c r="BS30" s="30">
        <v>10.050000000000001</v>
      </c>
      <c r="BT30" s="30">
        <v>11.01</v>
      </c>
    </row>
    <row r="31" spans="1:72">
      <c r="A31" s="5">
        <v>42125</v>
      </c>
      <c r="B31" s="13" t="s">
        <v>28</v>
      </c>
      <c r="C31" s="13" t="s">
        <v>78</v>
      </c>
      <c r="D31" s="16">
        <v>6.08</v>
      </c>
      <c r="E31" s="16">
        <v>7.35</v>
      </c>
      <c r="F31" s="16">
        <v>7</v>
      </c>
      <c r="G31" s="16">
        <v>7.37</v>
      </c>
      <c r="H31" s="16">
        <v>7.38</v>
      </c>
      <c r="I31" s="12"/>
      <c r="J31" s="5">
        <v>42125</v>
      </c>
      <c r="K31" s="13" t="s">
        <v>22</v>
      </c>
      <c r="L31" s="13" t="s">
        <v>79</v>
      </c>
      <c r="M31" s="15">
        <v>0.34100000000000003</v>
      </c>
      <c r="N31" s="15">
        <v>0.36</v>
      </c>
      <c r="O31" s="15">
        <v>0.38</v>
      </c>
      <c r="P31" s="1"/>
      <c r="Q31" s="5">
        <v>42125</v>
      </c>
      <c r="R31" s="7" t="s">
        <v>12</v>
      </c>
      <c r="S31" s="6" t="s">
        <v>78</v>
      </c>
      <c r="T31" s="16">
        <v>6.94</v>
      </c>
      <c r="U31" s="16">
        <v>7.36</v>
      </c>
      <c r="V31" s="16">
        <v>7.05</v>
      </c>
      <c r="W31" s="16">
        <v>7.05</v>
      </c>
      <c r="X31" s="16">
        <v>7.03</v>
      </c>
      <c r="Z31" s="26">
        <v>42156</v>
      </c>
      <c r="AA31" s="27" t="s">
        <v>52</v>
      </c>
      <c r="AB31" s="18" t="s">
        <v>79</v>
      </c>
      <c r="AC31" s="28">
        <v>0.54100000000000004</v>
      </c>
      <c r="AD31" s="28">
        <v>0.55800000000000005</v>
      </c>
      <c r="AE31" s="28">
        <v>0.57099999999999995</v>
      </c>
      <c r="AG31" s="32">
        <v>42156</v>
      </c>
      <c r="AH31" s="27" t="s">
        <v>66</v>
      </c>
      <c r="AI31" s="18" t="s">
        <v>78</v>
      </c>
      <c r="AJ31" s="30">
        <v>7.95</v>
      </c>
      <c r="AK31" s="30">
        <v>8.23</v>
      </c>
      <c r="AL31" s="30">
        <v>7.95</v>
      </c>
      <c r="AM31" s="30">
        <v>7.95</v>
      </c>
      <c r="AN31" s="30">
        <v>7.84</v>
      </c>
      <c r="AW31" s="32">
        <v>42156</v>
      </c>
      <c r="AX31" s="29" t="s">
        <v>125</v>
      </c>
      <c r="AY31" s="18" t="s">
        <v>78</v>
      </c>
      <c r="AZ31" s="30">
        <v>8.86</v>
      </c>
      <c r="BA31" s="30">
        <v>9.27</v>
      </c>
      <c r="BB31" s="30">
        <v>8.92</v>
      </c>
      <c r="BC31" s="30">
        <v>8.94</v>
      </c>
      <c r="BD31" s="30">
        <v>8.77</v>
      </c>
      <c r="BF31" s="48">
        <v>42156</v>
      </c>
      <c r="BG31" s="49" t="s">
        <v>126</v>
      </c>
      <c r="BH31" s="49" t="s">
        <v>79</v>
      </c>
      <c r="BI31" s="50">
        <v>0.56399999999999995</v>
      </c>
      <c r="BJ31" s="50">
        <v>0.57399999999999995</v>
      </c>
      <c r="BK31" s="50">
        <v>0.58599999999999997</v>
      </c>
      <c r="BM31" s="32">
        <v>42156</v>
      </c>
      <c r="BN31" s="29" t="s">
        <v>148</v>
      </c>
      <c r="BO31" s="18" t="s">
        <v>78</v>
      </c>
      <c r="BP31" s="30">
        <v>8.42</v>
      </c>
      <c r="BQ31" s="30">
        <v>10.19</v>
      </c>
      <c r="BR31" s="30">
        <v>9.52</v>
      </c>
      <c r="BS31" s="30">
        <v>9.85</v>
      </c>
      <c r="BT31" s="30">
        <v>10.81</v>
      </c>
    </row>
    <row r="32" spans="1:72">
      <c r="A32" s="5">
        <v>42125</v>
      </c>
      <c r="B32" s="13" t="s">
        <v>28</v>
      </c>
      <c r="C32" s="13" t="s">
        <v>80</v>
      </c>
      <c r="D32" s="16">
        <v>5.73</v>
      </c>
      <c r="E32" s="16">
        <v>7</v>
      </c>
      <c r="F32" s="16">
        <v>6.65</v>
      </c>
      <c r="G32" s="16">
        <v>7.02</v>
      </c>
      <c r="H32" s="16">
        <v>7.03</v>
      </c>
      <c r="I32" s="12"/>
      <c r="J32" s="5">
        <v>42125</v>
      </c>
      <c r="K32" s="13" t="s">
        <v>22</v>
      </c>
      <c r="L32" s="13" t="s">
        <v>81</v>
      </c>
      <c r="M32" s="15">
        <v>0.30599999999999999</v>
      </c>
      <c r="N32" s="15">
        <v>0.32500000000000001</v>
      </c>
      <c r="O32" s="15">
        <v>0.34499999999999997</v>
      </c>
      <c r="P32" s="1"/>
      <c r="Q32" s="5">
        <v>42125</v>
      </c>
      <c r="R32" s="7" t="s">
        <v>12</v>
      </c>
      <c r="S32" s="6" t="s">
        <v>80</v>
      </c>
      <c r="T32" s="16">
        <v>6.59</v>
      </c>
      <c r="U32" s="16">
        <v>7.01</v>
      </c>
      <c r="V32" s="16">
        <v>6.7</v>
      </c>
      <c r="W32" s="16">
        <v>6.7</v>
      </c>
      <c r="X32" s="16">
        <v>6.68</v>
      </c>
      <c r="Z32" s="26">
        <v>42156</v>
      </c>
      <c r="AA32" s="27" t="s">
        <v>52</v>
      </c>
      <c r="AB32" s="18" t="s">
        <v>81</v>
      </c>
      <c r="AC32" s="28">
        <v>0.50600000000000001</v>
      </c>
      <c r="AD32" s="28">
        <v>0.52300000000000002</v>
      </c>
      <c r="AE32" s="28">
        <v>0.53600000000000003</v>
      </c>
      <c r="AG32" s="32">
        <v>42156</v>
      </c>
      <c r="AH32" s="27" t="s">
        <v>66</v>
      </c>
      <c r="AI32" s="18" t="s">
        <v>80</v>
      </c>
      <c r="AJ32" s="30">
        <v>7.6</v>
      </c>
      <c r="AK32" s="30">
        <v>7.88</v>
      </c>
      <c r="AL32" s="30">
        <v>7.6</v>
      </c>
      <c r="AM32" s="30">
        <v>7.6</v>
      </c>
      <c r="AN32" s="30">
        <v>7.49</v>
      </c>
      <c r="AW32" s="32">
        <v>42156</v>
      </c>
      <c r="AX32" s="29" t="s">
        <v>125</v>
      </c>
      <c r="AY32" s="18" t="s">
        <v>80</v>
      </c>
      <c r="AZ32" s="30">
        <v>8.51</v>
      </c>
      <c r="BA32" s="30">
        <v>8.92</v>
      </c>
      <c r="BB32" s="30">
        <v>8.57</v>
      </c>
      <c r="BC32" s="30">
        <v>8.59</v>
      </c>
      <c r="BD32" s="30">
        <v>8.42</v>
      </c>
      <c r="BF32" s="48">
        <v>42156</v>
      </c>
      <c r="BG32" s="49" t="s">
        <v>126</v>
      </c>
      <c r="BH32" s="49" t="s">
        <v>81</v>
      </c>
      <c r="BI32" s="50">
        <v>0.52900000000000003</v>
      </c>
      <c r="BJ32" s="50">
        <v>0.53900000000000003</v>
      </c>
      <c r="BK32" s="50">
        <v>0.55100000000000005</v>
      </c>
      <c r="BM32" s="32">
        <v>42156</v>
      </c>
      <c r="BN32" s="29" t="s">
        <v>148</v>
      </c>
      <c r="BO32" s="18" t="s">
        <v>80</v>
      </c>
      <c r="BP32" s="30">
        <v>8.07</v>
      </c>
      <c r="BQ32" s="30">
        <v>9.84</v>
      </c>
      <c r="BR32" s="30">
        <v>9.17</v>
      </c>
      <c r="BS32" s="30">
        <v>9.5</v>
      </c>
      <c r="BT32" s="30">
        <v>10.46</v>
      </c>
    </row>
    <row r="33" spans="1:72">
      <c r="A33" s="5">
        <v>42125</v>
      </c>
      <c r="B33" s="13" t="s">
        <v>28</v>
      </c>
      <c r="C33" s="13" t="s">
        <v>82</v>
      </c>
      <c r="D33" s="16">
        <v>5.61</v>
      </c>
      <c r="E33" s="16">
        <v>6.87</v>
      </c>
      <c r="F33" s="16">
        <v>6.52</v>
      </c>
      <c r="G33" s="16">
        <v>6.9</v>
      </c>
      <c r="H33" s="16">
        <v>6.91</v>
      </c>
      <c r="I33" s="12"/>
      <c r="J33" s="5">
        <v>42125</v>
      </c>
      <c r="K33" s="13" t="s">
        <v>22</v>
      </c>
      <c r="L33" s="13" t="s">
        <v>18</v>
      </c>
      <c r="M33" s="15">
        <v>0.29599999999999999</v>
      </c>
      <c r="N33" s="15">
        <v>0.315</v>
      </c>
      <c r="O33" s="15">
        <v>0.33500000000000002</v>
      </c>
      <c r="P33" s="1"/>
      <c r="Q33" s="5">
        <v>42125</v>
      </c>
      <c r="R33" s="7" t="s">
        <v>12</v>
      </c>
      <c r="S33" s="6" t="s">
        <v>82</v>
      </c>
      <c r="T33" s="16">
        <v>6.46</v>
      </c>
      <c r="U33" s="16">
        <v>6.88</v>
      </c>
      <c r="V33" s="16">
        <v>6.57</v>
      </c>
      <c r="W33" s="16">
        <v>6.57</v>
      </c>
      <c r="X33" s="16">
        <v>6.56</v>
      </c>
      <c r="Z33" s="26">
        <v>42156</v>
      </c>
      <c r="AA33" s="27" t="s">
        <v>52</v>
      </c>
      <c r="AB33" s="18" t="s">
        <v>18</v>
      </c>
      <c r="AC33" s="28">
        <v>0.495</v>
      </c>
      <c r="AD33" s="28">
        <v>0.51200000000000001</v>
      </c>
      <c r="AE33" s="28">
        <v>0.52500000000000002</v>
      </c>
      <c r="AG33" s="32">
        <v>42156</v>
      </c>
      <c r="AH33" s="27" t="s">
        <v>66</v>
      </c>
      <c r="AI33" s="18" t="s">
        <v>82</v>
      </c>
      <c r="AJ33" s="30">
        <v>7.48</v>
      </c>
      <c r="AK33" s="30">
        <v>7.76</v>
      </c>
      <c r="AL33" s="30">
        <v>7.48</v>
      </c>
      <c r="AM33" s="30">
        <v>7.48</v>
      </c>
      <c r="AN33" s="30">
        <v>7.37</v>
      </c>
      <c r="AW33" s="32">
        <v>42156</v>
      </c>
      <c r="AX33" s="29" t="s">
        <v>125</v>
      </c>
      <c r="AY33" s="18" t="s">
        <v>82</v>
      </c>
      <c r="AZ33" s="30">
        <v>8.3800000000000008</v>
      </c>
      <c r="BA33" s="30">
        <v>8.8000000000000007</v>
      </c>
      <c r="BB33" s="30">
        <v>8.4499999999999993</v>
      </c>
      <c r="BC33" s="30">
        <v>8.4700000000000006</v>
      </c>
      <c r="BD33" s="30">
        <v>8.2899999999999991</v>
      </c>
      <c r="BF33" s="48">
        <v>42156</v>
      </c>
      <c r="BG33" s="49" t="s">
        <v>126</v>
      </c>
      <c r="BH33" s="49" t="s">
        <v>18</v>
      </c>
      <c r="BI33" s="50">
        <v>0.51900000000000002</v>
      </c>
      <c r="BJ33" s="50">
        <v>0.52900000000000003</v>
      </c>
      <c r="BK33" s="50">
        <v>0.54100000000000004</v>
      </c>
      <c r="BM33" s="32">
        <v>42156</v>
      </c>
      <c r="BN33" s="29" t="s">
        <v>148</v>
      </c>
      <c r="BO33" s="18" t="s">
        <v>82</v>
      </c>
      <c r="BP33" s="30">
        <v>7.94</v>
      </c>
      <c r="BQ33" s="30">
        <v>9.7200000000000006</v>
      </c>
      <c r="BR33" s="30">
        <v>9.0399999999999991</v>
      </c>
      <c r="BS33" s="30">
        <v>9.3699999999999992</v>
      </c>
      <c r="BT33" s="30">
        <v>10.34</v>
      </c>
    </row>
    <row r="34" spans="1:72">
      <c r="A34" s="5">
        <v>42125</v>
      </c>
      <c r="B34" s="13" t="s">
        <v>28</v>
      </c>
      <c r="C34" s="13" t="s">
        <v>83</v>
      </c>
      <c r="D34" s="16">
        <v>5.48</v>
      </c>
      <c r="E34" s="16">
        <v>6.75</v>
      </c>
      <c r="F34" s="16">
        <v>6.4</v>
      </c>
      <c r="G34" s="16">
        <v>6.77</v>
      </c>
      <c r="H34" s="16">
        <v>6.78</v>
      </c>
      <c r="I34" s="12"/>
      <c r="J34" s="5">
        <v>42125</v>
      </c>
      <c r="K34" s="13" t="s">
        <v>22</v>
      </c>
      <c r="L34" s="13" t="s">
        <v>19</v>
      </c>
      <c r="M34" s="15">
        <v>0.28100000000000003</v>
      </c>
      <c r="N34" s="15">
        <v>0.3</v>
      </c>
      <c r="O34" s="15">
        <v>0.32</v>
      </c>
      <c r="P34" s="1"/>
      <c r="Q34" s="5">
        <v>42125</v>
      </c>
      <c r="R34" s="7" t="s">
        <v>12</v>
      </c>
      <c r="S34" s="6" t="s">
        <v>83</v>
      </c>
      <c r="T34" s="16">
        <v>6.34</v>
      </c>
      <c r="U34" s="16">
        <v>6.76</v>
      </c>
      <c r="V34" s="16">
        <v>6.45</v>
      </c>
      <c r="W34" s="16">
        <v>6.45</v>
      </c>
      <c r="X34" s="16">
        <v>6.43</v>
      </c>
      <c r="Z34" s="26">
        <v>42156</v>
      </c>
      <c r="AA34" s="27" t="s">
        <v>52</v>
      </c>
      <c r="AB34" s="18" t="s">
        <v>19</v>
      </c>
      <c r="AC34" s="28">
        <v>0.48</v>
      </c>
      <c r="AD34" s="28">
        <v>0.497</v>
      </c>
      <c r="AE34" s="28">
        <v>0.51</v>
      </c>
      <c r="AG34" s="32">
        <v>42156</v>
      </c>
      <c r="AH34" s="27" t="s">
        <v>66</v>
      </c>
      <c r="AI34" s="18" t="s">
        <v>83</v>
      </c>
      <c r="AJ34" s="30">
        <v>7.35</v>
      </c>
      <c r="AK34" s="30">
        <v>7.63</v>
      </c>
      <c r="AL34" s="30">
        <v>7.35</v>
      </c>
      <c r="AM34" s="30">
        <v>7.35</v>
      </c>
      <c r="AN34" s="30">
        <v>7.24</v>
      </c>
      <c r="AW34" s="32">
        <v>42156</v>
      </c>
      <c r="AX34" s="29" t="s">
        <v>125</v>
      </c>
      <c r="AY34" s="18" t="s">
        <v>83</v>
      </c>
      <c r="AZ34" s="30">
        <v>8.26</v>
      </c>
      <c r="BA34" s="30">
        <v>8.67</v>
      </c>
      <c r="BB34" s="30">
        <v>8.32</v>
      </c>
      <c r="BC34" s="30">
        <v>8.34</v>
      </c>
      <c r="BD34" s="30">
        <v>8.17</v>
      </c>
      <c r="BF34" s="48">
        <v>42156</v>
      </c>
      <c r="BG34" s="49" t="s">
        <v>126</v>
      </c>
      <c r="BH34" s="49" t="s">
        <v>19</v>
      </c>
      <c r="BI34" s="50">
        <v>0.504</v>
      </c>
      <c r="BJ34" s="50">
        <v>0.51400000000000001</v>
      </c>
      <c r="BK34" s="50">
        <v>0.52600000000000002</v>
      </c>
      <c r="BM34" s="32">
        <v>42156</v>
      </c>
      <c r="BN34" s="29" t="s">
        <v>148</v>
      </c>
      <c r="BO34" s="18" t="s">
        <v>83</v>
      </c>
      <c r="BP34" s="30">
        <v>7.82</v>
      </c>
      <c r="BQ34" s="30">
        <v>9.59</v>
      </c>
      <c r="BR34" s="30">
        <v>8.92</v>
      </c>
      <c r="BS34" s="30">
        <v>9.25</v>
      </c>
      <c r="BT34" s="30">
        <v>10.210000000000001</v>
      </c>
    </row>
    <row r="35" spans="1:72">
      <c r="A35" s="5">
        <v>42125</v>
      </c>
      <c r="B35" s="13" t="s">
        <v>29</v>
      </c>
      <c r="C35" s="13" t="s">
        <v>76</v>
      </c>
      <c r="D35" s="16">
        <v>7.83</v>
      </c>
      <c r="E35" s="16">
        <v>8.52</v>
      </c>
      <c r="F35" s="16">
        <v>8.33</v>
      </c>
      <c r="G35" s="16">
        <v>8.5399999999999991</v>
      </c>
      <c r="H35" s="16">
        <v>8.56</v>
      </c>
      <c r="I35" s="12"/>
      <c r="J35" s="5">
        <v>42125</v>
      </c>
      <c r="K35" s="13" t="s">
        <v>58</v>
      </c>
      <c r="L35" s="13" t="s">
        <v>77</v>
      </c>
      <c r="M35" s="15">
        <v>0.56599999999999995</v>
      </c>
      <c r="N35" s="15">
        <v>0.58299999999999996</v>
      </c>
      <c r="O35" s="15">
        <v>0.59599999999999997</v>
      </c>
      <c r="P35" s="1"/>
      <c r="Q35" s="5">
        <v>42125</v>
      </c>
      <c r="R35" s="7" t="s">
        <v>13</v>
      </c>
      <c r="S35" s="6" t="s">
        <v>76</v>
      </c>
      <c r="T35" s="16">
        <v>8.2899999999999991</v>
      </c>
      <c r="U35" s="16">
        <v>8.5500000000000007</v>
      </c>
      <c r="V35" s="16">
        <v>8.09</v>
      </c>
      <c r="W35" s="16">
        <v>7.86</v>
      </c>
      <c r="X35" s="16">
        <v>7.65</v>
      </c>
      <c r="Z35" s="26">
        <v>42156</v>
      </c>
      <c r="AA35" s="27" t="s">
        <v>106</v>
      </c>
      <c r="AB35" s="18" t="s">
        <v>77</v>
      </c>
      <c r="AC35" s="28">
        <v>0.46300000000000002</v>
      </c>
      <c r="AD35" s="28">
        <v>0.82599999999999996</v>
      </c>
      <c r="AE35" s="28">
        <v>0.63100000000000001</v>
      </c>
      <c r="AG35" s="32">
        <v>42156</v>
      </c>
      <c r="AH35" s="29" t="s">
        <v>67</v>
      </c>
      <c r="AI35" s="18" t="s">
        <v>76</v>
      </c>
      <c r="AJ35" s="30">
        <v>8.08</v>
      </c>
      <c r="AK35" s="30">
        <v>8.4700000000000006</v>
      </c>
      <c r="AL35" s="30">
        <v>8.17</v>
      </c>
      <c r="AM35" s="30">
        <v>8.1999999999999993</v>
      </c>
      <c r="AN35" s="30">
        <v>8.07</v>
      </c>
      <c r="AW35" s="31">
        <v>42186</v>
      </c>
      <c r="AX35" s="6" t="s">
        <v>122</v>
      </c>
      <c r="AY35" s="13" t="s">
        <v>76</v>
      </c>
      <c r="AZ35" s="16">
        <v>8.4600000000000009</v>
      </c>
      <c r="BA35" s="16">
        <v>8.76</v>
      </c>
      <c r="BB35" s="16">
        <v>8.4600000000000009</v>
      </c>
      <c r="BC35" s="16">
        <v>8.48</v>
      </c>
      <c r="BD35" s="16">
        <v>8.41</v>
      </c>
      <c r="BF35" s="31">
        <v>42186</v>
      </c>
      <c r="BG35" s="6" t="s">
        <v>123</v>
      </c>
      <c r="BH35" s="13" t="s">
        <v>77</v>
      </c>
      <c r="BI35" s="15">
        <v>0.59399999999999997</v>
      </c>
      <c r="BJ35" s="15">
        <v>0.60399999999999998</v>
      </c>
      <c r="BK35" s="15">
        <v>0.61599999999999999</v>
      </c>
      <c r="BM35" s="31">
        <v>42156</v>
      </c>
      <c r="BN35" s="6" t="s">
        <v>149</v>
      </c>
      <c r="BO35" s="13" t="s">
        <v>76</v>
      </c>
      <c r="BP35" s="16">
        <v>8.74</v>
      </c>
      <c r="BQ35" s="16">
        <v>10.44</v>
      </c>
      <c r="BR35" s="16">
        <v>10.85</v>
      </c>
      <c r="BS35" s="16">
        <v>11.68</v>
      </c>
      <c r="BT35" s="16">
        <v>12.12</v>
      </c>
    </row>
    <row r="36" spans="1:72">
      <c r="A36" s="5">
        <v>42125</v>
      </c>
      <c r="B36" s="13" t="s">
        <v>29</v>
      </c>
      <c r="C36" s="13" t="s">
        <v>78</v>
      </c>
      <c r="D36" s="16">
        <v>7.63</v>
      </c>
      <c r="E36" s="16">
        <v>8.32</v>
      </c>
      <c r="F36" s="16">
        <v>8.1300000000000008</v>
      </c>
      <c r="G36" s="16">
        <v>8.34</v>
      </c>
      <c r="H36" s="16">
        <v>8.36</v>
      </c>
      <c r="I36" s="12"/>
      <c r="J36" s="5">
        <v>42125</v>
      </c>
      <c r="K36" s="13" t="s">
        <v>58</v>
      </c>
      <c r="L36" s="13" t="s">
        <v>79</v>
      </c>
      <c r="M36" s="15">
        <v>0.54600000000000004</v>
      </c>
      <c r="N36" s="15">
        <v>0.56299999999999994</v>
      </c>
      <c r="O36" s="15">
        <v>0.57599999999999996</v>
      </c>
      <c r="P36" s="1"/>
      <c r="Q36" s="5">
        <v>42125</v>
      </c>
      <c r="R36" s="7" t="s">
        <v>13</v>
      </c>
      <c r="S36" s="6" t="s">
        <v>78</v>
      </c>
      <c r="T36" s="16">
        <v>8.09</v>
      </c>
      <c r="U36" s="16">
        <v>8.35</v>
      </c>
      <c r="V36" s="16">
        <v>7.89</v>
      </c>
      <c r="W36" s="16">
        <v>7.66</v>
      </c>
      <c r="X36" s="16">
        <v>7.45</v>
      </c>
      <c r="Z36" s="26">
        <v>42156</v>
      </c>
      <c r="AA36" s="27" t="s">
        <v>106</v>
      </c>
      <c r="AB36" s="18" t="s">
        <v>79</v>
      </c>
      <c r="AC36" s="28">
        <v>0.443</v>
      </c>
      <c r="AD36" s="28">
        <v>0.80600000000000005</v>
      </c>
      <c r="AE36" s="28">
        <v>0.61099999999999999</v>
      </c>
      <c r="AG36" s="32">
        <v>42156</v>
      </c>
      <c r="AH36" s="29" t="s">
        <v>67</v>
      </c>
      <c r="AI36" s="18" t="s">
        <v>78</v>
      </c>
      <c r="AJ36" s="30">
        <v>7.88</v>
      </c>
      <c r="AK36" s="30">
        <v>8.27</v>
      </c>
      <c r="AL36" s="30">
        <v>7.97</v>
      </c>
      <c r="AM36" s="30">
        <v>8</v>
      </c>
      <c r="AN36" s="30">
        <v>7.87</v>
      </c>
      <c r="AW36" s="31">
        <v>42186</v>
      </c>
      <c r="AX36" s="6" t="s">
        <v>122</v>
      </c>
      <c r="AY36" s="13" t="s">
        <v>78</v>
      </c>
      <c r="AZ36" s="16">
        <v>8.26</v>
      </c>
      <c r="BA36" s="16">
        <v>8.56</v>
      </c>
      <c r="BB36" s="16">
        <v>8.26</v>
      </c>
      <c r="BC36" s="16">
        <v>8.2799999999999994</v>
      </c>
      <c r="BD36" s="16">
        <v>8.2100000000000009</v>
      </c>
      <c r="BF36" s="31">
        <v>42186</v>
      </c>
      <c r="BG36" s="6" t="s">
        <v>123</v>
      </c>
      <c r="BH36" s="13" t="s">
        <v>79</v>
      </c>
      <c r="BI36" s="15">
        <v>0.57399999999999995</v>
      </c>
      <c r="BJ36" s="15">
        <v>0.58399999999999996</v>
      </c>
      <c r="BK36" s="15">
        <v>0.59599999999999997</v>
      </c>
      <c r="BM36" s="31">
        <v>42156</v>
      </c>
      <c r="BN36" s="6" t="s">
        <v>149</v>
      </c>
      <c r="BO36" s="13" t="s">
        <v>78</v>
      </c>
      <c r="BP36" s="16">
        <v>8.5399999999999991</v>
      </c>
      <c r="BQ36" s="16">
        <v>10.24</v>
      </c>
      <c r="BR36" s="16">
        <v>10.65</v>
      </c>
      <c r="BS36" s="16">
        <v>11.48</v>
      </c>
      <c r="BT36" s="16">
        <v>11.92</v>
      </c>
    </row>
    <row r="37" spans="1:72">
      <c r="A37" s="5">
        <v>42125</v>
      </c>
      <c r="B37" s="13" t="s">
        <v>29</v>
      </c>
      <c r="C37" s="13" t="s">
        <v>80</v>
      </c>
      <c r="D37" s="16">
        <v>7.28</v>
      </c>
      <c r="E37" s="16">
        <v>7.97</v>
      </c>
      <c r="F37" s="16">
        <v>7.78</v>
      </c>
      <c r="G37" s="16">
        <v>7.99</v>
      </c>
      <c r="H37" s="16">
        <v>8.01</v>
      </c>
      <c r="I37" s="12"/>
      <c r="J37" s="5">
        <v>42125</v>
      </c>
      <c r="K37" s="13" t="s">
        <v>58</v>
      </c>
      <c r="L37" s="13" t="s">
        <v>81</v>
      </c>
      <c r="M37" s="15">
        <v>0.51100000000000001</v>
      </c>
      <c r="N37" s="15">
        <v>0.52800000000000002</v>
      </c>
      <c r="O37" s="15">
        <v>0.54100000000000004</v>
      </c>
      <c r="P37" s="1"/>
      <c r="Q37" s="5">
        <v>42125</v>
      </c>
      <c r="R37" s="7" t="s">
        <v>13</v>
      </c>
      <c r="S37" s="6" t="s">
        <v>80</v>
      </c>
      <c r="T37" s="16">
        <v>7.74</v>
      </c>
      <c r="U37" s="16">
        <v>8</v>
      </c>
      <c r="V37" s="16">
        <v>7.54</v>
      </c>
      <c r="W37" s="16">
        <v>7.31</v>
      </c>
      <c r="X37" s="16">
        <v>7.1</v>
      </c>
      <c r="Z37" s="26">
        <v>42156</v>
      </c>
      <c r="AA37" s="27" t="s">
        <v>106</v>
      </c>
      <c r="AB37" s="18" t="s">
        <v>81</v>
      </c>
      <c r="AC37" s="28">
        <v>0.40799999999999997</v>
      </c>
      <c r="AD37" s="28">
        <v>0.77100000000000002</v>
      </c>
      <c r="AE37" s="28">
        <v>0.57599999999999996</v>
      </c>
      <c r="AG37" s="32">
        <v>42156</v>
      </c>
      <c r="AH37" s="29" t="s">
        <v>67</v>
      </c>
      <c r="AI37" s="18" t="s">
        <v>80</v>
      </c>
      <c r="AJ37" s="30">
        <v>7.53</v>
      </c>
      <c r="AK37" s="30">
        <v>7.92</v>
      </c>
      <c r="AL37" s="30">
        <v>7.62</v>
      </c>
      <c r="AM37" s="30">
        <v>7.65</v>
      </c>
      <c r="AN37" s="30">
        <v>7.52</v>
      </c>
      <c r="AW37" s="31">
        <v>42186</v>
      </c>
      <c r="AX37" s="6" t="s">
        <v>122</v>
      </c>
      <c r="AY37" s="13" t="s">
        <v>80</v>
      </c>
      <c r="AZ37" s="16">
        <v>7.91</v>
      </c>
      <c r="BA37" s="16">
        <v>8.2100000000000009</v>
      </c>
      <c r="BB37" s="16">
        <v>7.91</v>
      </c>
      <c r="BC37" s="16">
        <v>7.93</v>
      </c>
      <c r="BD37" s="16">
        <v>7.86</v>
      </c>
      <c r="BF37" s="31">
        <v>42186</v>
      </c>
      <c r="BG37" s="6" t="s">
        <v>123</v>
      </c>
      <c r="BH37" s="13" t="s">
        <v>81</v>
      </c>
      <c r="BI37" s="15">
        <v>0.53900000000000003</v>
      </c>
      <c r="BJ37" s="15">
        <v>0.54900000000000004</v>
      </c>
      <c r="BK37" s="15">
        <v>0.56100000000000005</v>
      </c>
      <c r="BM37" s="31">
        <v>42156</v>
      </c>
      <c r="BN37" s="6" t="s">
        <v>149</v>
      </c>
      <c r="BO37" s="13" t="s">
        <v>80</v>
      </c>
      <c r="BP37" s="16">
        <v>8.19</v>
      </c>
      <c r="BQ37" s="16">
        <v>9.89</v>
      </c>
      <c r="BR37" s="16">
        <v>10.3</v>
      </c>
      <c r="BS37" s="16">
        <v>11.13</v>
      </c>
      <c r="BT37" s="16">
        <v>11.57</v>
      </c>
    </row>
    <row r="38" spans="1:72">
      <c r="A38" s="5">
        <v>42125</v>
      </c>
      <c r="B38" s="13" t="s">
        <v>29</v>
      </c>
      <c r="C38" s="13" t="s">
        <v>82</v>
      </c>
      <c r="D38" s="16">
        <v>7.16</v>
      </c>
      <c r="E38" s="16">
        <v>7.84</v>
      </c>
      <c r="F38" s="16">
        <v>7.65</v>
      </c>
      <c r="G38" s="16">
        <v>7.87</v>
      </c>
      <c r="H38" s="16">
        <v>7.88</v>
      </c>
      <c r="I38" s="12"/>
      <c r="J38" s="5">
        <v>42125</v>
      </c>
      <c r="K38" s="13" t="s">
        <v>58</v>
      </c>
      <c r="L38" s="13" t="s">
        <v>18</v>
      </c>
      <c r="M38" s="15">
        <v>0.501</v>
      </c>
      <c r="N38" s="15">
        <v>0.51800000000000002</v>
      </c>
      <c r="O38" s="15">
        <v>0.53100000000000003</v>
      </c>
      <c r="P38" s="1"/>
      <c r="Q38" s="5">
        <v>42125</v>
      </c>
      <c r="R38" s="7" t="s">
        <v>13</v>
      </c>
      <c r="S38" s="6" t="s">
        <v>82</v>
      </c>
      <c r="T38" s="16">
        <v>7.61</v>
      </c>
      <c r="U38" s="16">
        <v>7.88</v>
      </c>
      <c r="V38" s="16">
        <v>7.42</v>
      </c>
      <c r="W38" s="16">
        <v>7.19</v>
      </c>
      <c r="X38" s="16">
        <v>6.98</v>
      </c>
      <c r="Z38" s="26">
        <v>42156</v>
      </c>
      <c r="AA38" s="27" t="s">
        <v>106</v>
      </c>
      <c r="AB38" s="18" t="s">
        <v>18</v>
      </c>
      <c r="AC38" s="28">
        <v>0.39800000000000002</v>
      </c>
      <c r="AD38" s="28">
        <v>0.76100000000000001</v>
      </c>
      <c r="AE38" s="28">
        <v>0.56599999999999995</v>
      </c>
      <c r="AG38" s="32">
        <v>42156</v>
      </c>
      <c r="AH38" s="29" t="s">
        <v>67</v>
      </c>
      <c r="AI38" s="18" t="s">
        <v>82</v>
      </c>
      <c r="AJ38" s="30">
        <v>7.4</v>
      </c>
      <c r="AK38" s="30">
        <v>7.8</v>
      </c>
      <c r="AL38" s="30">
        <v>7.5</v>
      </c>
      <c r="AM38" s="30">
        <v>7.52</v>
      </c>
      <c r="AN38" s="30">
        <v>7.4</v>
      </c>
      <c r="AW38" s="31">
        <v>42186</v>
      </c>
      <c r="AX38" s="6" t="s">
        <v>122</v>
      </c>
      <c r="AY38" s="13" t="s">
        <v>82</v>
      </c>
      <c r="AZ38" s="16">
        <v>7.78</v>
      </c>
      <c r="BA38" s="16">
        <v>8.09</v>
      </c>
      <c r="BB38" s="16">
        <v>7.78</v>
      </c>
      <c r="BC38" s="16">
        <v>7.8</v>
      </c>
      <c r="BD38" s="16">
        <v>7.74</v>
      </c>
      <c r="BF38" s="31">
        <v>42186</v>
      </c>
      <c r="BG38" s="6" t="s">
        <v>123</v>
      </c>
      <c r="BH38" s="13" t="s">
        <v>18</v>
      </c>
      <c r="BI38" s="15">
        <v>0.52900000000000003</v>
      </c>
      <c r="BJ38" s="15">
        <v>0.53900000000000003</v>
      </c>
      <c r="BK38" s="15">
        <v>0.55100000000000005</v>
      </c>
      <c r="BM38" s="31">
        <v>42156</v>
      </c>
      <c r="BN38" s="6" t="s">
        <v>149</v>
      </c>
      <c r="BO38" s="13" t="s">
        <v>82</v>
      </c>
      <c r="BP38" s="16">
        <v>8.06</v>
      </c>
      <c r="BQ38" s="16">
        <v>9.77</v>
      </c>
      <c r="BR38" s="16">
        <v>10.17</v>
      </c>
      <c r="BS38" s="16">
        <v>11</v>
      </c>
      <c r="BT38" s="16">
        <v>11.44</v>
      </c>
    </row>
    <row r="39" spans="1:72">
      <c r="A39" s="5">
        <v>42125</v>
      </c>
      <c r="B39" s="13" t="s">
        <v>29</v>
      </c>
      <c r="C39" s="13" t="s">
        <v>83</v>
      </c>
      <c r="D39" s="16">
        <v>7.03</v>
      </c>
      <c r="E39" s="16">
        <v>7.72</v>
      </c>
      <c r="F39" s="16">
        <v>7.53</v>
      </c>
      <c r="G39" s="16">
        <v>7.74</v>
      </c>
      <c r="H39" s="16">
        <v>7.76</v>
      </c>
      <c r="I39" s="12"/>
      <c r="J39" s="5">
        <v>42125</v>
      </c>
      <c r="K39" s="13" t="s">
        <v>58</v>
      </c>
      <c r="L39" s="13" t="s">
        <v>19</v>
      </c>
      <c r="M39" s="15">
        <v>0.48599999999999999</v>
      </c>
      <c r="N39" s="15">
        <v>0.503</v>
      </c>
      <c r="O39" s="15">
        <v>0.51600000000000001</v>
      </c>
      <c r="P39" s="1"/>
      <c r="Q39" s="5">
        <v>42125</v>
      </c>
      <c r="R39" s="7" t="s">
        <v>13</v>
      </c>
      <c r="S39" s="6" t="s">
        <v>83</v>
      </c>
      <c r="T39" s="16">
        <v>7.49</v>
      </c>
      <c r="U39" s="16">
        <v>7.75</v>
      </c>
      <c r="V39" s="16">
        <v>7.29</v>
      </c>
      <c r="W39" s="16">
        <v>7.06</v>
      </c>
      <c r="X39" s="16">
        <v>6.85</v>
      </c>
      <c r="Z39" s="26">
        <v>42156</v>
      </c>
      <c r="AA39" s="27" t="s">
        <v>106</v>
      </c>
      <c r="AB39" s="18" t="s">
        <v>19</v>
      </c>
      <c r="AC39" s="28">
        <v>0.38300000000000001</v>
      </c>
      <c r="AD39" s="28">
        <v>0.746</v>
      </c>
      <c r="AE39" s="28">
        <v>0.55100000000000005</v>
      </c>
      <c r="AG39" s="32">
        <v>42156</v>
      </c>
      <c r="AH39" s="29" t="s">
        <v>67</v>
      </c>
      <c r="AI39" s="18" t="s">
        <v>83</v>
      </c>
      <c r="AJ39" s="30">
        <v>7.28</v>
      </c>
      <c r="AK39" s="30">
        <v>7.67</v>
      </c>
      <c r="AL39" s="30">
        <v>7.37</v>
      </c>
      <c r="AM39" s="30">
        <v>7.4</v>
      </c>
      <c r="AN39" s="30">
        <v>7.27</v>
      </c>
      <c r="AW39" s="31">
        <v>42186</v>
      </c>
      <c r="AX39" s="6" t="s">
        <v>122</v>
      </c>
      <c r="AY39" s="13" t="s">
        <v>83</v>
      </c>
      <c r="AZ39" s="16">
        <v>7.66</v>
      </c>
      <c r="BA39" s="16">
        <v>7.96</v>
      </c>
      <c r="BB39" s="16">
        <v>7.66</v>
      </c>
      <c r="BC39" s="16">
        <v>7.68</v>
      </c>
      <c r="BD39" s="16">
        <v>7.61</v>
      </c>
      <c r="BF39" s="31">
        <v>42186</v>
      </c>
      <c r="BG39" s="6" t="s">
        <v>123</v>
      </c>
      <c r="BH39" s="13" t="s">
        <v>19</v>
      </c>
      <c r="BI39" s="15">
        <v>0.51400000000000001</v>
      </c>
      <c r="BJ39" s="15">
        <v>0.52400000000000002</v>
      </c>
      <c r="BK39" s="15">
        <v>0.53600000000000003</v>
      </c>
      <c r="BM39" s="31">
        <v>42156</v>
      </c>
      <c r="BN39" s="6" t="s">
        <v>149</v>
      </c>
      <c r="BO39" s="13" t="s">
        <v>83</v>
      </c>
      <c r="BP39" s="16">
        <v>7.94</v>
      </c>
      <c r="BQ39" s="16">
        <v>9.64</v>
      </c>
      <c r="BR39" s="16">
        <v>10.050000000000001</v>
      </c>
      <c r="BS39" s="16">
        <v>10.88</v>
      </c>
      <c r="BT39" s="16">
        <v>11.32</v>
      </c>
    </row>
    <row r="40" spans="1:72">
      <c r="A40" s="5">
        <v>42125</v>
      </c>
      <c r="B40" s="13" t="s">
        <v>30</v>
      </c>
      <c r="C40" s="13" t="s">
        <v>76</v>
      </c>
      <c r="D40" s="16">
        <v>8.1199999999999992</v>
      </c>
      <c r="E40" s="16">
        <v>8.69</v>
      </c>
      <c r="F40" s="16">
        <v>8.5</v>
      </c>
      <c r="G40" s="16">
        <v>8.6999999999999993</v>
      </c>
      <c r="H40" s="16">
        <v>8.7200000000000006</v>
      </c>
      <c r="I40" s="12"/>
      <c r="J40" s="5">
        <v>42125</v>
      </c>
      <c r="K40" s="13" t="s">
        <v>59</v>
      </c>
      <c r="L40" s="13" t="s">
        <v>77</v>
      </c>
      <c r="M40" s="15">
        <v>0.66400000000000003</v>
      </c>
      <c r="N40" s="15">
        <v>0.67300000000000004</v>
      </c>
      <c r="O40" s="15">
        <v>0.68100000000000005</v>
      </c>
      <c r="P40" s="1"/>
      <c r="Q40" s="21">
        <v>42156</v>
      </c>
      <c r="R40" s="27" t="s">
        <v>7</v>
      </c>
      <c r="S40" s="27" t="s">
        <v>76</v>
      </c>
      <c r="T40" s="30">
        <v>7.8</v>
      </c>
      <c r="U40" s="30">
        <v>8.1999999999999993</v>
      </c>
      <c r="V40" s="30">
        <v>7.91</v>
      </c>
      <c r="W40" s="30">
        <v>7.95</v>
      </c>
      <c r="X40" s="30">
        <v>7.84</v>
      </c>
      <c r="Z40" s="26">
        <v>42156</v>
      </c>
      <c r="AA40" s="27" t="s">
        <v>107</v>
      </c>
      <c r="AB40" s="18" t="s">
        <v>77</v>
      </c>
      <c r="AC40" s="28">
        <v>4.3179999999999996</v>
      </c>
      <c r="AD40" s="28">
        <v>4.4119999999999999</v>
      </c>
      <c r="AE40" s="28">
        <v>4.5019999999999998</v>
      </c>
      <c r="AG40" s="32">
        <v>42156</v>
      </c>
      <c r="AH40" s="29" t="s">
        <v>71</v>
      </c>
      <c r="AI40" s="18" t="s">
        <v>76</v>
      </c>
      <c r="AJ40" s="30">
        <v>7.19</v>
      </c>
      <c r="AK40" s="30">
        <v>7.53</v>
      </c>
      <c r="AL40" s="30">
        <v>7.19</v>
      </c>
      <c r="AM40" s="30">
        <v>7.19</v>
      </c>
      <c r="AN40" s="30">
        <v>7.04</v>
      </c>
      <c r="AW40" s="31">
        <v>42186</v>
      </c>
      <c r="AX40" s="6" t="s">
        <v>123</v>
      </c>
      <c r="AY40" s="13" t="s">
        <v>76</v>
      </c>
      <c r="AZ40" s="16">
        <v>9.92</v>
      </c>
      <c r="BA40" s="16">
        <v>10.37</v>
      </c>
      <c r="BB40" s="16">
        <v>10.26</v>
      </c>
      <c r="BC40" s="16">
        <v>10.36</v>
      </c>
      <c r="BD40" s="16">
        <v>10.33</v>
      </c>
      <c r="BF40" s="31">
        <v>42186</v>
      </c>
      <c r="BG40" s="6" t="s">
        <v>124</v>
      </c>
      <c r="BH40" s="13" t="s">
        <v>77</v>
      </c>
      <c r="BI40" s="15">
        <v>0.58299999999999996</v>
      </c>
      <c r="BJ40" s="15">
        <v>0.59399999999999997</v>
      </c>
      <c r="BK40" s="15">
        <v>0.60599999999999998</v>
      </c>
      <c r="BM40" s="31">
        <v>42156</v>
      </c>
      <c r="BN40" s="6" t="s">
        <v>144</v>
      </c>
      <c r="BO40" s="13" t="s">
        <v>76</v>
      </c>
      <c r="BP40" s="16">
        <v>8.43</v>
      </c>
      <c r="BQ40" s="16">
        <v>10.25</v>
      </c>
      <c r="BR40" s="16">
        <v>9.61</v>
      </c>
      <c r="BS40" s="16">
        <v>9.94</v>
      </c>
      <c r="BT40" s="16">
        <v>10.89</v>
      </c>
    </row>
    <row r="41" spans="1:72">
      <c r="A41" s="5">
        <v>42125</v>
      </c>
      <c r="B41" s="13" t="s">
        <v>30</v>
      </c>
      <c r="C41" s="13" t="s">
        <v>78</v>
      </c>
      <c r="D41" s="16">
        <v>7.92</v>
      </c>
      <c r="E41" s="16">
        <v>8.49</v>
      </c>
      <c r="F41" s="16">
        <v>8.3000000000000007</v>
      </c>
      <c r="G41" s="16">
        <v>8.5</v>
      </c>
      <c r="H41" s="16">
        <v>8.52</v>
      </c>
      <c r="I41" s="12"/>
      <c r="J41" s="5">
        <v>42125</v>
      </c>
      <c r="K41" s="13" t="s">
        <v>59</v>
      </c>
      <c r="L41" s="13" t="s">
        <v>79</v>
      </c>
      <c r="M41" s="15">
        <v>0.64400000000000002</v>
      </c>
      <c r="N41" s="15">
        <v>0.65300000000000002</v>
      </c>
      <c r="O41" s="15">
        <v>0.66100000000000003</v>
      </c>
      <c r="P41" s="1"/>
      <c r="Q41" s="21">
        <v>42156</v>
      </c>
      <c r="R41" s="27" t="s">
        <v>7</v>
      </c>
      <c r="S41" s="27" t="s">
        <v>78</v>
      </c>
      <c r="T41" s="30">
        <v>7.6</v>
      </c>
      <c r="U41" s="30">
        <v>8</v>
      </c>
      <c r="V41" s="30">
        <v>7.71</v>
      </c>
      <c r="W41" s="30">
        <v>7.75</v>
      </c>
      <c r="X41" s="30">
        <v>7.64</v>
      </c>
      <c r="Z41" s="26">
        <v>42156</v>
      </c>
      <c r="AA41" s="27" t="s">
        <v>107</v>
      </c>
      <c r="AB41" s="18" t="s">
        <v>79</v>
      </c>
      <c r="AC41" s="28">
        <v>4.1139999999999999</v>
      </c>
      <c r="AD41" s="28">
        <v>4.2069999999999999</v>
      </c>
      <c r="AE41" s="28">
        <v>4.2969999999999997</v>
      </c>
      <c r="AG41" s="32">
        <v>42156</v>
      </c>
      <c r="AH41" s="29" t="s">
        <v>71</v>
      </c>
      <c r="AI41" s="18" t="s">
        <v>78</v>
      </c>
      <c r="AJ41" s="30">
        <v>6.99</v>
      </c>
      <c r="AK41" s="30">
        <v>7.33</v>
      </c>
      <c r="AL41" s="30">
        <v>6.99</v>
      </c>
      <c r="AM41" s="30">
        <v>6.99</v>
      </c>
      <c r="AN41" s="30">
        <v>6.84</v>
      </c>
      <c r="AW41" s="31">
        <v>42186</v>
      </c>
      <c r="AX41" s="6" t="s">
        <v>123</v>
      </c>
      <c r="AY41" s="13" t="s">
        <v>78</v>
      </c>
      <c r="AZ41" s="16">
        <v>9.7200000000000006</v>
      </c>
      <c r="BA41" s="16">
        <v>10.17</v>
      </c>
      <c r="BB41" s="16">
        <v>10.06</v>
      </c>
      <c r="BC41" s="16">
        <v>10.16</v>
      </c>
      <c r="BD41" s="16">
        <v>10.130000000000001</v>
      </c>
      <c r="BF41" s="31">
        <v>42186</v>
      </c>
      <c r="BG41" s="6" t="s">
        <v>124</v>
      </c>
      <c r="BH41" s="13" t="s">
        <v>79</v>
      </c>
      <c r="BI41" s="15">
        <v>0.56299999999999994</v>
      </c>
      <c r="BJ41" s="15">
        <v>0.57399999999999995</v>
      </c>
      <c r="BK41" s="15">
        <v>0.58599999999999997</v>
      </c>
      <c r="BM41" s="31">
        <v>42156</v>
      </c>
      <c r="BN41" s="6" t="s">
        <v>144</v>
      </c>
      <c r="BO41" s="13" t="s">
        <v>78</v>
      </c>
      <c r="BP41" s="16">
        <v>8.23</v>
      </c>
      <c r="BQ41" s="16">
        <v>10.050000000000001</v>
      </c>
      <c r="BR41" s="16">
        <v>9.41</v>
      </c>
      <c r="BS41" s="16">
        <v>9.74</v>
      </c>
      <c r="BT41" s="16">
        <v>10.69</v>
      </c>
    </row>
    <row r="42" spans="1:72">
      <c r="A42" s="5">
        <v>42125</v>
      </c>
      <c r="B42" s="13" t="s">
        <v>30</v>
      </c>
      <c r="C42" s="13" t="s">
        <v>80</v>
      </c>
      <c r="D42" s="16">
        <v>7.57</v>
      </c>
      <c r="E42" s="16">
        <v>8.14</v>
      </c>
      <c r="F42" s="16">
        <v>7.95</v>
      </c>
      <c r="G42" s="16">
        <v>8.15</v>
      </c>
      <c r="H42" s="16">
        <v>8.17</v>
      </c>
      <c r="I42" s="12"/>
      <c r="J42" s="5">
        <v>42125</v>
      </c>
      <c r="K42" s="13" t="s">
        <v>59</v>
      </c>
      <c r="L42" s="13" t="s">
        <v>81</v>
      </c>
      <c r="M42" s="15">
        <v>0.60899999999999999</v>
      </c>
      <c r="N42" s="15">
        <v>0.61799999999999999</v>
      </c>
      <c r="O42" s="15">
        <v>0.626</v>
      </c>
      <c r="P42" s="1"/>
      <c r="Q42" s="21">
        <v>42156</v>
      </c>
      <c r="R42" s="27" t="s">
        <v>7</v>
      </c>
      <c r="S42" s="27" t="s">
        <v>80</v>
      </c>
      <c r="T42" s="30">
        <v>7.25</v>
      </c>
      <c r="U42" s="30">
        <v>7.65</v>
      </c>
      <c r="V42" s="30">
        <v>7.36</v>
      </c>
      <c r="W42" s="30">
        <v>7.4</v>
      </c>
      <c r="X42" s="30">
        <v>7.29</v>
      </c>
      <c r="Z42" s="26">
        <v>42156</v>
      </c>
      <c r="AA42" s="27" t="s">
        <v>107</v>
      </c>
      <c r="AB42" s="18" t="s">
        <v>81</v>
      </c>
      <c r="AC42" s="28">
        <v>3.7559999999999998</v>
      </c>
      <c r="AD42" s="28">
        <v>3.8490000000000002</v>
      </c>
      <c r="AE42" s="28">
        <v>3.9390000000000001</v>
      </c>
      <c r="AG42" s="32">
        <v>42156</v>
      </c>
      <c r="AH42" s="29" t="s">
        <v>71</v>
      </c>
      <c r="AI42" s="18" t="s">
        <v>80</v>
      </c>
      <c r="AJ42" s="30">
        <v>6.64</v>
      </c>
      <c r="AK42" s="30">
        <v>6.98</v>
      </c>
      <c r="AL42" s="30">
        <v>6.64</v>
      </c>
      <c r="AM42" s="30">
        <v>6.64</v>
      </c>
      <c r="AN42" s="30">
        <v>6.49</v>
      </c>
      <c r="AW42" s="31">
        <v>42186</v>
      </c>
      <c r="AX42" s="6" t="s">
        <v>123</v>
      </c>
      <c r="AY42" s="13" t="s">
        <v>80</v>
      </c>
      <c r="AZ42" s="16">
        <v>9.3699999999999992</v>
      </c>
      <c r="BA42" s="16">
        <v>9.82</v>
      </c>
      <c r="BB42" s="16">
        <v>9.7100000000000009</v>
      </c>
      <c r="BC42" s="16">
        <v>9.81</v>
      </c>
      <c r="BD42" s="16">
        <v>9.7799999999999994</v>
      </c>
      <c r="BF42" s="31">
        <v>42186</v>
      </c>
      <c r="BG42" s="6" t="s">
        <v>124</v>
      </c>
      <c r="BH42" s="13" t="s">
        <v>81</v>
      </c>
      <c r="BI42" s="15">
        <v>0.52800000000000002</v>
      </c>
      <c r="BJ42" s="15">
        <v>0.53900000000000003</v>
      </c>
      <c r="BK42" s="15">
        <v>0.55100000000000005</v>
      </c>
      <c r="BM42" s="31">
        <v>42156</v>
      </c>
      <c r="BN42" s="6" t="s">
        <v>144</v>
      </c>
      <c r="BO42" s="13" t="s">
        <v>80</v>
      </c>
      <c r="BP42" s="16">
        <v>7.88</v>
      </c>
      <c r="BQ42" s="16">
        <v>9.6999999999999993</v>
      </c>
      <c r="BR42" s="16">
        <v>9.06</v>
      </c>
      <c r="BS42" s="16">
        <v>9.39</v>
      </c>
      <c r="BT42" s="16">
        <v>10.34</v>
      </c>
    </row>
    <row r="43" spans="1:72">
      <c r="A43" s="5">
        <v>42125</v>
      </c>
      <c r="B43" s="13" t="s">
        <v>30</v>
      </c>
      <c r="C43" s="13" t="s">
        <v>82</v>
      </c>
      <c r="D43" s="16">
        <v>7.45</v>
      </c>
      <c r="E43" s="16">
        <v>8.01</v>
      </c>
      <c r="F43" s="16">
        <v>7.83</v>
      </c>
      <c r="G43" s="16">
        <v>8.0299999999999994</v>
      </c>
      <c r="H43" s="16">
        <v>8.0500000000000007</v>
      </c>
      <c r="I43" s="12"/>
      <c r="J43" s="5">
        <v>42125</v>
      </c>
      <c r="K43" s="13" t="s">
        <v>59</v>
      </c>
      <c r="L43" s="13" t="s">
        <v>18</v>
      </c>
      <c r="M43" s="15">
        <v>0.59899999999999998</v>
      </c>
      <c r="N43" s="15">
        <v>0.60799999999999998</v>
      </c>
      <c r="O43" s="15">
        <v>0.61599999999999999</v>
      </c>
      <c r="P43" s="1"/>
      <c r="Q43" s="21">
        <v>42156</v>
      </c>
      <c r="R43" s="27" t="s">
        <v>7</v>
      </c>
      <c r="S43" s="27" t="s">
        <v>82</v>
      </c>
      <c r="T43" s="30">
        <v>7.12</v>
      </c>
      <c r="U43" s="30">
        <v>7.53</v>
      </c>
      <c r="V43" s="30">
        <v>7.23</v>
      </c>
      <c r="W43" s="30">
        <v>7.27</v>
      </c>
      <c r="X43" s="30">
        <v>7.16</v>
      </c>
      <c r="Z43" s="26">
        <v>42156</v>
      </c>
      <c r="AA43" s="27" t="s">
        <v>107</v>
      </c>
      <c r="AB43" s="18" t="s">
        <v>18</v>
      </c>
      <c r="AC43" s="28">
        <v>3.653</v>
      </c>
      <c r="AD43" s="28">
        <v>3.7469999999999999</v>
      </c>
      <c r="AE43" s="28">
        <v>3.8370000000000002</v>
      </c>
      <c r="AG43" s="32">
        <v>42156</v>
      </c>
      <c r="AH43" s="29" t="s">
        <v>71</v>
      </c>
      <c r="AI43" s="18" t="s">
        <v>82</v>
      </c>
      <c r="AJ43" s="30">
        <v>6.52</v>
      </c>
      <c r="AK43" s="30">
        <v>6.86</v>
      </c>
      <c r="AL43" s="30">
        <v>6.51</v>
      </c>
      <c r="AM43" s="30">
        <v>6.51</v>
      </c>
      <c r="AN43" s="30">
        <v>6.37</v>
      </c>
      <c r="AW43" s="31">
        <v>42186</v>
      </c>
      <c r="AX43" s="6" t="s">
        <v>123</v>
      </c>
      <c r="AY43" s="13" t="s">
        <v>82</v>
      </c>
      <c r="AZ43" s="16">
        <v>9.24</v>
      </c>
      <c r="BA43" s="16">
        <v>9.69</v>
      </c>
      <c r="BB43" s="16">
        <v>9.59</v>
      </c>
      <c r="BC43" s="16">
        <v>9.68</v>
      </c>
      <c r="BD43" s="16">
        <v>9.65</v>
      </c>
      <c r="BF43" s="31">
        <v>42186</v>
      </c>
      <c r="BG43" s="6" t="s">
        <v>124</v>
      </c>
      <c r="BH43" s="13" t="s">
        <v>18</v>
      </c>
      <c r="BI43" s="15">
        <v>0.51800000000000002</v>
      </c>
      <c r="BJ43" s="15">
        <v>0.52900000000000003</v>
      </c>
      <c r="BK43" s="15">
        <v>0.54100000000000004</v>
      </c>
      <c r="BM43" s="31">
        <v>42156</v>
      </c>
      <c r="BN43" s="6" t="s">
        <v>144</v>
      </c>
      <c r="BO43" s="13" t="s">
        <v>82</v>
      </c>
      <c r="BP43" s="16">
        <v>7.76</v>
      </c>
      <c r="BQ43" s="16">
        <v>9.58</v>
      </c>
      <c r="BR43" s="16">
        <v>8.94</v>
      </c>
      <c r="BS43" s="16">
        <v>9.27</v>
      </c>
      <c r="BT43" s="16">
        <v>10.220000000000001</v>
      </c>
    </row>
    <row r="44" spans="1:72">
      <c r="A44" s="5">
        <v>42125</v>
      </c>
      <c r="B44" s="13" t="s">
        <v>30</v>
      </c>
      <c r="C44" s="13" t="s">
        <v>83</v>
      </c>
      <c r="D44" s="16">
        <v>7.32</v>
      </c>
      <c r="E44" s="16">
        <v>7.89</v>
      </c>
      <c r="F44" s="16">
        <v>7.7</v>
      </c>
      <c r="G44" s="16">
        <v>7.9</v>
      </c>
      <c r="H44" s="16">
        <v>7.92</v>
      </c>
      <c r="I44" s="12"/>
      <c r="J44" s="5">
        <v>42125</v>
      </c>
      <c r="K44" s="13" t="s">
        <v>59</v>
      </c>
      <c r="L44" s="13" t="s">
        <v>19</v>
      </c>
      <c r="M44" s="15">
        <v>0.58399999999999996</v>
      </c>
      <c r="N44" s="15">
        <v>0.59299999999999997</v>
      </c>
      <c r="O44" s="15">
        <v>0.60099999999999998</v>
      </c>
      <c r="P44" s="1"/>
      <c r="Q44" s="21">
        <v>42156</v>
      </c>
      <c r="R44" s="27" t="s">
        <v>7</v>
      </c>
      <c r="S44" s="27" t="s">
        <v>83</v>
      </c>
      <c r="T44" s="30">
        <v>7</v>
      </c>
      <c r="U44" s="30">
        <v>7.4</v>
      </c>
      <c r="V44" s="30">
        <v>7.11</v>
      </c>
      <c r="W44" s="30">
        <v>7.15</v>
      </c>
      <c r="X44" s="30">
        <v>7.04</v>
      </c>
      <c r="Z44" s="26">
        <v>42156</v>
      </c>
      <c r="AA44" s="27" t="s">
        <v>107</v>
      </c>
      <c r="AB44" s="18" t="s">
        <v>19</v>
      </c>
      <c r="AC44" s="28">
        <v>3.5</v>
      </c>
      <c r="AD44" s="28">
        <v>3.593</v>
      </c>
      <c r="AE44" s="28">
        <v>3.6840000000000002</v>
      </c>
      <c r="AG44" s="32">
        <v>42156</v>
      </c>
      <c r="AH44" s="29" t="s">
        <v>71</v>
      </c>
      <c r="AI44" s="18" t="s">
        <v>83</v>
      </c>
      <c r="AJ44" s="30">
        <v>6.39</v>
      </c>
      <c r="AK44" s="30">
        <v>6.73</v>
      </c>
      <c r="AL44" s="30">
        <v>6.39</v>
      </c>
      <c r="AM44" s="30">
        <v>6.39</v>
      </c>
      <c r="AN44" s="30">
        <v>6.24</v>
      </c>
      <c r="AW44" s="31">
        <v>42186</v>
      </c>
      <c r="AX44" s="6" t="s">
        <v>123</v>
      </c>
      <c r="AY44" s="13" t="s">
        <v>83</v>
      </c>
      <c r="AZ44" s="16">
        <v>9.1199999999999992</v>
      </c>
      <c r="BA44" s="16">
        <v>9.57</v>
      </c>
      <c r="BB44" s="16">
        <v>9.4600000000000009</v>
      </c>
      <c r="BC44" s="16">
        <v>9.56</v>
      </c>
      <c r="BD44" s="16">
        <v>9.5299999999999994</v>
      </c>
      <c r="BF44" s="31">
        <v>42186</v>
      </c>
      <c r="BG44" s="6" t="s">
        <v>124</v>
      </c>
      <c r="BH44" s="13" t="s">
        <v>19</v>
      </c>
      <c r="BI44" s="15">
        <v>0.503</v>
      </c>
      <c r="BJ44" s="15">
        <v>0.51400000000000001</v>
      </c>
      <c r="BK44" s="15">
        <v>0.52600000000000002</v>
      </c>
      <c r="BM44" s="31">
        <v>42156</v>
      </c>
      <c r="BN44" s="6" t="s">
        <v>144</v>
      </c>
      <c r="BO44" s="13" t="s">
        <v>83</v>
      </c>
      <c r="BP44" s="16">
        <v>7.63</v>
      </c>
      <c r="BQ44" s="16">
        <v>9.4499999999999993</v>
      </c>
      <c r="BR44" s="16">
        <v>8.81</v>
      </c>
      <c r="BS44" s="16">
        <v>9.14</v>
      </c>
      <c r="BT44" s="16">
        <v>10.09</v>
      </c>
    </row>
    <row r="45" spans="1:72">
      <c r="A45" s="5">
        <v>42125</v>
      </c>
      <c r="B45" s="13" t="s">
        <v>31</v>
      </c>
      <c r="C45" s="13" t="s">
        <v>76</v>
      </c>
      <c r="D45" s="16">
        <v>8.14</v>
      </c>
      <c r="E45" s="16">
        <v>8.6999999999999993</v>
      </c>
      <c r="F45" s="16">
        <v>8.52</v>
      </c>
      <c r="G45" s="16">
        <v>8.7100000000000009</v>
      </c>
      <c r="H45" s="16">
        <v>8.74</v>
      </c>
      <c r="I45" s="12"/>
      <c r="J45" s="21">
        <v>42156</v>
      </c>
      <c r="K45" s="18" t="s">
        <v>33</v>
      </c>
      <c r="L45" s="18" t="s">
        <v>77</v>
      </c>
      <c r="M45" s="19">
        <v>0.59699999999999998</v>
      </c>
      <c r="N45" s="19">
        <v>0.61099999999999999</v>
      </c>
      <c r="O45" s="19">
        <v>0.623</v>
      </c>
      <c r="P45" s="1"/>
      <c r="Q45" s="21">
        <v>42156</v>
      </c>
      <c r="R45" s="27" t="s">
        <v>8</v>
      </c>
      <c r="S45" s="18" t="s">
        <v>76</v>
      </c>
      <c r="T45" s="30">
        <v>7.38</v>
      </c>
      <c r="U45" s="30">
        <v>7.94</v>
      </c>
      <c r="V45" s="30">
        <v>7.64</v>
      </c>
      <c r="W45" s="30">
        <v>7.68</v>
      </c>
      <c r="X45" s="30">
        <v>7.58</v>
      </c>
      <c r="Z45" s="31">
        <v>42186</v>
      </c>
      <c r="AA45" s="6" t="s">
        <v>51</v>
      </c>
      <c r="AB45" s="13" t="s">
        <v>77</v>
      </c>
      <c r="AC45" s="9">
        <v>0.65</v>
      </c>
      <c r="AD45" s="9">
        <v>0.66100000000000003</v>
      </c>
      <c r="AE45" s="9">
        <v>0.67200000000000004</v>
      </c>
      <c r="AG45" s="31">
        <v>42186</v>
      </c>
      <c r="AH45" s="6" t="s">
        <v>65</v>
      </c>
      <c r="AI45" s="13" t="s">
        <v>76</v>
      </c>
      <c r="AJ45" s="16">
        <v>8.36</v>
      </c>
      <c r="AK45" s="16">
        <v>8.65</v>
      </c>
      <c r="AL45" s="16">
        <v>8.35</v>
      </c>
      <c r="AM45" s="16">
        <v>8.3800000000000008</v>
      </c>
      <c r="AN45" s="16">
        <v>8.26</v>
      </c>
      <c r="AW45" s="31">
        <v>42186</v>
      </c>
      <c r="AX45" s="7" t="s">
        <v>125</v>
      </c>
      <c r="AY45" s="13" t="s">
        <v>76</v>
      </c>
      <c r="AZ45" s="16">
        <v>9.1199999999999992</v>
      </c>
      <c r="BA45" s="16">
        <v>9.43</v>
      </c>
      <c r="BB45" s="16">
        <v>9.1</v>
      </c>
      <c r="BC45" s="16">
        <v>9.1199999999999992</v>
      </c>
      <c r="BD45" s="16">
        <v>8.9499999999999993</v>
      </c>
      <c r="BF45" s="31">
        <v>42186</v>
      </c>
      <c r="BG45" s="6" t="s">
        <v>126</v>
      </c>
      <c r="BH45" s="13" t="s">
        <v>77</v>
      </c>
      <c r="BI45" s="15">
        <v>0.58299999999999996</v>
      </c>
      <c r="BJ45" s="15">
        <v>0.59399999999999997</v>
      </c>
      <c r="BK45" s="15">
        <v>0.60599999999999998</v>
      </c>
      <c r="BM45" s="31">
        <v>42186</v>
      </c>
      <c r="BN45" s="7" t="s">
        <v>147</v>
      </c>
      <c r="BO45" s="13" t="s">
        <v>76</v>
      </c>
      <c r="BP45" s="16">
        <v>9.4700000000000006</v>
      </c>
      <c r="BQ45" s="16">
        <v>10.32</v>
      </c>
      <c r="BR45" s="16">
        <v>9.77</v>
      </c>
      <c r="BS45" s="16">
        <v>10.1</v>
      </c>
      <c r="BT45" s="16">
        <v>10.94</v>
      </c>
    </row>
    <row r="46" spans="1:72">
      <c r="A46" s="5">
        <v>42125</v>
      </c>
      <c r="B46" s="13" t="s">
        <v>31</v>
      </c>
      <c r="C46" s="13" t="s">
        <v>78</v>
      </c>
      <c r="D46" s="16">
        <v>7.94</v>
      </c>
      <c r="E46" s="16">
        <v>8.5</v>
      </c>
      <c r="F46" s="16">
        <v>8.32</v>
      </c>
      <c r="G46" s="16">
        <v>8.51</v>
      </c>
      <c r="H46" s="16">
        <v>8.5399999999999991</v>
      </c>
      <c r="I46" s="12"/>
      <c r="J46" s="21">
        <v>42156</v>
      </c>
      <c r="K46" s="18" t="s">
        <v>33</v>
      </c>
      <c r="L46" s="18" t="s">
        <v>79</v>
      </c>
      <c r="M46" s="19">
        <v>0.57699999999999996</v>
      </c>
      <c r="N46" s="19">
        <v>0.59099999999999997</v>
      </c>
      <c r="O46" s="19">
        <v>0.60299999999999998</v>
      </c>
      <c r="P46" s="1"/>
      <c r="Q46" s="21">
        <v>42156</v>
      </c>
      <c r="R46" s="27" t="s">
        <v>8</v>
      </c>
      <c r="S46" s="18" t="s">
        <v>78</v>
      </c>
      <c r="T46" s="30">
        <v>7.18</v>
      </c>
      <c r="U46" s="30">
        <v>7.74</v>
      </c>
      <c r="V46" s="30">
        <v>7.44</v>
      </c>
      <c r="W46" s="30">
        <v>7.48</v>
      </c>
      <c r="X46" s="30">
        <v>7.38</v>
      </c>
      <c r="Z46" s="31">
        <v>42186</v>
      </c>
      <c r="AA46" s="6" t="s">
        <v>51</v>
      </c>
      <c r="AB46" s="13" t="s">
        <v>79</v>
      </c>
      <c r="AC46" s="9">
        <v>0.63</v>
      </c>
      <c r="AD46" s="9">
        <v>0.64100000000000001</v>
      </c>
      <c r="AE46" s="9">
        <v>0.65100000000000002</v>
      </c>
      <c r="AG46" s="31">
        <v>42186</v>
      </c>
      <c r="AH46" s="6" t="s">
        <v>65</v>
      </c>
      <c r="AI46" s="13" t="s">
        <v>78</v>
      </c>
      <c r="AJ46" s="16">
        <v>8.16</v>
      </c>
      <c r="AK46" s="16">
        <v>8.4499999999999993</v>
      </c>
      <c r="AL46" s="16">
        <v>8.15</v>
      </c>
      <c r="AM46" s="16">
        <v>8.18</v>
      </c>
      <c r="AN46" s="16">
        <v>8.06</v>
      </c>
      <c r="AW46" s="31">
        <v>42186</v>
      </c>
      <c r="AX46" s="7" t="s">
        <v>125</v>
      </c>
      <c r="AY46" s="13" t="s">
        <v>78</v>
      </c>
      <c r="AZ46" s="16">
        <v>8.92</v>
      </c>
      <c r="BA46" s="16">
        <v>9.23</v>
      </c>
      <c r="BB46" s="16">
        <v>8.9</v>
      </c>
      <c r="BC46" s="16">
        <v>8.92</v>
      </c>
      <c r="BD46" s="16">
        <v>8.75</v>
      </c>
      <c r="BF46" s="31">
        <v>42186</v>
      </c>
      <c r="BG46" s="6" t="s">
        <v>126</v>
      </c>
      <c r="BH46" s="13" t="s">
        <v>79</v>
      </c>
      <c r="BI46" s="15">
        <v>0.56299999999999994</v>
      </c>
      <c r="BJ46" s="15">
        <v>0.57399999999999995</v>
      </c>
      <c r="BK46" s="15">
        <v>0.58599999999999997</v>
      </c>
      <c r="BM46" s="31">
        <v>42186</v>
      </c>
      <c r="BN46" s="7" t="s">
        <v>147</v>
      </c>
      <c r="BO46" s="13" t="s">
        <v>78</v>
      </c>
      <c r="BP46" s="16">
        <v>9.27</v>
      </c>
      <c r="BQ46" s="16">
        <v>10.119999999999999</v>
      </c>
      <c r="BR46" s="16">
        <v>9.57</v>
      </c>
      <c r="BS46" s="16">
        <v>9.9</v>
      </c>
      <c r="BT46" s="16">
        <v>10.74</v>
      </c>
    </row>
    <row r="47" spans="1:72">
      <c r="A47" s="5">
        <v>42125</v>
      </c>
      <c r="B47" s="13" t="s">
        <v>31</v>
      </c>
      <c r="C47" s="13" t="s">
        <v>80</v>
      </c>
      <c r="D47" s="16">
        <v>7.59</v>
      </c>
      <c r="E47" s="16">
        <v>8.15</v>
      </c>
      <c r="F47" s="16">
        <v>7.97</v>
      </c>
      <c r="G47" s="16">
        <v>8.16</v>
      </c>
      <c r="H47" s="16">
        <v>8.19</v>
      </c>
      <c r="I47" s="12"/>
      <c r="J47" s="21">
        <v>42156</v>
      </c>
      <c r="K47" s="18" t="s">
        <v>33</v>
      </c>
      <c r="L47" s="18" t="s">
        <v>81</v>
      </c>
      <c r="M47" s="19">
        <v>0.54200000000000004</v>
      </c>
      <c r="N47" s="19">
        <v>0.55600000000000005</v>
      </c>
      <c r="O47" s="19">
        <v>0.56799999999999995</v>
      </c>
      <c r="P47" s="1"/>
      <c r="Q47" s="21">
        <v>42156</v>
      </c>
      <c r="R47" s="27" t="s">
        <v>8</v>
      </c>
      <c r="S47" s="18" t="s">
        <v>80</v>
      </c>
      <c r="T47" s="30">
        <v>6.83</v>
      </c>
      <c r="U47" s="30">
        <v>7.39</v>
      </c>
      <c r="V47" s="30">
        <v>7.09</v>
      </c>
      <c r="W47" s="30">
        <v>7.13</v>
      </c>
      <c r="X47" s="30">
        <v>7.03</v>
      </c>
      <c r="Z47" s="31">
        <v>42186</v>
      </c>
      <c r="AA47" s="6" t="s">
        <v>51</v>
      </c>
      <c r="AB47" s="13" t="s">
        <v>81</v>
      </c>
      <c r="AC47" s="9">
        <v>0.59399999999999997</v>
      </c>
      <c r="AD47" s="9">
        <v>0.60499999999999998</v>
      </c>
      <c r="AE47" s="9">
        <v>0.61499999999999999</v>
      </c>
      <c r="AG47" s="31">
        <v>42186</v>
      </c>
      <c r="AH47" s="6" t="s">
        <v>65</v>
      </c>
      <c r="AI47" s="13" t="s">
        <v>80</v>
      </c>
      <c r="AJ47" s="16">
        <v>7.81</v>
      </c>
      <c r="AK47" s="16">
        <v>8.1</v>
      </c>
      <c r="AL47" s="16">
        <v>7.8</v>
      </c>
      <c r="AM47" s="16">
        <v>7.83</v>
      </c>
      <c r="AN47" s="16">
        <v>7.71</v>
      </c>
      <c r="AW47" s="31">
        <v>42186</v>
      </c>
      <c r="AX47" s="7" t="s">
        <v>125</v>
      </c>
      <c r="AY47" s="13" t="s">
        <v>80</v>
      </c>
      <c r="AZ47" s="16">
        <v>8.57</v>
      </c>
      <c r="BA47" s="16">
        <v>8.8800000000000008</v>
      </c>
      <c r="BB47" s="16">
        <v>8.5500000000000007</v>
      </c>
      <c r="BC47" s="16">
        <v>8.57</v>
      </c>
      <c r="BD47" s="16">
        <v>8.4</v>
      </c>
      <c r="BF47" s="31">
        <v>42186</v>
      </c>
      <c r="BG47" s="6" t="s">
        <v>126</v>
      </c>
      <c r="BH47" s="13" t="s">
        <v>81</v>
      </c>
      <c r="BI47" s="15">
        <v>0.52800000000000002</v>
      </c>
      <c r="BJ47" s="15">
        <v>0.53900000000000003</v>
      </c>
      <c r="BK47" s="15">
        <v>0.55100000000000005</v>
      </c>
      <c r="BM47" s="31">
        <v>42186</v>
      </c>
      <c r="BN47" s="7" t="s">
        <v>147</v>
      </c>
      <c r="BO47" s="13" t="s">
        <v>80</v>
      </c>
      <c r="BP47" s="16">
        <v>8.92</v>
      </c>
      <c r="BQ47" s="16">
        <v>9.77</v>
      </c>
      <c r="BR47" s="16">
        <v>9.2200000000000006</v>
      </c>
      <c r="BS47" s="16">
        <v>9.5500000000000007</v>
      </c>
      <c r="BT47" s="16">
        <v>10.39</v>
      </c>
    </row>
    <row r="48" spans="1:72">
      <c r="A48" s="5">
        <v>42125</v>
      </c>
      <c r="B48" s="13" t="s">
        <v>31</v>
      </c>
      <c r="C48" s="13" t="s">
        <v>82</v>
      </c>
      <c r="D48" s="16">
        <v>7.46</v>
      </c>
      <c r="E48" s="16">
        <v>8.0299999999999994</v>
      </c>
      <c r="F48" s="16">
        <v>7.84</v>
      </c>
      <c r="G48" s="16">
        <v>8.0399999999999991</v>
      </c>
      <c r="H48" s="16">
        <v>8.06</v>
      </c>
      <c r="I48" s="12"/>
      <c r="J48" s="21">
        <v>42156</v>
      </c>
      <c r="K48" s="18" t="s">
        <v>33</v>
      </c>
      <c r="L48" s="18" t="s">
        <v>18</v>
      </c>
      <c r="M48" s="19">
        <v>0.53200000000000003</v>
      </c>
      <c r="N48" s="19">
        <v>0.54600000000000004</v>
      </c>
      <c r="O48" s="19">
        <v>0.55800000000000005</v>
      </c>
      <c r="P48" s="1"/>
      <c r="Q48" s="21">
        <v>42156</v>
      </c>
      <c r="R48" s="27" t="s">
        <v>8</v>
      </c>
      <c r="S48" s="18" t="s">
        <v>82</v>
      </c>
      <c r="T48" s="30">
        <v>6.7</v>
      </c>
      <c r="U48" s="30">
        <v>7.27</v>
      </c>
      <c r="V48" s="30">
        <v>6.97</v>
      </c>
      <c r="W48" s="30">
        <v>7.01</v>
      </c>
      <c r="X48" s="30">
        <v>6.91</v>
      </c>
      <c r="Z48" s="31">
        <v>42186</v>
      </c>
      <c r="AA48" s="6" t="s">
        <v>51</v>
      </c>
      <c r="AB48" s="13" t="s">
        <v>18</v>
      </c>
      <c r="AC48" s="9">
        <v>0.58399999999999996</v>
      </c>
      <c r="AD48" s="9">
        <v>0.59499999999999997</v>
      </c>
      <c r="AE48" s="9">
        <v>0.60499999999999998</v>
      </c>
      <c r="AG48" s="31">
        <v>42186</v>
      </c>
      <c r="AH48" s="6" t="s">
        <v>65</v>
      </c>
      <c r="AI48" s="13" t="s">
        <v>82</v>
      </c>
      <c r="AJ48" s="16">
        <v>7.68</v>
      </c>
      <c r="AK48" s="16">
        <v>7.97</v>
      </c>
      <c r="AL48" s="16">
        <v>7.68</v>
      </c>
      <c r="AM48" s="16">
        <v>7.71</v>
      </c>
      <c r="AN48" s="16">
        <v>7.59</v>
      </c>
      <c r="AW48" s="31">
        <v>42186</v>
      </c>
      <c r="AX48" s="7" t="s">
        <v>125</v>
      </c>
      <c r="AY48" s="13" t="s">
        <v>82</v>
      </c>
      <c r="AZ48" s="16">
        <v>8.44</v>
      </c>
      <c r="BA48" s="16">
        <v>8.75</v>
      </c>
      <c r="BB48" s="16">
        <v>8.43</v>
      </c>
      <c r="BC48" s="16">
        <v>8.44</v>
      </c>
      <c r="BD48" s="16">
        <v>8.2799999999999994</v>
      </c>
      <c r="BF48" s="31">
        <v>42186</v>
      </c>
      <c r="BG48" s="6" t="s">
        <v>126</v>
      </c>
      <c r="BH48" s="13" t="s">
        <v>18</v>
      </c>
      <c r="BI48" s="15">
        <v>0.51800000000000002</v>
      </c>
      <c r="BJ48" s="15">
        <v>0.52900000000000003</v>
      </c>
      <c r="BK48" s="15">
        <v>0.54100000000000004</v>
      </c>
      <c r="BM48" s="31">
        <v>42186</v>
      </c>
      <c r="BN48" s="7" t="s">
        <v>147</v>
      </c>
      <c r="BO48" s="13" t="s">
        <v>82</v>
      </c>
      <c r="BP48" s="16">
        <v>8.7899999999999991</v>
      </c>
      <c r="BQ48" s="16">
        <v>9.64</v>
      </c>
      <c r="BR48" s="16">
        <v>9.1</v>
      </c>
      <c r="BS48" s="16">
        <v>9.43</v>
      </c>
      <c r="BT48" s="16">
        <v>10.26</v>
      </c>
    </row>
    <row r="49" spans="1:72">
      <c r="A49" s="5">
        <v>42125</v>
      </c>
      <c r="B49" s="13" t="s">
        <v>31</v>
      </c>
      <c r="C49" s="13" t="s">
        <v>83</v>
      </c>
      <c r="D49" s="16">
        <v>7.34</v>
      </c>
      <c r="E49" s="16">
        <v>7.9</v>
      </c>
      <c r="F49" s="16">
        <v>7.72</v>
      </c>
      <c r="G49" s="16">
        <v>7.91</v>
      </c>
      <c r="H49" s="16">
        <v>7.94</v>
      </c>
      <c r="I49" s="12"/>
      <c r="J49" s="21">
        <v>42156</v>
      </c>
      <c r="K49" s="18" t="s">
        <v>33</v>
      </c>
      <c r="L49" s="18" t="s">
        <v>19</v>
      </c>
      <c r="M49" s="19">
        <v>0.51700000000000002</v>
      </c>
      <c r="N49" s="19">
        <v>0.53100000000000003</v>
      </c>
      <c r="O49" s="19">
        <v>0.54300000000000004</v>
      </c>
      <c r="P49" s="1"/>
      <c r="Q49" s="21">
        <v>42156</v>
      </c>
      <c r="R49" s="27" t="s">
        <v>8</v>
      </c>
      <c r="S49" s="18" t="s">
        <v>83</v>
      </c>
      <c r="T49" s="30">
        <v>6.58</v>
      </c>
      <c r="U49" s="30">
        <v>7.14</v>
      </c>
      <c r="V49" s="30">
        <v>6.84</v>
      </c>
      <c r="W49" s="30">
        <v>6.88</v>
      </c>
      <c r="X49" s="30">
        <v>6.78</v>
      </c>
      <c r="Z49" s="31">
        <v>42186</v>
      </c>
      <c r="AA49" s="6" t="s">
        <v>51</v>
      </c>
      <c r="AB49" s="13" t="s">
        <v>19</v>
      </c>
      <c r="AC49" s="9">
        <v>0.56799999999999995</v>
      </c>
      <c r="AD49" s="9">
        <v>0.57999999999999996</v>
      </c>
      <c r="AE49" s="9">
        <v>0.59</v>
      </c>
      <c r="AG49" s="31">
        <v>42186</v>
      </c>
      <c r="AH49" s="6" t="s">
        <v>65</v>
      </c>
      <c r="AI49" s="13" t="s">
        <v>83</v>
      </c>
      <c r="AJ49" s="16">
        <v>7.56</v>
      </c>
      <c r="AK49" s="16">
        <v>7.85</v>
      </c>
      <c r="AL49" s="16">
        <v>7.55</v>
      </c>
      <c r="AM49" s="16">
        <v>7.58</v>
      </c>
      <c r="AN49" s="16">
        <v>7.46</v>
      </c>
      <c r="AW49" s="33">
        <v>42186</v>
      </c>
      <c r="AX49" s="34" t="s">
        <v>125</v>
      </c>
      <c r="AY49" s="35" t="s">
        <v>83</v>
      </c>
      <c r="AZ49" s="36">
        <v>8.32</v>
      </c>
      <c r="BA49" s="36">
        <v>8.6300000000000008</v>
      </c>
      <c r="BB49" s="36">
        <v>8.3000000000000007</v>
      </c>
      <c r="BC49" s="36">
        <v>8.32</v>
      </c>
      <c r="BD49" s="36">
        <v>8.15</v>
      </c>
      <c r="BF49" s="31">
        <v>42186</v>
      </c>
      <c r="BG49" s="6" t="s">
        <v>126</v>
      </c>
      <c r="BH49" s="13" t="s">
        <v>19</v>
      </c>
      <c r="BI49" s="15">
        <v>0.503</v>
      </c>
      <c r="BJ49" s="15">
        <v>0.51400000000000001</v>
      </c>
      <c r="BK49" s="15">
        <v>0.52600000000000002</v>
      </c>
      <c r="BM49" s="33">
        <v>42186</v>
      </c>
      <c r="BN49" s="34" t="s">
        <v>147</v>
      </c>
      <c r="BO49" s="35" t="s">
        <v>83</v>
      </c>
      <c r="BP49" s="36">
        <v>8.67</v>
      </c>
      <c r="BQ49" s="36">
        <v>9.52</v>
      </c>
      <c r="BR49" s="36">
        <v>8.9700000000000006</v>
      </c>
      <c r="BS49" s="36">
        <v>9.3000000000000007</v>
      </c>
      <c r="BT49" s="36">
        <v>10.14</v>
      </c>
    </row>
    <row r="50" spans="1:72">
      <c r="A50" s="5">
        <v>42125</v>
      </c>
      <c r="B50" s="13" t="s">
        <v>32</v>
      </c>
      <c r="C50" s="13" t="s">
        <v>76</v>
      </c>
      <c r="D50" s="16">
        <v>9.86</v>
      </c>
      <c r="E50" s="16">
        <v>10.07</v>
      </c>
      <c r="F50" s="16">
        <v>10.1</v>
      </c>
      <c r="G50" s="16">
        <v>10.050000000000001</v>
      </c>
      <c r="H50" s="16">
        <v>10.07</v>
      </c>
      <c r="I50" s="12"/>
      <c r="J50" s="21">
        <v>42156</v>
      </c>
      <c r="K50" s="18" t="s">
        <v>34</v>
      </c>
      <c r="L50" s="18" t="s">
        <v>77</v>
      </c>
      <c r="M50" s="19">
        <v>0.36599999999999999</v>
      </c>
      <c r="N50" s="19">
        <v>0.38500000000000001</v>
      </c>
      <c r="O50" s="19">
        <v>0.40600000000000003</v>
      </c>
      <c r="P50" s="1"/>
      <c r="Q50" s="21">
        <v>42156</v>
      </c>
      <c r="R50" s="27" t="s">
        <v>9</v>
      </c>
      <c r="S50" s="18" t="s">
        <v>76</v>
      </c>
      <c r="T50" s="30">
        <v>7.26</v>
      </c>
      <c r="U50" s="30">
        <v>7.47</v>
      </c>
      <c r="V50" s="30">
        <v>7.21</v>
      </c>
      <c r="W50" s="30">
        <v>7.16</v>
      </c>
      <c r="X50" s="30">
        <v>7.19</v>
      </c>
      <c r="Z50" s="31">
        <v>42186</v>
      </c>
      <c r="AA50" s="6" t="s">
        <v>52</v>
      </c>
      <c r="AB50" s="13" t="s">
        <v>77</v>
      </c>
      <c r="AC50" s="9">
        <v>0.56299999999999994</v>
      </c>
      <c r="AD50" s="9">
        <v>0.57999999999999996</v>
      </c>
      <c r="AE50" s="9">
        <v>0.59299999999999997</v>
      </c>
      <c r="AG50" s="31">
        <v>42186</v>
      </c>
      <c r="AH50" s="6" t="s">
        <v>66</v>
      </c>
      <c r="AI50" s="13" t="s">
        <v>76</v>
      </c>
      <c r="AJ50" s="16">
        <v>8.1999999999999993</v>
      </c>
      <c r="AK50" s="16">
        <v>8.39</v>
      </c>
      <c r="AL50" s="16">
        <v>8.1300000000000008</v>
      </c>
      <c r="AM50" s="16">
        <v>8.1300000000000008</v>
      </c>
      <c r="AN50" s="16">
        <v>8.0299999999999994</v>
      </c>
      <c r="BF50" s="51"/>
    </row>
    <row r="51" spans="1:72">
      <c r="A51" s="5">
        <v>42125</v>
      </c>
      <c r="B51" s="13" t="s">
        <v>32</v>
      </c>
      <c r="C51" s="13" t="s">
        <v>78</v>
      </c>
      <c r="D51" s="16">
        <v>9.66</v>
      </c>
      <c r="E51" s="16">
        <v>9.8699999999999992</v>
      </c>
      <c r="F51" s="16">
        <v>9.9</v>
      </c>
      <c r="G51" s="16">
        <v>9.85</v>
      </c>
      <c r="H51" s="16">
        <v>9.8699999999999992</v>
      </c>
      <c r="I51" s="12"/>
      <c r="J51" s="21">
        <v>42156</v>
      </c>
      <c r="K51" s="18" t="s">
        <v>34</v>
      </c>
      <c r="L51" s="18" t="s">
        <v>79</v>
      </c>
      <c r="M51" s="19">
        <v>0.34599999999999997</v>
      </c>
      <c r="N51" s="19">
        <v>0.36499999999999999</v>
      </c>
      <c r="O51" s="19">
        <v>0.38600000000000001</v>
      </c>
      <c r="P51" s="1"/>
      <c r="Q51" s="21">
        <v>42156</v>
      </c>
      <c r="R51" s="27" t="s">
        <v>9</v>
      </c>
      <c r="S51" s="18" t="s">
        <v>78</v>
      </c>
      <c r="T51" s="30">
        <v>7.06</v>
      </c>
      <c r="U51" s="30">
        <v>7.27</v>
      </c>
      <c r="V51" s="30">
        <v>7.01</v>
      </c>
      <c r="W51" s="30">
        <v>6.96</v>
      </c>
      <c r="X51" s="30">
        <v>6.99</v>
      </c>
      <c r="Z51" s="31">
        <v>42186</v>
      </c>
      <c r="AA51" s="6" t="s">
        <v>52</v>
      </c>
      <c r="AB51" s="13" t="s">
        <v>79</v>
      </c>
      <c r="AC51" s="9">
        <v>0.54300000000000004</v>
      </c>
      <c r="AD51" s="9">
        <v>0.55900000000000005</v>
      </c>
      <c r="AE51" s="9">
        <v>0.57199999999999995</v>
      </c>
      <c r="AG51" s="31">
        <v>42186</v>
      </c>
      <c r="AH51" s="6" t="s">
        <v>66</v>
      </c>
      <c r="AI51" s="13" t="s">
        <v>78</v>
      </c>
      <c r="AJ51" s="16">
        <v>8</v>
      </c>
      <c r="AK51" s="16">
        <v>8.19</v>
      </c>
      <c r="AL51" s="16">
        <v>7.93</v>
      </c>
      <c r="AM51" s="16">
        <v>7.93</v>
      </c>
      <c r="AN51" s="16">
        <v>7.83</v>
      </c>
      <c r="BF51" s="51"/>
    </row>
    <row r="52" spans="1:72">
      <c r="A52" s="5">
        <v>42125</v>
      </c>
      <c r="B52" s="20" t="s">
        <v>32</v>
      </c>
      <c r="C52" s="13" t="s">
        <v>80</v>
      </c>
      <c r="D52" s="16">
        <v>9.31</v>
      </c>
      <c r="E52" s="16">
        <v>9.52</v>
      </c>
      <c r="F52" s="16">
        <v>9.5500000000000007</v>
      </c>
      <c r="G52" s="16">
        <v>9.5</v>
      </c>
      <c r="H52" s="16">
        <v>9.52</v>
      </c>
      <c r="I52" s="12"/>
      <c r="J52" s="21">
        <v>42156</v>
      </c>
      <c r="K52" s="18" t="s">
        <v>34</v>
      </c>
      <c r="L52" s="18" t="s">
        <v>81</v>
      </c>
      <c r="M52" s="19">
        <v>0.311</v>
      </c>
      <c r="N52" s="19">
        <v>0.33</v>
      </c>
      <c r="O52" s="19">
        <v>0.35099999999999998</v>
      </c>
      <c r="P52" s="1"/>
      <c r="Q52" s="21">
        <v>42156</v>
      </c>
      <c r="R52" s="27" t="s">
        <v>9</v>
      </c>
      <c r="S52" s="18" t="s">
        <v>80</v>
      </c>
      <c r="T52" s="30">
        <v>6.71</v>
      </c>
      <c r="U52" s="30">
        <v>6.92</v>
      </c>
      <c r="V52" s="30">
        <v>6.66</v>
      </c>
      <c r="W52" s="30">
        <v>6.61</v>
      </c>
      <c r="X52" s="30">
        <v>6.64</v>
      </c>
      <c r="Z52" s="31">
        <v>42186</v>
      </c>
      <c r="AA52" s="6" t="s">
        <v>52</v>
      </c>
      <c r="AB52" s="13" t="s">
        <v>81</v>
      </c>
      <c r="AC52" s="9">
        <v>0.50700000000000001</v>
      </c>
      <c r="AD52" s="9">
        <v>0.52400000000000002</v>
      </c>
      <c r="AE52" s="9">
        <v>0.53600000000000003</v>
      </c>
      <c r="AG52" s="31">
        <v>42186</v>
      </c>
      <c r="AH52" s="6" t="s">
        <v>66</v>
      </c>
      <c r="AI52" s="13" t="s">
        <v>80</v>
      </c>
      <c r="AJ52" s="16">
        <v>7.65</v>
      </c>
      <c r="AK52" s="16">
        <v>7.84</v>
      </c>
      <c r="AL52" s="16">
        <v>7.58</v>
      </c>
      <c r="AM52" s="16">
        <v>7.58</v>
      </c>
      <c r="AN52" s="16">
        <v>7.48</v>
      </c>
    </row>
    <row r="53" spans="1:72">
      <c r="A53" s="5">
        <v>42125</v>
      </c>
      <c r="B53" s="20" t="s">
        <v>32</v>
      </c>
      <c r="C53" s="13" t="s">
        <v>82</v>
      </c>
      <c r="D53" s="16">
        <v>9.19</v>
      </c>
      <c r="E53" s="16">
        <v>9.4</v>
      </c>
      <c r="F53" s="16">
        <v>9.42</v>
      </c>
      <c r="G53" s="16">
        <v>9.3699999999999992</v>
      </c>
      <c r="H53" s="16">
        <v>9.4</v>
      </c>
      <c r="I53" s="12"/>
      <c r="J53" s="21">
        <v>42156</v>
      </c>
      <c r="K53" s="18" t="s">
        <v>34</v>
      </c>
      <c r="L53" s="18" t="s">
        <v>18</v>
      </c>
      <c r="M53" s="19">
        <v>0.30099999999999999</v>
      </c>
      <c r="N53" s="19">
        <v>0.32</v>
      </c>
      <c r="O53" s="19">
        <v>0.34100000000000003</v>
      </c>
      <c r="P53" s="1"/>
      <c r="Q53" s="21">
        <v>42156</v>
      </c>
      <c r="R53" s="27" t="s">
        <v>9</v>
      </c>
      <c r="S53" s="18" t="s">
        <v>82</v>
      </c>
      <c r="T53" s="30">
        <v>6.59</v>
      </c>
      <c r="U53" s="30">
        <v>6.8</v>
      </c>
      <c r="V53" s="30">
        <v>6.53</v>
      </c>
      <c r="W53" s="30">
        <v>6.48</v>
      </c>
      <c r="X53" s="30">
        <v>6.52</v>
      </c>
      <c r="Z53" s="31">
        <v>42186</v>
      </c>
      <c r="AA53" s="6" t="s">
        <v>52</v>
      </c>
      <c r="AB53" s="13" t="s">
        <v>18</v>
      </c>
      <c r="AC53" s="9">
        <v>0.496</v>
      </c>
      <c r="AD53" s="9">
        <v>0.51300000000000001</v>
      </c>
      <c r="AE53" s="9">
        <v>0.52600000000000002</v>
      </c>
      <c r="AG53" s="31">
        <v>42186</v>
      </c>
      <c r="AH53" s="6" t="s">
        <v>66</v>
      </c>
      <c r="AI53" s="13" t="s">
        <v>82</v>
      </c>
      <c r="AJ53" s="16">
        <v>7.52</v>
      </c>
      <c r="AK53" s="16">
        <v>7.71</v>
      </c>
      <c r="AL53" s="16">
        <v>7.45</v>
      </c>
      <c r="AM53" s="16">
        <v>7.45</v>
      </c>
      <c r="AN53" s="16">
        <v>7.35</v>
      </c>
    </row>
    <row r="54" spans="1:72">
      <c r="A54" s="5">
        <v>42125</v>
      </c>
      <c r="B54" s="20" t="s">
        <v>32</v>
      </c>
      <c r="C54" s="13" t="s">
        <v>83</v>
      </c>
      <c r="D54" s="16">
        <v>9.06</v>
      </c>
      <c r="E54" s="16">
        <v>9.27</v>
      </c>
      <c r="F54" s="16">
        <v>9.3000000000000007</v>
      </c>
      <c r="G54" s="16">
        <v>9.25</v>
      </c>
      <c r="H54" s="16">
        <v>9.27</v>
      </c>
      <c r="I54" s="12"/>
      <c r="J54" s="21">
        <v>42156</v>
      </c>
      <c r="K54" s="18" t="s">
        <v>34</v>
      </c>
      <c r="L54" s="18" t="s">
        <v>19</v>
      </c>
      <c r="M54" s="19">
        <v>0.28599999999999998</v>
      </c>
      <c r="N54" s="19">
        <v>0.30499999999999999</v>
      </c>
      <c r="O54" s="19">
        <v>0.32600000000000001</v>
      </c>
      <c r="P54" s="1"/>
      <c r="Q54" s="21">
        <v>42156</v>
      </c>
      <c r="R54" s="27" t="s">
        <v>9</v>
      </c>
      <c r="S54" s="18" t="s">
        <v>83</v>
      </c>
      <c r="T54" s="30">
        <v>6.46</v>
      </c>
      <c r="U54" s="30">
        <v>6.67</v>
      </c>
      <c r="V54" s="30">
        <v>6.41</v>
      </c>
      <c r="W54" s="30">
        <v>6.36</v>
      </c>
      <c r="X54" s="30">
        <v>6.39</v>
      </c>
      <c r="Z54" s="31">
        <v>42186</v>
      </c>
      <c r="AA54" s="6" t="s">
        <v>52</v>
      </c>
      <c r="AB54" s="13" t="s">
        <v>19</v>
      </c>
      <c r="AC54" s="9">
        <v>0.48099999999999998</v>
      </c>
      <c r="AD54" s="9">
        <v>0.498</v>
      </c>
      <c r="AE54" s="9">
        <v>0.51100000000000001</v>
      </c>
      <c r="AG54" s="31">
        <v>42186</v>
      </c>
      <c r="AH54" s="6" t="s">
        <v>66</v>
      </c>
      <c r="AI54" s="13" t="s">
        <v>83</v>
      </c>
      <c r="AJ54" s="16">
        <v>7.4</v>
      </c>
      <c r="AK54" s="16">
        <v>7.59</v>
      </c>
      <c r="AL54" s="16">
        <v>7.33</v>
      </c>
      <c r="AM54" s="16">
        <v>7.33</v>
      </c>
      <c r="AN54" s="16">
        <v>7.23</v>
      </c>
    </row>
    <row r="55" spans="1:72">
      <c r="A55" s="21">
        <v>42156</v>
      </c>
      <c r="B55" s="18" t="s">
        <v>23</v>
      </c>
      <c r="C55" s="18" t="s">
        <v>76</v>
      </c>
      <c r="D55" s="22">
        <v>6.17</v>
      </c>
      <c r="E55" s="22">
        <v>6.41</v>
      </c>
      <c r="F55" s="22">
        <v>6.32</v>
      </c>
      <c r="G55" s="22">
        <v>6.39</v>
      </c>
      <c r="H55" s="22">
        <v>6.37</v>
      </c>
      <c r="I55" s="12"/>
      <c r="J55" s="21">
        <v>42156</v>
      </c>
      <c r="K55" s="18" t="s">
        <v>70</v>
      </c>
      <c r="L55" s="18" t="s">
        <v>77</v>
      </c>
      <c r="M55" s="19">
        <v>0.57599999999999996</v>
      </c>
      <c r="N55" s="19">
        <v>0.59199999999999997</v>
      </c>
      <c r="O55" s="19">
        <v>0.60599999999999998</v>
      </c>
      <c r="P55" s="1"/>
      <c r="Q55" s="21">
        <v>42156</v>
      </c>
      <c r="R55" s="27" t="s">
        <v>10</v>
      </c>
      <c r="S55" s="18" t="s">
        <v>76</v>
      </c>
      <c r="T55" s="30">
        <v>7.39</v>
      </c>
      <c r="U55" s="30">
        <v>7.77</v>
      </c>
      <c r="V55" s="30">
        <v>7.49</v>
      </c>
      <c r="W55" s="30">
        <v>7.52</v>
      </c>
      <c r="X55" s="30">
        <v>7.42</v>
      </c>
      <c r="Z55" s="31">
        <v>42186</v>
      </c>
      <c r="AA55" s="6" t="s">
        <v>106</v>
      </c>
      <c r="AB55" s="13" t="s">
        <v>77</v>
      </c>
      <c r="AC55" s="9">
        <v>0.46600000000000003</v>
      </c>
      <c r="AD55" s="9">
        <v>0.82899999999999996</v>
      </c>
      <c r="AE55" s="9">
        <v>0.629</v>
      </c>
      <c r="AG55" s="31">
        <v>42186</v>
      </c>
      <c r="AH55" s="6" t="s">
        <v>67</v>
      </c>
      <c r="AI55" s="13" t="s">
        <v>76</v>
      </c>
      <c r="AJ55" s="16">
        <v>8.11</v>
      </c>
      <c r="AK55" s="16">
        <v>8.42</v>
      </c>
      <c r="AL55" s="16">
        <v>8.15</v>
      </c>
      <c r="AM55" s="16">
        <v>8.17</v>
      </c>
      <c r="AN55" s="16">
        <v>8.06</v>
      </c>
    </row>
    <row r="56" spans="1:72">
      <c r="A56" s="21">
        <v>42156</v>
      </c>
      <c r="B56" s="18" t="s">
        <v>23</v>
      </c>
      <c r="C56" s="18" t="s">
        <v>78</v>
      </c>
      <c r="D56" s="22">
        <v>5.97</v>
      </c>
      <c r="E56" s="22">
        <v>6.21</v>
      </c>
      <c r="F56" s="22">
        <v>6.12</v>
      </c>
      <c r="G56" s="22">
        <v>6.19</v>
      </c>
      <c r="H56" s="22">
        <v>6.17</v>
      </c>
      <c r="I56" s="12"/>
      <c r="J56" s="21">
        <v>42156</v>
      </c>
      <c r="K56" s="18" t="s">
        <v>70</v>
      </c>
      <c r="L56" s="18" t="s">
        <v>79</v>
      </c>
      <c r="M56" s="19">
        <v>0.55600000000000005</v>
      </c>
      <c r="N56" s="19">
        <v>0.57199999999999995</v>
      </c>
      <c r="O56" s="19">
        <v>0.58599999999999997</v>
      </c>
      <c r="P56" s="1"/>
      <c r="Q56" s="21">
        <v>42156</v>
      </c>
      <c r="R56" s="27" t="s">
        <v>10</v>
      </c>
      <c r="S56" s="18" t="s">
        <v>78</v>
      </c>
      <c r="T56" s="30">
        <v>7.19</v>
      </c>
      <c r="U56" s="30">
        <v>7.57</v>
      </c>
      <c r="V56" s="30">
        <v>7.29</v>
      </c>
      <c r="W56" s="30">
        <v>7.32</v>
      </c>
      <c r="X56" s="30">
        <v>7.22</v>
      </c>
      <c r="Z56" s="31">
        <v>42186</v>
      </c>
      <c r="AA56" s="6" t="s">
        <v>106</v>
      </c>
      <c r="AB56" s="13" t="s">
        <v>79</v>
      </c>
      <c r="AC56" s="9">
        <v>0.44600000000000001</v>
      </c>
      <c r="AD56" s="9">
        <v>0.80900000000000005</v>
      </c>
      <c r="AE56" s="9">
        <v>0.60899999999999999</v>
      </c>
      <c r="AG56" s="31">
        <v>42186</v>
      </c>
      <c r="AH56" s="6" t="s">
        <v>67</v>
      </c>
      <c r="AI56" s="13" t="s">
        <v>78</v>
      </c>
      <c r="AJ56" s="16">
        <v>7.91</v>
      </c>
      <c r="AK56" s="16">
        <v>8.2200000000000006</v>
      </c>
      <c r="AL56" s="16">
        <v>7.95</v>
      </c>
      <c r="AM56" s="16">
        <v>7.97</v>
      </c>
      <c r="AN56" s="16">
        <v>7.86</v>
      </c>
    </row>
    <row r="57" spans="1:72">
      <c r="A57" s="21">
        <v>42156</v>
      </c>
      <c r="B57" s="18" t="s">
        <v>23</v>
      </c>
      <c r="C57" s="18" t="s">
        <v>80</v>
      </c>
      <c r="D57" s="22">
        <v>5.62</v>
      </c>
      <c r="E57" s="22">
        <v>5.86</v>
      </c>
      <c r="F57" s="22">
        <v>5.77</v>
      </c>
      <c r="G57" s="22">
        <v>5.84</v>
      </c>
      <c r="H57" s="22">
        <v>5.82</v>
      </c>
      <c r="I57" s="12"/>
      <c r="J57" s="21">
        <v>42156</v>
      </c>
      <c r="K57" s="18" t="s">
        <v>70</v>
      </c>
      <c r="L57" s="18" t="s">
        <v>81</v>
      </c>
      <c r="M57" s="19">
        <v>0.52100000000000002</v>
      </c>
      <c r="N57" s="19">
        <v>0.53700000000000003</v>
      </c>
      <c r="O57" s="19">
        <v>0.55100000000000005</v>
      </c>
      <c r="P57" s="1"/>
      <c r="Q57" s="21">
        <v>42156</v>
      </c>
      <c r="R57" s="27" t="s">
        <v>10</v>
      </c>
      <c r="S57" s="18" t="s">
        <v>80</v>
      </c>
      <c r="T57" s="30">
        <v>6.84</v>
      </c>
      <c r="U57" s="30">
        <v>7.22</v>
      </c>
      <c r="V57" s="30">
        <v>6.94</v>
      </c>
      <c r="W57" s="30">
        <v>6.97</v>
      </c>
      <c r="X57" s="30">
        <v>6.87</v>
      </c>
      <c r="Z57" s="31">
        <v>42186</v>
      </c>
      <c r="AA57" s="6" t="s">
        <v>106</v>
      </c>
      <c r="AB57" s="13" t="s">
        <v>81</v>
      </c>
      <c r="AC57" s="9">
        <v>0.41099999999999998</v>
      </c>
      <c r="AD57" s="9">
        <v>0.77400000000000002</v>
      </c>
      <c r="AE57" s="9">
        <v>0.57399999999999995</v>
      </c>
      <c r="AG57" s="31">
        <v>42186</v>
      </c>
      <c r="AH57" s="6" t="s">
        <v>67</v>
      </c>
      <c r="AI57" s="13" t="s">
        <v>80</v>
      </c>
      <c r="AJ57" s="16">
        <v>7.56</v>
      </c>
      <c r="AK57" s="16">
        <v>7.87</v>
      </c>
      <c r="AL57" s="16">
        <v>7.6</v>
      </c>
      <c r="AM57" s="16">
        <v>7.62</v>
      </c>
      <c r="AN57" s="16">
        <v>7.51</v>
      </c>
    </row>
    <row r="58" spans="1:72">
      <c r="A58" s="21">
        <v>42156</v>
      </c>
      <c r="B58" s="18" t="s">
        <v>23</v>
      </c>
      <c r="C58" s="18" t="s">
        <v>82</v>
      </c>
      <c r="D58" s="22">
        <v>5.49</v>
      </c>
      <c r="E58" s="22">
        <v>5.73</v>
      </c>
      <c r="F58" s="22">
        <v>5.65</v>
      </c>
      <c r="G58" s="22">
        <v>5.72</v>
      </c>
      <c r="H58" s="22">
        <v>5.7</v>
      </c>
      <c r="I58" s="12"/>
      <c r="J58" s="21">
        <v>42156</v>
      </c>
      <c r="K58" s="18" t="s">
        <v>70</v>
      </c>
      <c r="L58" s="18" t="s">
        <v>18</v>
      </c>
      <c r="M58" s="19">
        <v>0.51100000000000001</v>
      </c>
      <c r="N58" s="19">
        <v>0.52700000000000002</v>
      </c>
      <c r="O58" s="19">
        <v>0.54100000000000004</v>
      </c>
      <c r="P58" s="1"/>
      <c r="Q58" s="21">
        <v>42156</v>
      </c>
      <c r="R58" s="27" t="s">
        <v>10</v>
      </c>
      <c r="S58" s="18" t="s">
        <v>82</v>
      </c>
      <c r="T58" s="30">
        <v>6.72</v>
      </c>
      <c r="U58" s="30">
        <v>7.1</v>
      </c>
      <c r="V58" s="30">
        <v>6.82</v>
      </c>
      <c r="W58" s="30">
        <v>6.85</v>
      </c>
      <c r="X58" s="30">
        <v>6.75</v>
      </c>
      <c r="Z58" s="31">
        <v>42186</v>
      </c>
      <c r="AA58" s="6" t="s">
        <v>106</v>
      </c>
      <c r="AB58" s="13" t="s">
        <v>18</v>
      </c>
      <c r="AC58" s="9">
        <v>0.40100000000000002</v>
      </c>
      <c r="AD58" s="9">
        <v>0.76400000000000001</v>
      </c>
      <c r="AE58" s="9">
        <v>0.56399999999999995</v>
      </c>
      <c r="AG58" s="31">
        <v>42186</v>
      </c>
      <c r="AH58" s="6" t="s">
        <v>67</v>
      </c>
      <c r="AI58" s="13" t="s">
        <v>82</v>
      </c>
      <c r="AJ58" s="16">
        <v>7.44</v>
      </c>
      <c r="AK58" s="16">
        <v>7.75</v>
      </c>
      <c r="AL58" s="16">
        <v>7.48</v>
      </c>
      <c r="AM58" s="16">
        <v>7.49</v>
      </c>
      <c r="AN58" s="16">
        <v>7.39</v>
      </c>
    </row>
    <row r="59" spans="1:72">
      <c r="A59" s="21">
        <v>42156</v>
      </c>
      <c r="B59" s="18" t="s">
        <v>23</v>
      </c>
      <c r="C59" s="18" t="s">
        <v>83</v>
      </c>
      <c r="D59" s="22">
        <v>5.37</v>
      </c>
      <c r="E59" s="22">
        <v>5.61</v>
      </c>
      <c r="F59" s="22">
        <v>5.52</v>
      </c>
      <c r="G59" s="22">
        <v>5.59</v>
      </c>
      <c r="H59" s="22">
        <v>5.57</v>
      </c>
      <c r="I59" s="12"/>
      <c r="J59" s="21">
        <v>42156</v>
      </c>
      <c r="K59" s="18" t="s">
        <v>70</v>
      </c>
      <c r="L59" s="18" t="s">
        <v>19</v>
      </c>
      <c r="M59" s="19">
        <v>0.496</v>
      </c>
      <c r="N59" s="19">
        <v>0.51200000000000001</v>
      </c>
      <c r="O59" s="19">
        <v>0.52600000000000002</v>
      </c>
      <c r="P59" s="1"/>
      <c r="Q59" s="21">
        <v>42156</v>
      </c>
      <c r="R59" s="27" t="s">
        <v>10</v>
      </c>
      <c r="S59" s="18" t="s">
        <v>83</v>
      </c>
      <c r="T59" s="30">
        <v>6.59</v>
      </c>
      <c r="U59" s="30">
        <v>6.97</v>
      </c>
      <c r="V59" s="30">
        <v>6.69</v>
      </c>
      <c r="W59" s="30">
        <v>6.72</v>
      </c>
      <c r="X59" s="30">
        <v>6.62</v>
      </c>
      <c r="Z59" s="31">
        <v>42186</v>
      </c>
      <c r="AA59" s="6" t="s">
        <v>106</v>
      </c>
      <c r="AB59" s="13" t="s">
        <v>19</v>
      </c>
      <c r="AC59" s="9">
        <v>0.38600000000000001</v>
      </c>
      <c r="AD59" s="9">
        <v>0.749</v>
      </c>
      <c r="AE59" s="9">
        <v>0.54900000000000004</v>
      </c>
      <c r="AG59" s="31">
        <v>42186</v>
      </c>
      <c r="AH59" s="6" t="s">
        <v>67</v>
      </c>
      <c r="AI59" s="13" t="s">
        <v>83</v>
      </c>
      <c r="AJ59" s="16">
        <v>7.31</v>
      </c>
      <c r="AK59" s="16">
        <v>7.62</v>
      </c>
      <c r="AL59" s="16">
        <v>7.35</v>
      </c>
      <c r="AM59" s="16">
        <v>7.37</v>
      </c>
      <c r="AN59" s="16">
        <v>7.26</v>
      </c>
    </row>
    <row r="60" spans="1:72">
      <c r="A60" s="21">
        <v>42156</v>
      </c>
      <c r="B60" s="18" t="s">
        <v>24</v>
      </c>
      <c r="C60" s="18" t="s">
        <v>76</v>
      </c>
      <c r="D60" s="22">
        <v>6.23</v>
      </c>
      <c r="E60" s="22">
        <v>6.58</v>
      </c>
      <c r="F60" s="22">
        <v>6.42</v>
      </c>
      <c r="G60" s="22">
        <v>6.57</v>
      </c>
      <c r="H60" s="22">
        <v>6.58</v>
      </c>
      <c r="I60" s="12"/>
      <c r="J60" s="21">
        <v>42156</v>
      </c>
      <c r="K60" s="18" t="s">
        <v>20</v>
      </c>
      <c r="L60" s="18" t="s">
        <v>77</v>
      </c>
      <c r="M60" s="19">
        <v>0.51500000000000001</v>
      </c>
      <c r="N60" s="19">
        <v>0.53200000000000003</v>
      </c>
      <c r="O60" s="19">
        <v>0.54500000000000004</v>
      </c>
      <c r="P60" s="1"/>
      <c r="Q60" s="21">
        <v>42156</v>
      </c>
      <c r="R60" s="27" t="s">
        <v>11</v>
      </c>
      <c r="S60" s="18" t="s">
        <v>76</v>
      </c>
      <c r="T60" s="30">
        <v>7.65</v>
      </c>
      <c r="U60" s="30">
        <v>7.95</v>
      </c>
      <c r="V60" s="30">
        <v>7.63</v>
      </c>
      <c r="W60" s="30">
        <v>7.67</v>
      </c>
      <c r="X60" s="30">
        <v>7.58</v>
      </c>
      <c r="Z60" s="31">
        <v>42186</v>
      </c>
      <c r="AA60" s="6" t="s">
        <v>107</v>
      </c>
      <c r="AB60" s="13" t="s">
        <v>77</v>
      </c>
      <c r="AC60" s="9">
        <v>4.3230000000000004</v>
      </c>
      <c r="AD60" s="9">
        <v>4.4169999999999998</v>
      </c>
      <c r="AE60" s="9">
        <v>4.5060000000000002</v>
      </c>
      <c r="AG60" s="31">
        <v>42186</v>
      </c>
      <c r="AH60" s="6" t="s">
        <v>71</v>
      </c>
      <c r="AI60" s="13" t="s">
        <v>76</v>
      </c>
      <c r="AJ60" s="16">
        <v>7.25</v>
      </c>
      <c r="AK60" s="16">
        <v>7.48</v>
      </c>
      <c r="AL60" s="16">
        <v>7.16</v>
      </c>
      <c r="AM60" s="16">
        <v>7.16</v>
      </c>
      <c r="AN60" s="16">
        <v>7.03</v>
      </c>
    </row>
    <row r="61" spans="1:72">
      <c r="A61" s="21">
        <v>42156</v>
      </c>
      <c r="B61" s="18" t="s">
        <v>24</v>
      </c>
      <c r="C61" s="18" t="s">
        <v>78</v>
      </c>
      <c r="D61" s="22">
        <v>6.03</v>
      </c>
      <c r="E61" s="22">
        <v>6.38</v>
      </c>
      <c r="F61" s="22">
        <v>6.22</v>
      </c>
      <c r="G61" s="22">
        <v>6.37</v>
      </c>
      <c r="H61" s="22">
        <v>6.38</v>
      </c>
      <c r="I61" s="12"/>
      <c r="J61" s="21">
        <v>42156</v>
      </c>
      <c r="K61" s="18" t="s">
        <v>20</v>
      </c>
      <c r="L61" s="18" t="s">
        <v>79</v>
      </c>
      <c r="M61" s="19">
        <v>0.495</v>
      </c>
      <c r="N61" s="19">
        <v>0.51200000000000001</v>
      </c>
      <c r="O61" s="19">
        <v>0.52500000000000002</v>
      </c>
      <c r="P61" s="1"/>
      <c r="Q61" s="21">
        <v>42156</v>
      </c>
      <c r="R61" s="27" t="s">
        <v>11</v>
      </c>
      <c r="S61" s="18" t="s">
        <v>78</v>
      </c>
      <c r="T61" s="30">
        <v>7.45</v>
      </c>
      <c r="U61" s="30">
        <v>7.75</v>
      </c>
      <c r="V61" s="30">
        <v>7.43</v>
      </c>
      <c r="W61" s="30">
        <v>7.47</v>
      </c>
      <c r="X61" s="30">
        <v>7.38</v>
      </c>
      <c r="Z61" s="31">
        <v>42186</v>
      </c>
      <c r="AA61" s="6" t="s">
        <v>107</v>
      </c>
      <c r="AB61" s="13" t="s">
        <v>79</v>
      </c>
      <c r="AC61" s="9">
        <v>4.1189999999999998</v>
      </c>
      <c r="AD61" s="9">
        <v>4.2119999999999997</v>
      </c>
      <c r="AE61" s="9">
        <v>4.3019999999999996</v>
      </c>
      <c r="AG61" s="31">
        <v>42186</v>
      </c>
      <c r="AH61" s="6" t="s">
        <v>71</v>
      </c>
      <c r="AI61" s="13" t="s">
        <v>78</v>
      </c>
      <c r="AJ61" s="16">
        <v>7.05</v>
      </c>
      <c r="AK61" s="16">
        <v>7.28</v>
      </c>
      <c r="AL61" s="16">
        <v>6.96</v>
      </c>
      <c r="AM61" s="16">
        <v>6.96</v>
      </c>
      <c r="AN61" s="16">
        <v>6.83</v>
      </c>
    </row>
    <row r="62" spans="1:72">
      <c r="A62" s="21">
        <v>42156</v>
      </c>
      <c r="B62" s="18" t="s">
        <v>24</v>
      </c>
      <c r="C62" s="18" t="s">
        <v>80</v>
      </c>
      <c r="D62" s="22">
        <v>5.68</v>
      </c>
      <c r="E62" s="22">
        <v>6.03</v>
      </c>
      <c r="F62" s="22">
        <v>5.87</v>
      </c>
      <c r="G62" s="22">
        <v>6.02</v>
      </c>
      <c r="H62" s="22">
        <v>6.03</v>
      </c>
      <c r="I62" s="12"/>
      <c r="J62" s="21">
        <v>42156</v>
      </c>
      <c r="K62" s="18" t="s">
        <v>20</v>
      </c>
      <c r="L62" s="18" t="s">
        <v>81</v>
      </c>
      <c r="M62" s="19">
        <v>0.46</v>
      </c>
      <c r="N62" s="19">
        <v>0.47699999999999998</v>
      </c>
      <c r="O62" s="19">
        <v>0.49</v>
      </c>
      <c r="P62" s="1"/>
      <c r="Q62" s="21">
        <v>42156</v>
      </c>
      <c r="R62" s="27" t="s">
        <v>11</v>
      </c>
      <c r="S62" s="18" t="s">
        <v>80</v>
      </c>
      <c r="T62" s="30">
        <v>7.1</v>
      </c>
      <c r="U62" s="30">
        <v>7.4</v>
      </c>
      <c r="V62" s="30">
        <v>7.08</v>
      </c>
      <c r="W62" s="30">
        <v>7.12</v>
      </c>
      <c r="X62" s="30">
        <v>7.03</v>
      </c>
      <c r="Z62" s="31">
        <v>42186</v>
      </c>
      <c r="AA62" s="6" t="s">
        <v>107</v>
      </c>
      <c r="AB62" s="13" t="s">
        <v>81</v>
      </c>
      <c r="AC62" s="9">
        <v>3.7610000000000001</v>
      </c>
      <c r="AD62" s="9">
        <v>3.8540000000000001</v>
      </c>
      <c r="AE62" s="9">
        <v>3.944</v>
      </c>
      <c r="AG62" s="31">
        <v>42186</v>
      </c>
      <c r="AH62" s="6" t="s">
        <v>71</v>
      </c>
      <c r="AI62" s="13" t="s">
        <v>80</v>
      </c>
      <c r="AJ62" s="16">
        <v>6.7</v>
      </c>
      <c r="AK62" s="16">
        <v>6.93</v>
      </c>
      <c r="AL62" s="16">
        <v>6.61</v>
      </c>
      <c r="AM62" s="16">
        <v>6.61</v>
      </c>
      <c r="AN62" s="16">
        <v>6.48</v>
      </c>
    </row>
    <row r="63" spans="1:72">
      <c r="A63" s="21">
        <v>42156</v>
      </c>
      <c r="B63" s="18" t="s">
        <v>24</v>
      </c>
      <c r="C63" s="18" t="s">
        <v>82</v>
      </c>
      <c r="D63" s="22">
        <v>5.55</v>
      </c>
      <c r="E63" s="22">
        <v>5.9</v>
      </c>
      <c r="F63" s="22">
        <v>5.74</v>
      </c>
      <c r="G63" s="22">
        <v>5.89</v>
      </c>
      <c r="H63" s="22">
        <v>5.91</v>
      </c>
      <c r="I63" s="12"/>
      <c r="J63" s="21">
        <v>42156</v>
      </c>
      <c r="K63" s="18" t="s">
        <v>20</v>
      </c>
      <c r="L63" s="18" t="s">
        <v>18</v>
      </c>
      <c r="M63" s="19">
        <v>0.45</v>
      </c>
      <c r="N63" s="19">
        <v>0.46700000000000003</v>
      </c>
      <c r="O63" s="19">
        <v>0.48</v>
      </c>
      <c r="P63" s="1"/>
      <c r="Q63" s="21">
        <v>42156</v>
      </c>
      <c r="R63" s="27" t="s">
        <v>11</v>
      </c>
      <c r="S63" s="18" t="s">
        <v>82</v>
      </c>
      <c r="T63" s="30">
        <v>6.97</v>
      </c>
      <c r="U63" s="30">
        <v>7.27</v>
      </c>
      <c r="V63" s="30">
        <v>6.96</v>
      </c>
      <c r="W63" s="30">
        <v>7</v>
      </c>
      <c r="X63" s="30">
        <v>6.91</v>
      </c>
      <c r="Z63" s="31">
        <v>42186</v>
      </c>
      <c r="AA63" s="6" t="s">
        <v>107</v>
      </c>
      <c r="AB63" s="13" t="s">
        <v>18</v>
      </c>
      <c r="AC63" s="9">
        <v>3.6579999999999999</v>
      </c>
      <c r="AD63" s="9">
        <v>3.7519999999999998</v>
      </c>
      <c r="AE63" s="9">
        <v>3.8410000000000002</v>
      </c>
      <c r="AG63" s="31">
        <v>42186</v>
      </c>
      <c r="AH63" s="6" t="s">
        <v>71</v>
      </c>
      <c r="AI63" s="13" t="s">
        <v>82</v>
      </c>
      <c r="AJ63" s="16">
        <v>6.57</v>
      </c>
      <c r="AK63" s="16">
        <v>6.8</v>
      </c>
      <c r="AL63" s="16">
        <v>6.49</v>
      </c>
      <c r="AM63" s="16">
        <v>6.48</v>
      </c>
      <c r="AN63" s="16">
        <v>6.35</v>
      </c>
    </row>
    <row r="64" spans="1:72">
      <c r="A64" s="21">
        <v>42156</v>
      </c>
      <c r="B64" s="18" t="s">
        <v>24</v>
      </c>
      <c r="C64" s="18" t="s">
        <v>83</v>
      </c>
      <c r="D64" s="22">
        <v>5.43</v>
      </c>
      <c r="E64" s="22">
        <v>5.78</v>
      </c>
      <c r="F64" s="22">
        <v>5.62</v>
      </c>
      <c r="G64" s="22">
        <v>5.77</v>
      </c>
      <c r="H64" s="22">
        <v>5.78</v>
      </c>
      <c r="I64" s="12"/>
      <c r="J64" s="21">
        <v>42156</v>
      </c>
      <c r="K64" s="18" t="s">
        <v>20</v>
      </c>
      <c r="L64" s="18" t="s">
        <v>19</v>
      </c>
      <c r="M64" s="19">
        <v>0.435</v>
      </c>
      <c r="N64" s="19">
        <v>0.45200000000000001</v>
      </c>
      <c r="O64" s="19">
        <v>0.46500000000000002</v>
      </c>
      <c r="P64" s="1"/>
      <c r="Q64" s="21">
        <v>42156</v>
      </c>
      <c r="R64" s="27" t="s">
        <v>11</v>
      </c>
      <c r="S64" s="18" t="s">
        <v>83</v>
      </c>
      <c r="T64" s="30">
        <v>6.85</v>
      </c>
      <c r="U64" s="30">
        <v>7.15</v>
      </c>
      <c r="V64" s="30">
        <v>6.83</v>
      </c>
      <c r="W64" s="30">
        <v>6.87</v>
      </c>
      <c r="X64" s="30">
        <v>6.78</v>
      </c>
      <c r="Z64" s="31">
        <v>42186</v>
      </c>
      <c r="AA64" s="6" t="s">
        <v>107</v>
      </c>
      <c r="AB64" s="13" t="s">
        <v>19</v>
      </c>
      <c r="AC64" s="9">
        <v>3.5049999999999999</v>
      </c>
      <c r="AD64" s="9">
        <v>3.5979999999999999</v>
      </c>
      <c r="AE64" s="9">
        <v>3.6880000000000002</v>
      </c>
      <c r="AG64" s="31">
        <v>42186</v>
      </c>
      <c r="AH64" s="6" t="s">
        <v>71</v>
      </c>
      <c r="AI64" s="13" t="s">
        <v>83</v>
      </c>
      <c r="AJ64" s="16">
        <v>6.45</v>
      </c>
      <c r="AK64" s="16">
        <v>6.68</v>
      </c>
      <c r="AL64" s="16">
        <v>6.36</v>
      </c>
      <c r="AM64" s="16">
        <v>6.36</v>
      </c>
      <c r="AN64" s="16">
        <v>6.23</v>
      </c>
    </row>
    <row r="65" spans="1:24">
      <c r="A65" s="21">
        <v>42156</v>
      </c>
      <c r="B65" s="18" t="s">
        <v>25</v>
      </c>
      <c r="C65" s="18" t="s">
        <v>76</v>
      </c>
      <c r="D65" s="22">
        <v>6.14</v>
      </c>
      <c r="E65" s="22">
        <v>6.51</v>
      </c>
      <c r="F65" s="22">
        <v>6.4</v>
      </c>
      <c r="G65" s="22">
        <v>6.53</v>
      </c>
      <c r="H65" s="22">
        <v>6.58</v>
      </c>
      <c r="I65" s="12"/>
      <c r="J65" s="21">
        <v>42156</v>
      </c>
      <c r="K65" s="18" t="s">
        <v>21</v>
      </c>
      <c r="L65" s="18" t="s">
        <v>77</v>
      </c>
      <c r="M65" s="19">
        <v>0.44500000000000001</v>
      </c>
      <c r="N65" s="19">
        <v>0.46300000000000002</v>
      </c>
      <c r="O65" s="19">
        <v>0.48</v>
      </c>
      <c r="P65" s="1"/>
      <c r="Q65" s="21">
        <v>42156</v>
      </c>
      <c r="R65" s="27" t="s">
        <v>12</v>
      </c>
      <c r="S65" s="18" t="s">
        <v>76</v>
      </c>
      <c r="T65" s="30">
        <v>7.19</v>
      </c>
      <c r="U65" s="30">
        <v>7.57</v>
      </c>
      <c r="V65" s="30">
        <v>7.23</v>
      </c>
      <c r="W65" s="30">
        <v>7.22</v>
      </c>
      <c r="X65" s="30">
        <v>7.24</v>
      </c>
    </row>
    <row r="66" spans="1:24">
      <c r="A66" s="21">
        <v>42156</v>
      </c>
      <c r="B66" s="18" t="s">
        <v>25</v>
      </c>
      <c r="C66" s="18" t="s">
        <v>78</v>
      </c>
      <c r="D66" s="22">
        <v>5.94</v>
      </c>
      <c r="E66" s="22">
        <v>6.31</v>
      </c>
      <c r="F66" s="22">
        <v>6.2</v>
      </c>
      <c r="G66" s="22">
        <v>6.33</v>
      </c>
      <c r="H66" s="22">
        <v>6.38</v>
      </c>
      <c r="I66" s="12"/>
      <c r="J66" s="21">
        <v>42156</v>
      </c>
      <c r="K66" s="18" t="s">
        <v>21</v>
      </c>
      <c r="L66" s="18" t="s">
        <v>79</v>
      </c>
      <c r="M66" s="19">
        <v>0.42499999999999999</v>
      </c>
      <c r="N66" s="19">
        <v>0.443</v>
      </c>
      <c r="O66" s="19">
        <v>0.46</v>
      </c>
      <c r="P66" s="1"/>
      <c r="Q66" s="21">
        <v>42156</v>
      </c>
      <c r="R66" s="27" t="s">
        <v>12</v>
      </c>
      <c r="S66" s="18" t="s">
        <v>78</v>
      </c>
      <c r="T66" s="30">
        <v>6.99</v>
      </c>
      <c r="U66" s="30">
        <v>7.37</v>
      </c>
      <c r="V66" s="30">
        <v>7.03</v>
      </c>
      <c r="W66" s="30">
        <v>7.02</v>
      </c>
      <c r="X66" s="30">
        <v>7.04</v>
      </c>
    </row>
    <row r="67" spans="1:24">
      <c r="A67" s="21">
        <v>42156</v>
      </c>
      <c r="B67" s="18" t="s">
        <v>25</v>
      </c>
      <c r="C67" s="18" t="s">
        <v>80</v>
      </c>
      <c r="D67" s="22">
        <v>5.59</v>
      </c>
      <c r="E67" s="22">
        <v>5.96</v>
      </c>
      <c r="F67" s="22">
        <v>5.85</v>
      </c>
      <c r="G67" s="22">
        <v>5.98</v>
      </c>
      <c r="H67" s="22">
        <v>6.03</v>
      </c>
      <c r="I67" s="12"/>
      <c r="J67" s="21">
        <v>42156</v>
      </c>
      <c r="K67" s="18" t="s">
        <v>21</v>
      </c>
      <c r="L67" s="18" t="s">
        <v>81</v>
      </c>
      <c r="M67" s="19">
        <v>0.39</v>
      </c>
      <c r="N67" s="19">
        <v>0.40799999999999997</v>
      </c>
      <c r="O67" s="19">
        <v>0.42499999999999999</v>
      </c>
      <c r="P67" s="1"/>
      <c r="Q67" s="21">
        <v>42156</v>
      </c>
      <c r="R67" s="27" t="s">
        <v>12</v>
      </c>
      <c r="S67" s="18" t="s">
        <v>80</v>
      </c>
      <c r="T67" s="30">
        <v>6.64</v>
      </c>
      <c r="U67" s="30">
        <v>7.02</v>
      </c>
      <c r="V67" s="30">
        <v>6.68</v>
      </c>
      <c r="W67" s="30">
        <v>6.67</v>
      </c>
      <c r="X67" s="30">
        <v>6.69</v>
      </c>
    </row>
    <row r="68" spans="1:24">
      <c r="A68" s="21">
        <v>42156</v>
      </c>
      <c r="B68" s="18" t="s">
        <v>25</v>
      </c>
      <c r="C68" s="18" t="s">
        <v>82</v>
      </c>
      <c r="D68" s="22">
        <v>5.47</v>
      </c>
      <c r="E68" s="22">
        <v>5.83</v>
      </c>
      <c r="F68" s="22">
        <v>5.72</v>
      </c>
      <c r="G68" s="22">
        <v>5.86</v>
      </c>
      <c r="H68" s="22">
        <v>5.9</v>
      </c>
      <c r="I68" s="12"/>
      <c r="J68" s="21">
        <v>42156</v>
      </c>
      <c r="K68" s="18" t="s">
        <v>21</v>
      </c>
      <c r="L68" s="18" t="s">
        <v>18</v>
      </c>
      <c r="M68" s="19">
        <v>0.38</v>
      </c>
      <c r="N68" s="19">
        <v>0.39800000000000002</v>
      </c>
      <c r="O68" s="19">
        <v>0.41499999999999998</v>
      </c>
      <c r="P68" s="1"/>
      <c r="Q68" s="21">
        <v>42156</v>
      </c>
      <c r="R68" s="27" t="s">
        <v>12</v>
      </c>
      <c r="S68" s="18" t="s">
        <v>82</v>
      </c>
      <c r="T68" s="30">
        <v>6.52</v>
      </c>
      <c r="U68" s="30">
        <v>6.89</v>
      </c>
      <c r="V68" s="30">
        <v>6.55</v>
      </c>
      <c r="W68" s="30">
        <v>6.55</v>
      </c>
      <c r="X68" s="30">
        <v>6.56</v>
      </c>
    </row>
    <row r="69" spans="1:24">
      <c r="A69" s="21">
        <v>42156</v>
      </c>
      <c r="B69" s="18" t="s">
        <v>25</v>
      </c>
      <c r="C69" s="18" t="s">
        <v>83</v>
      </c>
      <c r="D69" s="22">
        <v>5.34</v>
      </c>
      <c r="E69" s="22">
        <v>5.71</v>
      </c>
      <c r="F69" s="22">
        <v>5.6</v>
      </c>
      <c r="G69" s="22">
        <v>5.73</v>
      </c>
      <c r="H69" s="22">
        <v>5.78</v>
      </c>
      <c r="I69" s="12"/>
      <c r="J69" s="21">
        <v>42156</v>
      </c>
      <c r="K69" s="18" t="s">
        <v>21</v>
      </c>
      <c r="L69" s="18" t="s">
        <v>19</v>
      </c>
      <c r="M69" s="19">
        <v>0.36499999999999999</v>
      </c>
      <c r="N69" s="19">
        <v>0.38300000000000001</v>
      </c>
      <c r="O69" s="19">
        <v>0.4</v>
      </c>
      <c r="P69" s="1"/>
      <c r="Q69" s="21">
        <v>42156</v>
      </c>
      <c r="R69" s="27" t="s">
        <v>12</v>
      </c>
      <c r="S69" s="18" t="s">
        <v>83</v>
      </c>
      <c r="T69" s="30">
        <v>6.39</v>
      </c>
      <c r="U69" s="30">
        <v>6.77</v>
      </c>
      <c r="V69" s="30">
        <v>6.43</v>
      </c>
      <c r="W69" s="30">
        <v>6.42</v>
      </c>
      <c r="X69" s="30">
        <v>6.44</v>
      </c>
    </row>
    <row r="70" spans="1:24">
      <c r="A70" s="21">
        <v>42156</v>
      </c>
      <c r="B70" s="18" t="s">
        <v>26</v>
      </c>
      <c r="C70" s="18" t="s">
        <v>76</v>
      </c>
      <c r="D70" s="22">
        <v>6.13</v>
      </c>
      <c r="E70" s="22">
        <v>6.44</v>
      </c>
      <c r="F70" s="22">
        <v>6.31</v>
      </c>
      <c r="G70" s="22">
        <v>6.45</v>
      </c>
      <c r="H70" s="22">
        <v>6.47</v>
      </c>
      <c r="I70" s="12"/>
      <c r="J70" s="21">
        <v>42156</v>
      </c>
      <c r="K70" s="18" t="s">
        <v>22</v>
      </c>
      <c r="L70" s="18" t="s">
        <v>77</v>
      </c>
      <c r="M70" s="19">
        <v>0.36299999999999999</v>
      </c>
      <c r="N70" s="19">
        <v>0.38200000000000001</v>
      </c>
      <c r="O70" s="19">
        <v>0.40300000000000002</v>
      </c>
      <c r="P70" s="1"/>
      <c r="Q70" s="21">
        <v>42156</v>
      </c>
      <c r="R70" s="27" t="s">
        <v>13</v>
      </c>
      <c r="S70" s="18" t="s">
        <v>76</v>
      </c>
      <c r="T70" s="30">
        <v>8.51</v>
      </c>
      <c r="U70" s="30">
        <v>8.66</v>
      </c>
      <c r="V70" s="30">
        <v>8.07</v>
      </c>
      <c r="W70" s="30">
        <v>7.84</v>
      </c>
      <c r="X70" s="30">
        <v>7.65</v>
      </c>
    </row>
    <row r="71" spans="1:24">
      <c r="A71" s="21">
        <v>42156</v>
      </c>
      <c r="B71" s="18" t="s">
        <v>26</v>
      </c>
      <c r="C71" s="18" t="s">
        <v>78</v>
      </c>
      <c r="D71" s="22">
        <v>5.93</v>
      </c>
      <c r="E71" s="22">
        <v>6.24</v>
      </c>
      <c r="F71" s="22">
        <v>6.11</v>
      </c>
      <c r="G71" s="22">
        <v>6.25</v>
      </c>
      <c r="H71" s="22">
        <v>6.27</v>
      </c>
      <c r="I71" s="12"/>
      <c r="J71" s="21">
        <v>42156</v>
      </c>
      <c r="K71" s="18" t="s">
        <v>22</v>
      </c>
      <c r="L71" s="18" t="s">
        <v>79</v>
      </c>
      <c r="M71" s="19">
        <v>0.34300000000000003</v>
      </c>
      <c r="N71" s="19">
        <v>0.36199999999999999</v>
      </c>
      <c r="O71" s="19">
        <v>0.38300000000000001</v>
      </c>
      <c r="P71" s="1"/>
      <c r="Q71" s="21">
        <v>42156</v>
      </c>
      <c r="R71" s="27" t="s">
        <v>13</v>
      </c>
      <c r="S71" s="18" t="s">
        <v>78</v>
      </c>
      <c r="T71" s="30">
        <v>8.31</v>
      </c>
      <c r="U71" s="30">
        <v>8.4600000000000009</v>
      </c>
      <c r="V71" s="30">
        <v>7.87</v>
      </c>
      <c r="W71" s="30">
        <v>7.64</v>
      </c>
      <c r="X71" s="30">
        <v>7.45</v>
      </c>
    </row>
    <row r="72" spans="1:24">
      <c r="A72" s="21">
        <v>42156</v>
      </c>
      <c r="B72" s="18" t="s">
        <v>26</v>
      </c>
      <c r="C72" s="18" t="s">
        <v>80</v>
      </c>
      <c r="D72" s="22">
        <v>5.58</v>
      </c>
      <c r="E72" s="22">
        <v>5.89</v>
      </c>
      <c r="F72" s="22">
        <v>5.76</v>
      </c>
      <c r="G72" s="22">
        <v>5.9</v>
      </c>
      <c r="H72" s="22">
        <v>5.92</v>
      </c>
      <c r="I72" s="12"/>
      <c r="J72" s="21">
        <v>42156</v>
      </c>
      <c r="K72" s="18" t="s">
        <v>22</v>
      </c>
      <c r="L72" s="18" t="s">
        <v>81</v>
      </c>
      <c r="M72" s="19">
        <v>0.308</v>
      </c>
      <c r="N72" s="19">
        <v>0.32700000000000001</v>
      </c>
      <c r="O72" s="19">
        <v>0.34799999999999998</v>
      </c>
      <c r="P72" s="1"/>
      <c r="Q72" s="21">
        <v>42156</v>
      </c>
      <c r="R72" s="27" t="s">
        <v>13</v>
      </c>
      <c r="S72" s="18" t="s">
        <v>80</v>
      </c>
      <c r="T72" s="30">
        <v>7.96</v>
      </c>
      <c r="U72" s="30">
        <v>8.11</v>
      </c>
      <c r="V72" s="30">
        <v>7.52</v>
      </c>
      <c r="W72" s="30">
        <v>7.29</v>
      </c>
      <c r="X72" s="30">
        <v>7.1</v>
      </c>
    </row>
    <row r="73" spans="1:24">
      <c r="A73" s="21">
        <v>42156</v>
      </c>
      <c r="B73" s="18" t="s">
        <v>26</v>
      </c>
      <c r="C73" s="18" t="s">
        <v>82</v>
      </c>
      <c r="D73" s="22">
        <v>5.45</v>
      </c>
      <c r="E73" s="22">
        <v>5.77</v>
      </c>
      <c r="F73" s="22">
        <v>5.64</v>
      </c>
      <c r="G73" s="22">
        <v>5.78</v>
      </c>
      <c r="H73" s="22">
        <v>5.8</v>
      </c>
      <c r="I73" s="12"/>
      <c r="J73" s="21">
        <v>42156</v>
      </c>
      <c r="K73" s="18" t="s">
        <v>22</v>
      </c>
      <c r="L73" s="18" t="s">
        <v>18</v>
      </c>
      <c r="M73" s="19">
        <v>0.29799999999999999</v>
      </c>
      <c r="N73" s="19">
        <v>0.317</v>
      </c>
      <c r="O73" s="19">
        <v>0.33800000000000002</v>
      </c>
      <c r="P73" s="1"/>
      <c r="Q73" s="21">
        <v>42156</v>
      </c>
      <c r="R73" s="27" t="s">
        <v>13</v>
      </c>
      <c r="S73" s="18" t="s">
        <v>82</v>
      </c>
      <c r="T73" s="30">
        <v>7.84</v>
      </c>
      <c r="U73" s="30">
        <v>7.98</v>
      </c>
      <c r="V73" s="30">
        <v>7.4</v>
      </c>
      <c r="W73" s="30">
        <v>7.17</v>
      </c>
      <c r="X73" s="30">
        <v>6.98</v>
      </c>
    </row>
    <row r="74" spans="1:24">
      <c r="A74" s="21">
        <v>42156</v>
      </c>
      <c r="B74" s="18" t="s">
        <v>26</v>
      </c>
      <c r="C74" s="18" t="s">
        <v>83</v>
      </c>
      <c r="D74" s="22">
        <v>5.33</v>
      </c>
      <c r="E74" s="22">
        <v>5.64</v>
      </c>
      <c r="F74" s="22">
        <v>5.51</v>
      </c>
      <c r="G74" s="22">
        <v>5.65</v>
      </c>
      <c r="H74" s="22">
        <v>5.67</v>
      </c>
      <c r="I74" s="12"/>
      <c r="J74" s="21">
        <v>42156</v>
      </c>
      <c r="K74" s="18" t="s">
        <v>22</v>
      </c>
      <c r="L74" s="18" t="s">
        <v>19</v>
      </c>
      <c r="M74" s="19">
        <v>0.28299999999999997</v>
      </c>
      <c r="N74" s="19">
        <v>0.30199999999999999</v>
      </c>
      <c r="O74" s="19">
        <v>0.32300000000000001</v>
      </c>
      <c r="P74" s="1"/>
      <c r="Q74" s="5">
        <v>42156</v>
      </c>
      <c r="R74" s="6" t="s">
        <v>13</v>
      </c>
      <c r="S74" s="13" t="s">
        <v>83</v>
      </c>
      <c r="T74" s="16">
        <v>7.71</v>
      </c>
      <c r="U74" s="16">
        <v>7.86</v>
      </c>
      <c r="V74" s="16">
        <v>7.27</v>
      </c>
      <c r="W74" s="16">
        <v>7.04</v>
      </c>
      <c r="X74" s="16">
        <v>6.85</v>
      </c>
    </row>
    <row r="75" spans="1:24">
      <c r="A75" s="21">
        <v>42156</v>
      </c>
      <c r="B75" s="18" t="s">
        <v>27</v>
      </c>
      <c r="C75" s="18" t="s">
        <v>76</v>
      </c>
      <c r="D75" s="22">
        <v>6.41</v>
      </c>
      <c r="E75" s="22">
        <v>6.85</v>
      </c>
      <c r="F75" s="22">
        <v>6.67</v>
      </c>
      <c r="G75" s="22">
        <v>6.84</v>
      </c>
      <c r="H75" s="22">
        <v>6.86</v>
      </c>
      <c r="I75" s="12"/>
      <c r="J75" s="21">
        <v>42156</v>
      </c>
      <c r="K75" s="18" t="s">
        <v>58</v>
      </c>
      <c r="L75" s="18" t="s">
        <v>77</v>
      </c>
      <c r="M75" s="19">
        <v>0.56799999999999995</v>
      </c>
      <c r="N75" s="19">
        <v>0.58399999999999996</v>
      </c>
      <c r="O75" s="19">
        <v>0.59699999999999998</v>
      </c>
      <c r="P75" s="1"/>
      <c r="Q75" s="5">
        <v>42186</v>
      </c>
      <c r="R75" s="6" t="s">
        <v>7</v>
      </c>
      <c r="S75" s="13" t="s">
        <v>76</v>
      </c>
      <c r="T75" s="16">
        <v>7.89</v>
      </c>
      <c r="U75" s="16">
        <v>8.17</v>
      </c>
      <c r="V75" s="16">
        <v>7.91</v>
      </c>
      <c r="W75" s="16">
        <v>7.93</v>
      </c>
      <c r="X75" s="16">
        <v>7.83</v>
      </c>
    </row>
    <row r="76" spans="1:24">
      <c r="A76" s="21">
        <v>42156</v>
      </c>
      <c r="B76" s="18" t="s">
        <v>27</v>
      </c>
      <c r="C76" s="18" t="s">
        <v>78</v>
      </c>
      <c r="D76" s="22">
        <v>6.21</v>
      </c>
      <c r="E76" s="22">
        <v>6.65</v>
      </c>
      <c r="F76" s="22">
        <v>6.47</v>
      </c>
      <c r="G76" s="22">
        <v>6.64</v>
      </c>
      <c r="H76" s="22">
        <v>6.66</v>
      </c>
      <c r="I76" s="12"/>
      <c r="J76" s="21">
        <v>42156</v>
      </c>
      <c r="K76" s="18" t="s">
        <v>58</v>
      </c>
      <c r="L76" s="18" t="s">
        <v>79</v>
      </c>
      <c r="M76" s="19">
        <v>0.54800000000000004</v>
      </c>
      <c r="N76" s="19">
        <v>0.56399999999999995</v>
      </c>
      <c r="O76" s="19">
        <v>0.57699999999999996</v>
      </c>
      <c r="P76" s="1"/>
      <c r="Q76" s="5">
        <v>42186</v>
      </c>
      <c r="R76" s="6" t="s">
        <v>7</v>
      </c>
      <c r="S76" s="13" t="s">
        <v>78</v>
      </c>
      <c r="T76" s="16">
        <v>7.69</v>
      </c>
      <c r="U76" s="16">
        <v>7.97</v>
      </c>
      <c r="V76" s="16">
        <v>7.71</v>
      </c>
      <c r="W76" s="16">
        <v>7.73</v>
      </c>
      <c r="X76" s="16">
        <v>7.63</v>
      </c>
    </row>
    <row r="77" spans="1:24">
      <c r="A77" s="21">
        <v>42156</v>
      </c>
      <c r="B77" s="18" t="s">
        <v>27</v>
      </c>
      <c r="C77" s="18" t="s">
        <v>80</v>
      </c>
      <c r="D77" s="22">
        <v>5.86</v>
      </c>
      <c r="E77" s="22">
        <v>6.3</v>
      </c>
      <c r="F77" s="22">
        <v>6.12</v>
      </c>
      <c r="G77" s="22">
        <v>6.29</v>
      </c>
      <c r="H77" s="22">
        <v>6.31</v>
      </c>
      <c r="I77" s="12"/>
      <c r="J77" s="21">
        <v>42156</v>
      </c>
      <c r="K77" s="18" t="s">
        <v>58</v>
      </c>
      <c r="L77" s="18" t="s">
        <v>81</v>
      </c>
      <c r="M77" s="19">
        <v>0.51300000000000001</v>
      </c>
      <c r="N77" s="19">
        <v>0.52900000000000003</v>
      </c>
      <c r="O77" s="19">
        <v>0.54200000000000004</v>
      </c>
      <c r="P77" s="1"/>
      <c r="Q77" s="5">
        <v>42186</v>
      </c>
      <c r="R77" s="6" t="s">
        <v>7</v>
      </c>
      <c r="S77" s="13" t="s">
        <v>80</v>
      </c>
      <c r="T77" s="16">
        <v>7.34</v>
      </c>
      <c r="U77" s="16">
        <v>7.62</v>
      </c>
      <c r="V77" s="16">
        <v>7.36</v>
      </c>
      <c r="W77" s="16">
        <v>7.38</v>
      </c>
      <c r="X77" s="16">
        <v>7.28</v>
      </c>
    </row>
    <row r="78" spans="1:24">
      <c r="A78" s="21">
        <v>42156</v>
      </c>
      <c r="B78" s="18" t="s">
        <v>27</v>
      </c>
      <c r="C78" s="18" t="s">
        <v>82</v>
      </c>
      <c r="D78" s="22">
        <v>5.74</v>
      </c>
      <c r="E78" s="22">
        <v>6.18</v>
      </c>
      <c r="F78" s="22">
        <v>5.99</v>
      </c>
      <c r="G78" s="22">
        <v>6.16</v>
      </c>
      <c r="H78" s="22">
        <v>6.19</v>
      </c>
      <c r="I78" s="12"/>
      <c r="J78" s="21">
        <v>42156</v>
      </c>
      <c r="K78" s="18" t="s">
        <v>58</v>
      </c>
      <c r="L78" s="18" t="s">
        <v>18</v>
      </c>
      <c r="M78" s="19">
        <v>0.503</v>
      </c>
      <c r="N78" s="19">
        <v>0.51900000000000002</v>
      </c>
      <c r="O78" s="19">
        <v>0.53200000000000003</v>
      </c>
      <c r="P78" s="1"/>
      <c r="Q78" s="5">
        <v>42186</v>
      </c>
      <c r="R78" s="6" t="s">
        <v>7</v>
      </c>
      <c r="S78" s="13" t="s">
        <v>82</v>
      </c>
      <c r="T78" s="16">
        <v>7.22</v>
      </c>
      <c r="U78" s="16">
        <v>7.49</v>
      </c>
      <c r="V78" s="16">
        <v>7.23</v>
      </c>
      <c r="W78" s="16">
        <v>7.25</v>
      </c>
      <c r="X78" s="16">
        <v>7.15</v>
      </c>
    </row>
    <row r="79" spans="1:24">
      <c r="A79" s="21">
        <v>42156</v>
      </c>
      <c r="B79" s="18" t="s">
        <v>27</v>
      </c>
      <c r="C79" s="18" t="s">
        <v>83</v>
      </c>
      <c r="D79" s="22">
        <v>5.61</v>
      </c>
      <c r="E79" s="22">
        <v>6.05</v>
      </c>
      <c r="F79" s="22">
        <v>5.87</v>
      </c>
      <c r="G79" s="22">
        <v>6.04</v>
      </c>
      <c r="H79" s="22">
        <v>6.06</v>
      </c>
      <c r="I79" s="12"/>
      <c r="J79" s="21">
        <v>42156</v>
      </c>
      <c r="K79" s="18" t="s">
        <v>58</v>
      </c>
      <c r="L79" s="18" t="s">
        <v>19</v>
      </c>
      <c r="M79" s="19">
        <v>0.48799999999999999</v>
      </c>
      <c r="N79" s="19">
        <v>0.504</v>
      </c>
      <c r="O79" s="19">
        <v>0.51700000000000002</v>
      </c>
      <c r="P79" s="1"/>
      <c r="Q79" s="5">
        <v>42186</v>
      </c>
      <c r="R79" s="6" t="s">
        <v>7</v>
      </c>
      <c r="S79" s="13" t="s">
        <v>83</v>
      </c>
      <c r="T79" s="16">
        <v>7.09</v>
      </c>
      <c r="U79" s="16">
        <v>7.37</v>
      </c>
      <c r="V79" s="16">
        <v>7.11</v>
      </c>
      <c r="W79" s="16">
        <v>7.13</v>
      </c>
      <c r="X79" s="16">
        <v>7.03</v>
      </c>
    </row>
    <row r="80" spans="1:24">
      <c r="A80" s="21">
        <v>42156</v>
      </c>
      <c r="B80" s="18" t="s">
        <v>28</v>
      </c>
      <c r="C80" s="18" t="s">
        <v>76</v>
      </c>
      <c r="D80" s="22">
        <v>6.44</v>
      </c>
      <c r="E80" s="22">
        <v>7.59</v>
      </c>
      <c r="F80" s="22">
        <v>7.24</v>
      </c>
      <c r="G80" s="22">
        <v>7.6</v>
      </c>
      <c r="H80" s="22">
        <v>7.61</v>
      </c>
      <c r="I80" s="12"/>
      <c r="J80" s="21">
        <v>42156</v>
      </c>
      <c r="K80" s="18" t="s">
        <v>59</v>
      </c>
      <c r="L80" s="18" t="s">
        <v>77</v>
      </c>
      <c r="M80" s="19">
        <v>0.66500000000000004</v>
      </c>
      <c r="N80" s="19">
        <v>0.67400000000000004</v>
      </c>
      <c r="O80" s="19">
        <v>0.68100000000000005</v>
      </c>
      <c r="P80" s="1"/>
      <c r="Q80" s="5">
        <v>42186</v>
      </c>
      <c r="R80" s="6" t="s">
        <v>8</v>
      </c>
      <c r="S80" s="13" t="s">
        <v>76</v>
      </c>
      <c r="T80" s="16">
        <v>7.52</v>
      </c>
      <c r="U80" s="16">
        <v>7.93</v>
      </c>
      <c r="V80" s="16">
        <v>7.66</v>
      </c>
      <c r="W80" s="16">
        <v>7.68</v>
      </c>
      <c r="X80" s="16">
        <v>7.59</v>
      </c>
    </row>
    <row r="81" spans="1:24">
      <c r="A81" s="21">
        <v>42156</v>
      </c>
      <c r="B81" s="18" t="s">
        <v>28</v>
      </c>
      <c r="C81" s="18" t="s">
        <v>78</v>
      </c>
      <c r="D81" s="22">
        <v>6.24</v>
      </c>
      <c r="E81" s="22">
        <v>7.39</v>
      </c>
      <c r="F81" s="22">
        <v>7.04</v>
      </c>
      <c r="G81" s="22">
        <v>7.4</v>
      </c>
      <c r="H81" s="22">
        <v>7.41</v>
      </c>
      <c r="I81" s="12"/>
      <c r="J81" s="21">
        <v>42156</v>
      </c>
      <c r="K81" s="18" t="s">
        <v>59</v>
      </c>
      <c r="L81" s="18" t="s">
        <v>79</v>
      </c>
      <c r="M81" s="19">
        <v>0.64500000000000002</v>
      </c>
      <c r="N81" s="19">
        <v>0.65400000000000003</v>
      </c>
      <c r="O81" s="19">
        <v>0.66100000000000003</v>
      </c>
      <c r="P81" s="1"/>
      <c r="Q81" s="5">
        <v>42186</v>
      </c>
      <c r="R81" s="6" t="s">
        <v>8</v>
      </c>
      <c r="S81" s="13" t="s">
        <v>78</v>
      </c>
      <c r="T81" s="16">
        <v>7.32</v>
      </c>
      <c r="U81" s="16">
        <v>7.73</v>
      </c>
      <c r="V81" s="16">
        <v>7.46</v>
      </c>
      <c r="W81" s="16">
        <v>7.48</v>
      </c>
      <c r="X81" s="16">
        <v>7.39</v>
      </c>
    </row>
    <row r="82" spans="1:24">
      <c r="A82" s="21">
        <v>42156</v>
      </c>
      <c r="B82" s="18" t="s">
        <v>28</v>
      </c>
      <c r="C82" s="18" t="s">
        <v>80</v>
      </c>
      <c r="D82" s="22">
        <v>5.89</v>
      </c>
      <c r="E82" s="22">
        <v>7.04</v>
      </c>
      <c r="F82" s="22">
        <v>6.69</v>
      </c>
      <c r="G82" s="22">
        <v>7.05</v>
      </c>
      <c r="H82" s="22">
        <v>7.06</v>
      </c>
      <c r="I82" s="12"/>
      <c r="J82" s="21">
        <v>42156</v>
      </c>
      <c r="K82" s="18" t="s">
        <v>59</v>
      </c>
      <c r="L82" s="18" t="s">
        <v>81</v>
      </c>
      <c r="M82" s="19">
        <v>0.61</v>
      </c>
      <c r="N82" s="19">
        <v>0.61899999999999999</v>
      </c>
      <c r="O82" s="19">
        <v>0.626</v>
      </c>
      <c r="P82" s="1"/>
      <c r="Q82" s="5">
        <v>42186</v>
      </c>
      <c r="R82" s="6" t="s">
        <v>8</v>
      </c>
      <c r="S82" s="13" t="s">
        <v>80</v>
      </c>
      <c r="T82" s="16">
        <v>6.97</v>
      </c>
      <c r="U82" s="16">
        <v>7.38</v>
      </c>
      <c r="V82" s="16">
        <v>7.11</v>
      </c>
      <c r="W82" s="16">
        <v>7.13</v>
      </c>
      <c r="X82" s="16">
        <v>7.04</v>
      </c>
    </row>
    <row r="83" spans="1:24">
      <c r="A83" s="21">
        <v>42156</v>
      </c>
      <c r="B83" s="18" t="s">
        <v>28</v>
      </c>
      <c r="C83" s="18" t="s">
        <v>82</v>
      </c>
      <c r="D83" s="22">
        <v>5.77</v>
      </c>
      <c r="E83" s="22">
        <v>6.91</v>
      </c>
      <c r="F83" s="22">
        <v>6.56</v>
      </c>
      <c r="G83" s="22">
        <v>6.92</v>
      </c>
      <c r="H83" s="22">
        <v>6.93</v>
      </c>
      <c r="I83" s="12"/>
      <c r="J83" s="21">
        <v>42156</v>
      </c>
      <c r="K83" s="18" t="s">
        <v>59</v>
      </c>
      <c r="L83" s="18" t="s">
        <v>18</v>
      </c>
      <c r="M83" s="19">
        <v>0.6</v>
      </c>
      <c r="N83" s="19">
        <v>0.60899999999999999</v>
      </c>
      <c r="O83" s="19">
        <v>0.61599999999999999</v>
      </c>
      <c r="P83" s="1"/>
      <c r="Q83" s="5">
        <v>42186</v>
      </c>
      <c r="R83" s="6" t="s">
        <v>8</v>
      </c>
      <c r="S83" s="13" t="s">
        <v>82</v>
      </c>
      <c r="T83" s="16">
        <v>6.85</v>
      </c>
      <c r="U83" s="16">
        <v>7.25</v>
      </c>
      <c r="V83" s="16">
        <v>6.98</v>
      </c>
      <c r="W83" s="16">
        <v>7</v>
      </c>
      <c r="X83" s="16">
        <v>6.91</v>
      </c>
    </row>
    <row r="84" spans="1:24">
      <c r="A84" s="21">
        <v>42156</v>
      </c>
      <c r="B84" s="18" t="s">
        <v>28</v>
      </c>
      <c r="C84" s="18" t="s">
        <v>83</v>
      </c>
      <c r="D84" s="22">
        <v>5.64</v>
      </c>
      <c r="E84" s="22">
        <v>6.79</v>
      </c>
      <c r="F84" s="22">
        <v>6.44</v>
      </c>
      <c r="G84" s="22">
        <v>6.8</v>
      </c>
      <c r="H84" s="22">
        <v>6.81</v>
      </c>
      <c r="I84" s="12"/>
      <c r="J84" s="21">
        <v>42156</v>
      </c>
      <c r="K84" s="18" t="s">
        <v>59</v>
      </c>
      <c r="L84" s="18" t="s">
        <v>19</v>
      </c>
      <c r="M84" s="19">
        <v>0.58499999999999996</v>
      </c>
      <c r="N84" s="19">
        <v>0.59399999999999997</v>
      </c>
      <c r="O84" s="19">
        <v>0.60099999999999998</v>
      </c>
      <c r="P84" s="1"/>
      <c r="Q84" s="5">
        <v>42186</v>
      </c>
      <c r="R84" s="6" t="s">
        <v>8</v>
      </c>
      <c r="S84" s="13" t="s">
        <v>83</v>
      </c>
      <c r="T84" s="16">
        <v>6.72</v>
      </c>
      <c r="U84" s="16">
        <v>7.13</v>
      </c>
      <c r="V84" s="16">
        <v>6.86</v>
      </c>
      <c r="W84" s="16">
        <v>6.88</v>
      </c>
      <c r="X84" s="16">
        <v>6.79</v>
      </c>
    </row>
    <row r="85" spans="1:24">
      <c r="A85" s="21">
        <v>42156</v>
      </c>
      <c r="B85" s="18" t="s">
        <v>29</v>
      </c>
      <c r="C85" s="18" t="s">
        <v>76</v>
      </c>
      <c r="D85" s="22">
        <v>7.86</v>
      </c>
      <c r="E85" s="22">
        <v>8.56</v>
      </c>
      <c r="F85" s="22">
        <v>8.33</v>
      </c>
      <c r="G85" s="22">
        <v>8.56</v>
      </c>
      <c r="H85" s="22">
        <v>8.57</v>
      </c>
      <c r="I85" s="12"/>
      <c r="J85" s="5">
        <v>42186</v>
      </c>
      <c r="K85" s="13" t="s">
        <v>33</v>
      </c>
      <c r="L85" s="13" t="s">
        <v>77</v>
      </c>
      <c r="M85" s="15">
        <v>0.59799999999999998</v>
      </c>
      <c r="N85" s="15">
        <v>0.61099999999999999</v>
      </c>
      <c r="O85" s="15">
        <v>0.623</v>
      </c>
      <c r="P85" s="1"/>
      <c r="Q85" s="5">
        <v>42186</v>
      </c>
      <c r="R85" s="6" t="s">
        <v>9</v>
      </c>
      <c r="S85" s="13" t="s">
        <v>76</v>
      </c>
      <c r="T85" s="16">
        <v>7.33</v>
      </c>
      <c r="U85" s="16">
        <v>7.43</v>
      </c>
      <c r="V85" s="16">
        <v>7.19</v>
      </c>
      <c r="W85" s="16">
        <v>7.15</v>
      </c>
      <c r="X85" s="16">
        <v>7.19</v>
      </c>
    </row>
    <row r="86" spans="1:24">
      <c r="A86" s="21">
        <v>42156</v>
      </c>
      <c r="B86" s="18" t="s">
        <v>29</v>
      </c>
      <c r="C86" s="18" t="s">
        <v>78</v>
      </c>
      <c r="D86" s="22">
        <v>7.66</v>
      </c>
      <c r="E86" s="22">
        <v>8.36</v>
      </c>
      <c r="F86" s="22">
        <v>8.1300000000000008</v>
      </c>
      <c r="G86" s="22">
        <v>8.36</v>
      </c>
      <c r="H86" s="22">
        <v>8.3699999999999992</v>
      </c>
      <c r="I86" s="12"/>
      <c r="J86" s="5">
        <v>42186</v>
      </c>
      <c r="K86" s="13" t="s">
        <v>33</v>
      </c>
      <c r="L86" s="13" t="s">
        <v>79</v>
      </c>
      <c r="M86" s="15">
        <v>0.57799999999999996</v>
      </c>
      <c r="N86" s="15">
        <v>0.59099999999999997</v>
      </c>
      <c r="O86" s="15">
        <v>0.60299999999999998</v>
      </c>
      <c r="P86" s="1"/>
      <c r="Q86" s="5">
        <v>42186</v>
      </c>
      <c r="R86" s="6" t="s">
        <v>9</v>
      </c>
      <c r="S86" s="13" t="s">
        <v>78</v>
      </c>
      <c r="T86" s="16">
        <v>7.13</v>
      </c>
      <c r="U86" s="16">
        <v>7.23</v>
      </c>
      <c r="V86" s="16">
        <v>6.99</v>
      </c>
      <c r="W86" s="16">
        <v>6.95</v>
      </c>
      <c r="X86" s="16">
        <v>6.99</v>
      </c>
    </row>
    <row r="87" spans="1:24">
      <c r="A87" s="21">
        <v>42156</v>
      </c>
      <c r="B87" s="18" t="s">
        <v>29</v>
      </c>
      <c r="C87" s="18" t="s">
        <v>80</v>
      </c>
      <c r="D87" s="22">
        <v>7.31</v>
      </c>
      <c r="E87" s="22">
        <v>8.01</v>
      </c>
      <c r="F87" s="22">
        <v>7.78</v>
      </c>
      <c r="G87" s="22">
        <v>8.01</v>
      </c>
      <c r="H87" s="22">
        <v>8.02</v>
      </c>
      <c r="I87" s="12"/>
      <c r="J87" s="5">
        <v>42186</v>
      </c>
      <c r="K87" s="13" t="s">
        <v>33</v>
      </c>
      <c r="L87" s="13" t="s">
        <v>81</v>
      </c>
      <c r="M87" s="15">
        <v>0.54300000000000004</v>
      </c>
      <c r="N87" s="15">
        <v>0.55600000000000005</v>
      </c>
      <c r="O87" s="15">
        <v>0.56799999999999995</v>
      </c>
      <c r="P87" s="1"/>
      <c r="Q87" s="5">
        <v>42186</v>
      </c>
      <c r="R87" s="6" t="s">
        <v>9</v>
      </c>
      <c r="S87" s="13" t="s">
        <v>80</v>
      </c>
      <c r="T87" s="16">
        <v>6.78</v>
      </c>
      <c r="U87" s="16">
        <v>6.88</v>
      </c>
      <c r="V87" s="16">
        <v>6.64</v>
      </c>
      <c r="W87" s="16">
        <v>6.6</v>
      </c>
      <c r="X87" s="16">
        <v>6.64</v>
      </c>
    </row>
    <row r="88" spans="1:24">
      <c r="A88" s="21">
        <v>42156</v>
      </c>
      <c r="B88" s="18" t="s">
        <v>29</v>
      </c>
      <c r="C88" s="18" t="s">
        <v>82</v>
      </c>
      <c r="D88" s="22">
        <v>7.18</v>
      </c>
      <c r="E88" s="22">
        <v>7.88</v>
      </c>
      <c r="F88" s="22">
        <v>7.65</v>
      </c>
      <c r="G88" s="22">
        <v>7.88</v>
      </c>
      <c r="H88" s="22">
        <v>7.89</v>
      </c>
      <c r="I88" s="12"/>
      <c r="J88" s="5">
        <v>42186</v>
      </c>
      <c r="K88" s="13" t="s">
        <v>33</v>
      </c>
      <c r="L88" s="13" t="s">
        <v>18</v>
      </c>
      <c r="M88" s="15">
        <v>0.53300000000000003</v>
      </c>
      <c r="N88" s="15">
        <v>0.54600000000000004</v>
      </c>
      <c r="O88" s="15">
        <v>0.55800000000000005</v>
      </c>
      <c r="P88" s="1"/>
      <c r="Q88" s="5">
        <v>42186</v>
      </c>
      <c r="R88" s="6" t="s">
        <v>9</v>
      </c>
      <c r="S88" s="13" t="s">
        <v>82</v>
      </c>
      <c r="T88" s="16">
        <v>6.65</v>
      </c>
      <c r="U88" s="16">
        <v>6.75</v>
      </c>
      <c r="V88" s="16">
        <v>6.52</v>
      </c>
      <c r="W88" s="16">
        <v>6.48</v>
      </c>
      <c r="X88" s="16">
        <v>6.51</v>
      </c>
    </row>
    <row r="89" spans="1:24">
      <c r="A89" s="21">
        <v>42156</v>
      </c>
      <c r="B89" s="18" t="s">
        <v>29</v>
      </c>
      <c r="C89" s="18" t="s">
        <v>83</v>
      </c>
      <c r="D89" s="22">
        <v>7.06</v>
      </c>
      <c r="E89" s="22">
        <v>7.76</v>
      </c>
      <c r="F89" s="22">
        <v>7.53</v>
      </c>
      <c r="G89" s="22">
        <v>7.76</v>
      </c>
      <c r="H89" s="22">
        <v>7.77</v>
      </c>
      <c r="I89" s="12"/>
      <c r="J89" s="5">
        <v>42186</v>
      </c>
      <c r="K89" s="13" t="s">
        <v>33</v>
      </c>
      <c r="L89" s="13" t="s">
        <v>19</v>
      </c>
      <c r="M89" s="15">
        <v>0.51800000000000002</v>
      </c>
      <c r="N89" s="15">
        <v>0.53100000000000003</v>
      </c>
      <c r="O89" s="15">
        <v>0.54300000000000004</v>
      </c>
      <c r="P89" s="1"/>
      <c r="Q89" s="5">
        <v>42186</v>
      </c>
      <c r="R89" s="6" t="s">
        <v>9</v>
      </c>
      <c r="S89" s="13" t="s">
        <v>83</v>
      </c>
      <c r="T89" s="16">
        <v>6.53</v>
      </c>
      <c r="U89" s="16">
        <v>6.63</v>
      </c>
      <c r="V89" s="16">
        <v>6.39</v>
      </c>
      <c r="W89" s="16">
        <v>6.35</v>
      </c>
      <c r="X89" s="16">
        <v>6.39</v>
      </c>
    </row>
    <row r="90" spans="1:24">
      <c r="A90" s="21">
        <v>42156</v>
      </c>
      <c r="B90" s="18" t="s">
        <v>30</v>
      </c>
      <c r="C90" s="18" t="s">
        <v>76</v>
      </c>
      <c r="D90" s="22">
        <v>8.1</v>
      </c>
      <c r="E90" s="22">
        <v>8.7100000000000009</v>
      </c>
      <c r="F90" s="22">
        <v>8.49</v>
      </c>
      <c r="G90" s="22">
        <v>8.7100000000000009</v>
      </c>
      <c r="H90" s="22">
        <v>8.73</v>
      </c>
      <c r="I90" s="12"/>
      <c r="J90" s="5">
        <v>42186</v>
      </c>
      <c r="K90" s="13" t="s">
        <v>34</v>
      </c>
      <c r="L90" s="13" t="s">
        <v>77</v>
      </c>
      <c r="M90" s="15">
        <v>0.36599999999999999</v>
      </c>
      <c r="N90" s="15">
        <v>0.38600000000000001</v>
      </c>
      <c r="O90" s="15">
        <v>0.40600000000000003</v>
      </c>
      <c r="P90" s="1"/>
      <c r="Q90" s="5">
        <v>42186</v>
      </c>
      <c r="R90" s="6" t="s">
        <v>10</v>
      </c>
      <c r="S90" s="13" t="s">
        <v>76</v>
      </c>
      <c r="T90" s="16">
        <v>7.48</v>
      </c>
      <c r="U90" s="16">
        <v>7.73</v>
      </c>
      <c r="V90" s="16">
        <v>7.49</v>
      </c>
      <c r="W90" s="16">
        <v>7.5</v>
      </c>
      <c r="X90" s="16">
        <v>7.41</v>
      </c>
    </row>
    <row r="91" spans="1:24">
      <c r="A91" s="21">
        <v>42156</v>
      </c>
      <c r="B91" s="18" t="s">
        <v>30</v>
      </c>
      <c r="C91" s="18" t="s">
        <v>78</v>
      </c>
      <c r="D91" s="22">
        <v>7.9</v>
      </c>
      <c r="E91" s="22">
        <v>8.51</v>
      </c>
      <c r="F91" s="22">
        <v>8.2899999999999991</v>
      </c>
      <c r="G91" s="22">
        <v>8.51</v>
      </c>
      <c r="H91" s="22">
        <v>8.5299999999999994</v>
      </c>
      <c r="I91" s="12"/>
      <c r="J91" s="5">
        <v>42186</v>
      </c>
      <c r="K91" s="13" t="s">
        <v>34</v>
      </c>
      <c r="L91" s="13" t="s">
        <v>79</v>
      </c>
      <c r="M91" s="15">
        <v>0.34599999999999997</v>
      </c>
      <c r="N91" s="15">
        <v>0.36599999999999999</v>
      </c>
      <c r="O91" s="15">
        <v>0.38600000000000001</v>
      </c>
      <c r="P91" s="1"/>
      <c r="Q91" s="5">
        <v>42186</v>
      </c>
      <c r="R91" s="6" t="s">
        <v>10</v>
      </c>
      <c r="S91" s="13" t="s">
        <v>78</v>
      </c>
      <c r="T91" s="16">
        <v>7.28</v>
      </c>
      <c r="U91" s="16">
        <v>7.53</v>
      </c>
      <c r="V91" s="16">
        <v>7.29</v>
      </c>
      <c r="W91" s="16">
        <v>7.3</v>
      </c>
      <c r="X91" s="16">
        <v>7.21</v>
      </c>
    </row>
    <row r="92" spans="1:24">
      <c r="A92" s="21">
        <v>42156</v>
      </c>
      <c r="B92" s="18" t="s">
        <v>30</v>
      </c>
      <c r="C92" s="18" t="s">
        <v>80</v>
      </c>
      <c r="D92" s="22">
        <v>7.55</v>
      </c>
      <c r="E92" s="22">
        <v>8.16</v>
      </c>
      <c r="F92" s="22">
        <v>7.94</v>
      </c>
      <c r="G92" s="22">
        <v>8.16</v>
      </c>
      <c r="H92" s="22">
        <v>8.18</v>
      </c>
      <c r="I92" s="12"/>
      <c r="J92" s="5">
        <v>42186</v>
      </c>
      <c r="K92" s="13" t="s">
        <v>34</v>
      </c>
      <c r="L92" s="13" t="s">
        <v>81</v>
      </c>
      <c r="M92" s="15">
        <v>0.311</v>
      </c>
      <c r="N92" s="15">
        <v>0.33100000000000002</v>
      </c>
      <c r="O92" s="15">
        <v>0.35099999999999998</v>
      </c>
      <c r="P92" s="1"/>
      <c r="Q92" s="5">
        <v>42186</v>
      </c>
      <c r="R92" s="6" t="s">
        <v>10</v>
      </c>
      <c r="S92" s="13" t="s">
        <v>80</v>
      </c>
      <c r="T92" s="16">
        <v>6.93</v>
      </c>
      <c r="U92" s="16">
        <v>7.18</v>
      </c>
      <c r="V92" s="16">
        <v>6.94</v>
      </c>
      <c r="W92" s="16">
        <v>6.95</v>
      </c>
      <c r="X92" s="16">
        <v>6.86</v>
      </c>
    </row>
    <row r="93" spans="1:24">
      <c r="A93" s="21">
        <v>42156</v>
      </c>
      <c r="B93" s="18" t="s">
        <v>30</v>
      </c>
      <c r="C93" s="18" t="s">
        <v>82</v>
      </c>
      <c r="D93" s="22">
        <v>7.42</v>
      </c>
      <c r="E93" s="22">
        <v>8.0399999999999991</v>
      </c>
      <c r="F93" s="22">
        <v>7.81</v>
      </c>
      <c r="G93" s="22">
        <v>8.0299999999999994</v>
      </c>
      <c r="H93" s="22">
        <v>8.06</v>
      </c>
      <c r="I93" s="12"/>
      <c r="J93" s="5">
        <v>42186</v>
      </c>
      <c r="K93" s="13" t="s">
        <v>34</v>
      </c>
      <c r="L93" s="13" t="s">
        <v>18</v>
      </c>
      <c r="M93" s="15">
        <v>0.30099999999999999</v>
      </c>
      <c r="N93" s="15">
        <v>0.32100000000000001</v>
      </c>
      <c r="O93" s="15">
        <v>0.34100000000000003</v>
      </c>
      <c r="P93" s="1"/>
      <c r="Q93" s="5">
        <v>42186</v>
      </c>
      <c r="R93" s="6" t="s">
        <v>10</v>
      </c>
      <c r="S93" s="13" t="s">
        <v>82</v>
      </c>
      <c r="T93" s="16">
        <v>6.81</v>
      </c>
      <c r="U93" s="16">
        <v>7.06</v>
      </c>
      <c r="V93" s="16">
        <v>6.81</v>
      </c>
      <c r="W93" s="16">
        <v>6.83</v>
      </c>
      <c r="X93" s="16">
        <v>6.74</v>
      </c>
    </row>
    <row r="94" spans="1:24">
      <c r="A94" s="21">
        <v>42156</v>
      </c>
      <c r="B94" s="18" t="s">
        <v>30</v>
      </c>
      <c r="C94" s="18" t="s">
        <v>83</v>
      </c>
      <c r="D94" s="22">
        <v>7.3</v>
      </c>
      <c r="E94" s="22">
        <v>7.91</v>
      </c>
      <c r="F94" s="22">
        <v>7.69</v>
      </c>
      <c r="G94" s="22">
        <v>7.91</v>
      </c>
      <c r="H94" s="22">
        <v>7.93</v>
      </c>
      <c r="I94" s="12"/>
      <c r="J94" s="5">
        <v>42186</v>
      </c>
      <c r="K94" s="13" t="s">
        <v>34</v>
      </c>
      <c r="L94" s="13" t="s">
        <v>19</v>
      </c>
      <c r="M94" s="15">
        <v>0.28599999999999998</v>
      </c>
      <c r="N94" s="15">
        <v>0.30599999999999999</v>
      </c>
      <c r="O94" s="15">
        <v>0.32600000000000001</v>
      </c>
      <c r="P94" s="1"/>
      <c r="Q94" s="5">
        <v>42186</v>
      </c>
      <c r="R94" s="6" t="s">
        <v>10</v>
      </c>
      <c r="S94" s="13" t="s">
        <v>83</v>
      </c>
      <c r="T94" s="16">
        <v>6.68</v>
      </c>
      <c r="U94" s="16">
        <v>6.93</v>
      </c>
      <c r="V94" s="16">
        <v>6.69</v>
      </c>
      <c r="W94" s="16">
        <v>6.7</v>
      </c>
      <c r="X94" s="16">
        <v>6.61</v>
      </c>
    </row>
    <row r="95" spans="1:24">
      <c r="A95" s="21">
        <v>42156</v>
      </c>
      <c r="B95" s="18" t="s">
        <v>31</v>
      </c>
      <c r="C95" s="18" t="s">
        <v>76</v>
      </c>
      <c r="D95" s="22">
        <v>8.11</v>
      </c>
      <c r="E95" s="22">
        <v>8.7200000000000006</v>
      </c>
      <c r="F95" s="22">
        <v>8.5</v>
      </c>
      <c r="G95" s="22">
        <v>8.7200000000000006</v>
      </c>
      <c r="H95" s="22">
        <v>8.75</v>
      </c>
      <c r="I95" s="12"/>
      <c r="J95" s="5">
        <v>42186</v>
      </c>
      <c r="K95" s="13" t="s">
        <v>70</v>
      </c>
      <c r="L95" s="13" t="s">
        <v>77</v>
      </c>
      <c r="M95" s="15">
        <v>0.57699999999999996</v>
      </c>
      <c r="N95" s="15">
        <v>0.59299999999999997</v>
      </c>
      <c r="O95" s="15">
        <v>0.60699999999999998</v>
      </c>
      <c r="P95" s="1"/>
      <c r="Q95" s="5">
        <v>42186</v>
      </c>
      <c r="R95" s="6" t="s">
        <v>11</v>
      </c>
      <c r="S95" s="13" t="s">
        <v>76</v>
      </c>
      <c r="T95" s="16">
        <v>7.79</v>
      </c>
      <c r="U95" s="16">
        <v>7.91</v>
      </c>
      <c r="V95" s="16">
        <v>7.63</v>
      </c>
      <c r="W95" s="16">
        <v>7.66</v>
      </c>
      <c r="X95" s="16">
        <v>7.57</v>
      </c>
    </row>
    <row r="96" spans="1:24">
      <c r="A96" s="21">
        <v>42156</v>
      </c>
      <c r="B96" s="18" t="s">
        <v>31</v>
      </c>
      <c r="C96" s="18" t="s">
        <v>78</v>
      </c>
      <c r="D96" s="22">
        <v>7.91</v>
      </c>
      <c r="E96" s="22">
        <v>8.52</v>
      </c>
      <c r="F96" s="22">
        <v>8.3000000000000007</v>
      </c>
      <c r="G96" s="22">
        <v>8.52</v>
      </c>
      <c r="H96" s="22">
        <v>8.5500000000000007</v>
      </c>
      <c r="I96" s="12"/>
      <c r="J96" s="5">
        <v>42186</v>
      </c>
      <c r="K96" s="13" t="s">
        <v>70</v>
      </c>
      <c r="L96" s="13" t="s">
        <v>79</v>
      </c>
      <c r="M96" s="15">
        <v>0.55700000000000005</v>
      </c>
      <c r="N96" s="15">
        <v>0.57299999999999995</v>
      </c>
      <c r="O96" s="15">
        <v>0.58699999999999997</v>
      </c>
      <c r="P96" s="1"/>
      <c r="Q96" s="5">
        <v>42186</v>
      </c>
      <c r="R96" s="6" t="s">
        <v>11</v>
      </c>
      <c r="S96" s="13" t="s">
        <v>78</v>
      </c>
      <c r="T96" s="16">
        <v>7.59</v>
      </c>
      <c r="U96" s="16">
        <v>7.71</v>
      </c>
      <c r="V96" s="16">
        <v>7.43</v>
      </c>
      <c r="W96" s="16">
        <v>7.46</v>
      </c>
      <c r="X96" s="16">
        <v>7.37</v>
      </c>
    </row>
    <row r="97" spans="1:24">
      <c r="A97" s="21">
        <v>42156</v>
      </c>
      <c r="B97" s="18" t="s">
        <v>31</v>
      </c>
      <c r="C97" s="18" t="s">
        <v>80</v>
      </c>
      <c r="D97" s="22">
        <v>7.56</v>
      </c>
      <c r="E97" s="22">
        <v>8.17</v>
      </c>
      <c r="F97" s="22">
        <v>7.95</v>
      </c>
      <c r="G97" s="22">
        <v>8.17</v>
      </c>
      <c r="H97" s="22">
        <v>8.1999999999999993</v>
      </c>
      <c r="I97" s="12"/>
      <c r="J97" s="5">
        <v>42186</v>
      </c>
      <c r="K97" s="13" t="s">
        <v>70</v>
      </c>
      <c r="L97" s="13" t="s">
        <v>81</v>
      </c>
      <c r="M97" s="15">
        <v>0.52200000000000002</v>
      </c>
      <c r="N97" s="15">
        <v>0.53800000000000003</v>
      </c>
      <c r="O97" s="15">
        <v>0.55200000000000005</v>
      </c>
      <c r="P97" s="1"/>
      <c r="Q97" s="5">
        <v>42186</v>
      </c>
      <c r="R97" s="6" t="s">
        <v>11</v>
      </c>
      <c r="S97" s="13" t="s">
        <v>80</v>
      </c>
      <c r="T97" s="16">
        <v>7.24</v>
      </c>
      <c r="U97" s="16">
        <v>7.36</v>
      </c>
      <c r="V97" s="16">
        <v>7.08</v>
      </c>
      <c r="W97" s="16">
        <v>7.11</v>
      </c>
      <c r="X97" s="16">
        <v>7.02</v>
      </c>
    </row>
    <row r="98" spans="1:24">
      <c r="A98" s="21">
        <v>42156</v>
      </c>
      <c r="B98" s="18" t="s">
        <v>31</v>
      </c>
      <c r="C98" s="18" t="s">
        <v>82</v>
      </c>
      <c r="D98" s="22">
        <v>7.44</v>
      </c>
      <c r="E98" s="22">
        <v>8.0500000000000007</v>
      </c>
      <c r="F98" s="22">
        <v>7.83</v>
      </c>
      <c r="G98" s="22">
        <v>8.0500000000000007</v>
      </c>
      <c r="H98" s="22">
        <v>8.07</v>
      </c>
      <c r="I98" s="12"/>
      <c r="J98" s="5">
        <v>42186</v>
      </c>
      <c r="K98" s="13" t="s">
        <v>70</v>
      </c>
      <c r="L98" s="13" t="s">
        <v>18</v>
      </c>
      <c r="M98" s="15">
        <v>0.51200000000000001</v>
      </c>
      <c r="N98" s="15">
        <v>0.52800000000000002</v>
      </c>
      <c r="O98" s="15">
        <v>0.54200000000000004</v>
      </c>
      <c r="P98" s="1"/>
      <c r="Q98" s="5">
        <v>42186</v>
      </c>
      <c r="R98" s="6" t="s">
        <v>11</v>
      </c>
      <c r="S98" s="13" t="s">
        <v>82</v>
      </c>
      <c r="T98" s="16">
        <v>7.11</v>
      </c>
      <c r="U98" s="16">
        <v>7.24</v>
      </c>
      <c r="V98" s="16">
        <v>6.96</v>
      </c>
      <c r="W98" s="16">
        <v>6.98</v>
      </c>
      <c r="X98" s="16">
        <v>6.9</v>
      </c>
    </row>
    <row r="99" spans="1:24">
      <c r="A99" s="21">
        <v>42156</v>
      </c>
      <c r="B99" s="18" t="s">
        <v>31</v>
      </c>
      <c r="C99" s="18" t="s">
        <v>83</v>
      </c>
      <c r="D99" s="22">
        <v>7.31</v>
      </c>
      <c r="E99" s="22">
        <v>7.92</v>
      </c>
      <c r="F99" s="22">
        <v>7.7</v>
      </c>
      <c r="G99" s="22">
        <v>7.92</v>
      </c>
      <c r="H99" s="22">
        <v>7.95</v>
      </c>
      <c r="I99" s="12"/>
      <c r="J99" s="5">
        <v>42186</v>
      </c>
      <c r="K99" s="13" t="s">
        <v>70</v>
      </c>
      <c r="L99" s="13" t="s">
        <v>19</v>
      </c>
      <c r="M99" s="15">
        <v>0.497</v>
      </c>
      <c r="N99" s="15">
        <v>0.51300000000000001</v>
      </c>
      <c r="O99" s="15">
        <v>0.52700000000000002</v>
      </c>
      <c r="P99" s="1"/>
      <c r="Q99" s="5">
        <v>42186</v>
      </c>
      <c r="R99" s="6" t="s">
        <v>11</v>
      </c>
      <c r="S99" s="13" t="s">
        <v>83</v>
      </c>
      <c r="T99" s="16">
        <v>6.99</v>
      </c>
      <c r="U99" s="16">
        <v>7.11</v>
      </c>
      <c r="V99" s="16">
        <v>6.83</v>
      </c>
      <c r="W99" s="16">
        <v>6.86</v>
      </c>
      <c r="X99" s="16">
        <v>6.77</v>
      </c>
    </row>
    <row r="100" spans="1:24">
      <c r="A100" s="21">
        <v>42156</v>
      </c>
      <c r="B100" s="18" t="s">
        <v>32</v>
      </c>
      <c r="C100" s="18" t="s">
        <v>76</v>
      </c>
      <c r="D100" s="22">
        <v>9.73</v>
      </c>
      <c r="E100" s="22">
        <v>10.130000000000001</v>
      </c>
      <c r="F100" s="22">
        <v>10.02</v>
      </c>
      <c r="G100" s="22">
        <v>10.08</v>
      </c>
      <c r="H100" s="22">
        <v>10.1</v>
      </c>
      <c r="I100" s="12"/>
      <c r="J100" s="5">
        <v>42186</v>
      </c>
      <c r="K100" s="13" t="s">
        <v>20</v>
      </c>
      <c r="L100" s="13" t="s">
        <v>77</v>
      </c>
      <c r="M100" s="15">
        <v>0.51600000000000001</v>
      </c>
      <c r="N100" s="15">
        <v>0.53200000000000003</v>
      </c>
      <c r="O100" s="15">
        <v>0.54500000000000004</v>
      </c>
      <c r="P100" s="1"/>
      <c r="Q100" s="5">
        <v>42186</v>
      </c>
      <c r="R100" s="6" t="s">
        <v>12</v>
      </c>
      <c r="S100" s="13" t="s">
        <v>76</v>
      </c>
      <c r="T100" s="16">
        <v>7.29</v>
      </c>
      <c r="U100" s="16">
        <v>7.51</v>
      </c>
      <c r="V100" s="16">
        <v>7.21</v>
      </c>
      <c r="W100" s="16">
        <v>7.22</v>
      </c>
      <c r="X100" s="16">
        <v>7.24</v>
      </c>
    </row>
    <row r="101" spans="1:24">
      <c r="A101" s="21">
        <v>42156</v>
      </c>
      <c r="B101" s="18" t="s">
        <v>32</v>
      </c>
      <c r="C101" s="18" t="s">
        <v>78</v>
      </c>
      <c r="D101" s="22">
        <v>9.5299999999999994</v>
      </c>
      <c r="E101" s="22">
        <v>9.93</v>
      </c>
      <c r="F101" s="22">
        <v>9.82</v>
      </c>
      <c r="G101" s="22">
        <v>9.8800000000000008</v>
      </c>
      <c r="H101" s="22">
        <v>9.9</v>
      </c>
      <c r="I101" s="12"/>
      <c r="J101" s="5">
        <v>42186</v>
      </c>
      <c r="K101" s="13" t="s">
        <v>20</v>
      </c>
      <c r="L101" s="13" t="s">
        <v>79</v>
      </c>
      <c r="M101" s="15">
        <v>0.496</v>
      </c>
      <c r="N101" s="15">
        <v>0.51200000000000001</v>
      </c>
      <c r="O101" s="15">
        <v>0.52500000000000002</v>
      </c>
      <c r="P101" s="1"/>
      <c r="Q101" s="5">
        <v>42186</v>
      </c>
      <c r="R101" s="6" t="s">
        <v>12</v>
      </c>
      <c r="S101" s="13" t="s">
        <v>78</v>
      </c>
      <c r="T101" s="16">
        <v>7.09</v>
      </c>
      <c r="U101" s="16">
        <v>7.31</v>
      </c>
      <c r="V101" s="16">
        <v>7.01</v>
      </c>
      <c r="W101" s="16">
        <v>7.02</v>
      </c>
      <c r="X101" s="16">
        <v>7.04</v>
      </c>
    </row>
    <row r="102" spans="1:24">
      <c r="A102" s="21">
        <v>42156</v>
      </c>
      <c r="B102" s="23" t="s">
        <v>32</v>
      </c>
      <c r="C102" s="18" t="s">
        <v>80</v>
      </c>
      <c r="D102" s="22">
        <v>9.18</v>
      </c>
      <c r="E102" s="22">
        <v>9.58</v>
      </c>
      <c r="F102" s="22">
        <v>9.4700000000000006</v>
      </c>
      <c r="G102" s="22">
        <v>9.5299999999999994</v>
      </c>
      <c r="H102" s="22">
        <v>9.5500000000000007</v>
      </c>
      <c r="I102" s="12"/>
      <c r="J102" s="5">
        <v>42186</v>
      </c>
      <c r="K102" s="13" t="s">
        <v>20</v>
      </c>
      <c r="L102" s="13" t="s">
        <v>81</v>
      </c>
      <c r="M102" s="15">
        <v>0.46100000000000002</v>
      </c>
      <c r="N102" s="15">
        <v>0.47699999999999998</v>
      </c>
      <c r="O102" s="15">
        <v>0.49</v>
      </c>
      <c r="P102" s="1"/>
      <c r="Q102" s="5">
        <v>42186</v>
      </c>
      <c r="R102" s="6" t="s">
        <v>12</v>
      </c>
      <c r="S102" s="13" t="s">
        <v>80</v>
      </c>
      <c r="T102" s="16">
        <v>6.74</v>
      </c>
      <c r="U102" s="16">
        <v>6.96</v>
      </c>
      <c r="V102" s="16">
        <v>6.66</v>
      </c>
      <c r="W102" s="16">
        <v>6.67</v>
      </c>
      <c r="X102" s="16">
        <v>6.69</v>
      </c>
    </row>
    <row r="103" spans="1:24">
      <c r="A103" s="21">
        <v>42156</v>
      </c>
      <c r="B103" s="23" t="s">
        <v>32</v>
      </c>
      <c r="C103" s="18" t="s">
        <v>82</v>
      </c>
      <c r="D103" s="22">
        <v>9.0500000000000007</v>
      </c>
      <c r="E103" s="22">
        <v>9.4499999999999993</v>
      </c>
      <c r="F103" s="22">
        <v>9.35</v>
      </c>
      <c r="G103" s="22">
        <v>9.4</v>
      </c>
      <c r="H103" s="22">
        <v>9.42</v>
      </c>
      <c r="I103" s="12"/>
      <c r="J103" s="5">
        <v>42186</v>
      </c>
      <c r="K103" s="13" t="s">
        <v>20</v>
      </c>
      <c r="L103" s="13" t="s">
        <v>18</v>
      </c>
      <c r="M103" s="15">
        <v>0.45100000000000001</v>
      </c>
      <c r="N103" s="15">
        <v>0.46700000000000003</v>
      </c>
      <c r="O103" s="15">
        <v>0.48</v>
      </c>
      <c r="P103" s="1"/>
      <c r="Q103" s="5">
        <v>42186</v>
      </c>
      <c r="R103" s="6" t="s">
        <v>12</v>
      </c>
      <c r="S103" s="13" t="s">
        <v>82</v>
      </c>
      <c r="T103" s="16">
        <v>6.61</v>
      </c>
      <c r="U103" s="16">
        <v>6.84</v>
      </c>
      <c r="V103" s="16">
        <v>6.54</v>
      </c>
      <c r="W103" s="16">
        <v>6.54</v>
      </c>
      <c r="X103" s="16">
        <v>6.56</v>
      </c>
    </row>
    <row r="104" spans="1:24">
      <c r="A104" s="21">
        <v>42156</v>
      </c>
      <c r="B104" s="23" t="s">
        <v>32</v>
      </c>
      <c r="C104" s="18" t="s">
        <v>83</v>
      </c>
      <c r="D104" s="22">
        <v>8.93</v>
      </c>
      <c r="E104" s="22">
        <v>9.33</v>
      </c>
      <c r="F104" s="22">
        <v>9.2200000000000006</v>
      </c>
      <c r="G104" s="22">
        <v>9.2799999999999994</v>
      </c>
      <c r="H104" s="22">
        <v>9.3000000000000007</v>
      </c>
      <c r="I104" s="12"/>
      <c r="J104" s="5">
        <v>42186</v>
      </c>
      <c r="K104" s="13" t="s">
        <v>20</v>
      </c>
      <c r="L104" s="13" t="s">
        <v>19</v>
      </c>
      <c r="M104" s="15">
        <v>0.436</v>
      </c>
      <c r="N104" s="15">
        <v>0.45200000000000001</v>
      </c>
      <c r="O104" s="15">
        <v>0.46500000000000002</v>
      </c>
      <c r="P104" s="1"/>
      <c r="Q104" s="5">
        <v>42186</v>
      </c>
      <c r="R104" s="6" t="s">
        <v>12</v>
      </c>
      <c r="S104" s="13" t="s">
        <v>83</v>
      </c>
      <c r="T104" s="16">
        <v>6.49</v>
      </c>
      <c r="U104" s="16">
        <v>6.71</v>
      </c>
      <c r="V104" s="16">
        <v>6.41</v>
      </c>
      <c r="W104" s="16">
        <v>6.42</v>
      </c>
      <c r="X104" s="16">
        <v>6.44</v>
      </c>
    </row>
    <row r="105" spans="1:24">
      <c r="A105" s="5">
        <v>42186</v>
      </c>
      <c r="B105" s="13" t="s">
        <v>23</v>
      </c>
      <c r="C105" s="13" t="s">
        <v>76</v>
      </c>
      <c r="D105" s="16">
        <v>6.2</v>
      </c>
      <c r="E105" s="16">
        <v>6.43</v>
      </c>
      <c r="F105" s="16">
        <v>6.32</v>
      </c>
      <c r="G105" s="16">
        <v>6.4</v>
      </c>
      <c r="H105" s="16">
        <v>6.38</v>
      </c>
      <c r="I105" s="12"/>
      <c r="J105" s="5">
        <v>42186</v>
      </c>
      <c r="K105" s="13" t="s">
        <v>21</v>
      </c>
      <c r="L105" s="13" t="s">
        <v>77</v>
      </c>
      <c r="M105" s="15">
        <v>0.44600000000000001</v>
      </c>
      <c r="N105" s="15">
        <v>0.46400000000000002</v>
      </c>
      <c r="O105" s="15">
        <v>0.48</v>
      </c>
      <c r="P105" s="1"/>
      <c r="Q105" s="5">
        <v>42186</v>
      </c>
      <c r="R105" s="6" t="s">
        <v>13</v>
      </c>
      <c r="S105" s="13" t="s">
        <v>76</v>
      </c>
      <c r="T105" s="16">
        <v>8.5500000000000007</v>
      </c>
      <c r="U105" s="16">
        <v>8.5299999999999994</v>
      </c>
      <c r="V105" s="16">
        <v>7.99</v>
      </c>
      <c r="W105" s="16">
        <v>7.79</v>
      </c>
      <c r="X105" s="16">
        <v>7.61</v>
      </c>
    </row>
    <row r="106" spans="1:24">
      <c r="A106" s="5">
        <v>42186</v>
      </c>
      <c r="B106" s="13" t="s">
        <v>23</v>
      </c>
      <c r="C106" s="13" t="s">
        <v>78</v>
      </c>
      <c r="D106" s="16">
        <v>6</v>
      </c>
      <c r="E106" s="16">
        <v>6.23</v>
      </c>
      <c r="F106" s="16">
        <v>6.12</v>
      </c>
      <c r="G106" s="16">
        <v>6.2</v>
      </c>
      <c r="H106" s="16">
        <v>6.18</v>
      </c>
      <c r="I106" s="12"/>
      <c r="J106" s="5">
        <v>42186</v>
      </c>
      <c r="K106" s="13" t="s">
        <v>21</v>
      </c>
      <c r="L106" s="13" t="s">
        <v>79</v>
      </c>
      <c r="M106" s="15">
        <v>0.42599999999999999</v>
      </c>
      <c r="N106" s="15">
        <v>0.44400000000000001</v>
      </c>
      <c r="O106" s="15">
        <v>0.46</v>
      </c>
      <c r="P106" s="1"/>
      <c r="Q106" s="5">
        <v>42186</v>
      </c>
      <c r="R106" s="6" t="s">
        <v>13</v>
      </c>
      <c r="S106" s="13" t="s">
        <v>78</v>
      </c>
      <c r="T106" s="16">
        <v>8.35</v>
      </c>
      <c r="U106" s="16">
        <v>8.33</v>
      </c>
      <c r="V106" s="16">
        <v>7.79</v>
      </c>
      <c r="W106" s="16">
        <v>7.59</v>
      </c>
      <c r="X106" s="16">
        <v>7.41</v>
      </c>
    </row>
    <row r="107" spans="1:24">
      <c r="A107" s="5">
        <v>42186</v>
      </c>
      <c r="B107" s="13" t="s">
        <v>23</v>
      </c>
      <c r="C107" s="13" t="s">
        <v>80</v>
      </c>
      <c r="D107" s="16">
        <v>5.65</v>
      </c>
      <c r="E107" s="16">
        <v>5.88</v>
      </c>
      <c r="F107" s="16">
        <v>5.77</v>
      </c>
      <c r="G107" s="16">
        <v>5.85</v>
      </c>
      <c r="H107" s="16">
        <v>5.83</v>
      </c>
      <c r="I107" s="12"/>
      <c r="J107" s="5">
        <v>42186</v>
      </c>
      <c r="K107" s="13" t="s">
        <v>21</v>
      </c>
      <c r="L107" s="13" t="s">
        <v>81</v>
      </c>
      <c r="M107" s="15">
        <v>0.39100000000000001</v>
      </c>
      <c r="N107" s="15">
        <v>0.40899999999999997</v>
      </c>
      <c r="O107" s="15">
        <v>0.42499999999999999</v>
      </c>
      <c r="P107" s="1"/>
      <c r="Q107" s="5">
        <v>42186</v>
      </c>
      <c r="R107" s="6" t="s">
        <v>13</v>
      </c>
      <c r="S107" s="13" t="s">
        <v>80</v>
      </c>
      <c r="T107" s="16">
        <v>8</v>
      </c>
      <c r="U107" s="16">
        <v>7.98</v>
      </c>
      <c r="V107" s="16">
        <v>7.44</v>
      </c>
      <c r="W107" s="16">
        <v>7.24</v>
      </c>
      <c r="X107" s="16">
        <v>7.06</v>
      </c>
    </row>
    <row r="108" spans="1:24">
      <c r="A108" s="5">
        <v>42186</v>
      </c>
      <c r="B108" s="13" t="s">
        <v>23</v>
      </c>
      <c r="C108" s="13" t="s">
        <v>82</v>
      </c>
      <c r="D108" s="16">
        <v>5.52</v>
      </c>
      <c r="E108" s="16">
        <v>5.75</v>
      </c>
      <c r="F108" s="16">
        <v>5.65</v>
      </c>
      <c r="G108" s="16">
        <v>5.73</v>
      </c>
      <c r="H108" s="16">
        <v>5.71</v>
      </c>
      <c r="I108" s="12"/>
      <c r="J108" s="5">
        <v>42186</v>
      </c>
      <c r="K108" s="13" t="s">
        <v>21</v>
      </c>
      <c r="L108" s="13" t="s">
        <v>18</v>
      </c>
      <c r="M108" s="15">
        <v>0.38100000000000001</v>
      </c>
      <c r="N108" s="15">
        <v>0.39900000000000002</v>
      </c>
      <c r="O108" s="15">
        <v>0.41499999999999998</v>
      </c>
      <c r="P108" s="1"/>
      <c r="Q108" s="5">
        <v>42186</v>
      </c>
      <c r="R108" s="6" t="s">
        <v>13</v>
      </c>
      <c r="S108" s="13" t="s">
        <v>82</v>
      </c>
      <c r="T108" s="16">
        <v>7.87</v>
      </c>
      <c r="U108" s="16">
        <v>7.85</v>
      </c>
      <c r="V108" s="16">
        <v>7.32</v>
      </c>
      <c r="W108" s="16">
        <v>7.11</v>
      </c>
      <c r="X108" s="16">
        <v>6.94</v>
      </c>
    </row>
    <row r="109" spans="1:24">
      <c r="A109" s="5">
        <v>42186</v>
      </c>
      <c r="B109" s="13" t="s">
        <v>23</v>
      </c>
      <c r="C109" s="13" t="s">
        <v>83</v>
      </c>
      <c r="D109" s="14">
        <v>5.4</v>
      </c>
      <c r="E109" s="14">
        <v>5.63</v>
      </c>
      <c r="F109" s="14">
        <v>5.52</v>
      </c>
      <c r="G109" s="14">
        <v>5.6</v>
      </c>
      <c r="H109" s="14">
        <v>5.58</v>
      </c>
      <c r="I109" s="12"/>
      <c r="J109" s="5">
        <v>42186</v>
      </c>
      <c r="K109" s="13" t="s">
        <v>21</v>
      </c>
      <c r="L109" s="13" t="s">
        <v>19</v>
      </c>
      <c r="M109" s="15">
        <v>0.36599999999999999</v>
      </c>
      <c r="N109" s="15">
        <v>0.38400000000000001</v>
      </c>
      <c r="O109" s="15">
        <v>0.4</v>
      </c>
      <c r="P109" s="1"/>
      <c r="Q109" s="5">
        <v>42186</v>
      </c>
      <c r="R109" s="6" t="s">
        <v>13</v>
      </c>
      <c r="S109" s="13" t="s">
        <v>83</v>
      </c>
      <c r="T109" s="16">
        <v>7.75</v>
      </c>
      <c r="U109" s="16">
        <v>7.73</v>
      </c>
      <c r="V109" s="16">
        <v>7.19</v>
      </c>
      <c r="W109" s="16">
        <v>6.99</v>
      </c>
      <c r="X109" s="16">
        <v>6.81</v>
      </c>
    </row>
    <row r="110" spans="1:24">
      <c r="A110" s="5">
        <v>42186</v>
      </c>
      <c r="B110" s="13" t="s">
        <v>24</v>
      </c>
      <c r="C110" s="13" t="s">
        <v>76</v>
      </c>
      <c r="D110" s="16">
        <v>6.29</v>
      </c>
      <c r="E110" s="16">
        <v>6.58</v>
      </c>
      <c r="F110" s="16">
        <v>6.44</v>
      </c>
      <c r="G110" s="16">
        <v>6.56</v>
      </c>
      <c r="H110" s="16">
        <v>6.58</v>
      </c>
      <c r="I110" s="12"/>
      <c r="J110" s="5">
        <v>42186</v>
      </c>
      <c r="K110" s="13" t="s">
        <v>22</v>
      </c>
      <c r="L110" s="13" t="s">
        <v>77</v>
      </c>
      <c r="M110" s="15">
        <v>0.36399999999999999</v>
      </c>
      <c r="N110" s="15">
        <v>0.38300000000000001</v>
      </c>
      <c r="O110" s="15">
        <v>0.40400000000000003</v>
      </c>
      <c r="P110" s="2"/>
      <c r="Q110" s="52"/>
    </row>
    <row r="111" spans="1:24">
      <c r="A111" s="5">
        <v>42186</v>
      </c>
      <c r="B111" s="13" t="s">
        <v>24</v>
      </c>
      <c r="C111" s="13" t="s">
        <v>78</v>
      </c>
      <c r="D111" s="16">
        <v>6.09</v>
      </c>
      <c r="E111" s="16">
        <v>6.38</v>
      </c>
      <c r="F111" s="16">
        <v>6.24</v>
      </c>
      <c r="G111" s="16">
        <v>6.36</v>
      </c>
      <c r="H111" s="16">
        <v>6.38</v>
      </c>
      <c r="I111" s="12"/>
      <c r="J111" s="5">
        <v>42186</v>
      </c>
      <c r="K111" s="13" t="s">
        <v>22</v>
      </c>
      <c r="L111" s="13" t="s">
        <v>79</v>
      </c>
      <c r="M111" s="15">
        <v>0.34399999999999997</v>
      </c>
      <c r="N111" s="15">
        <v>0.36299999999999999</v>
      </c>
      <c r="O111" s="15">
        <v>0.38400000000000001</v>
      </c>
      <c r="P111" s="2"/>
      <c r="Q111" s="52"/>
    </row>
    <row r="112" spans="1:24">
      <c r="A112" s="5">
        <v>42186</v>
      </c>
      <c r="B112" s="13" t="s">
        <v>24</v>
      </c>
      <c r="C112" s="13" t="s">
        <v>80</v>
      </c>
      <c r="D112" s="16">
        <v>5.74</v>
      </c>
      <c r="E112" s="16">
        <v>6.03</v>
      </c>
      <c r="F112" s="16">
        <v>5.89</v>
      </c>
      <c r="G112" s="16">
        <v>6.01</v>
      </c>
      <c r="H112" s="16">
        <v>6.03</v>
      </c>
      <c r="I112" s="12"/>
      <c r="J112" s="5">
        <v>42186</v>
      </c>
      <c r="K112" s="13" t="s">
        <v>22</v>
      </c>
      <c r="L112" s="13" t="s">
        <v>81</v>
      </c>
      <c r="M112" s="15">
        <v>0.309</v>
      </c>
      <c r="N112" s="15">
        <v>0.32800000000000001</v>
      </c>
      <c r="O112" s="15">
        <v>0.34899999999999998</v>
      </c>
      <c r="P112" s="2"/>
      <c r="Q112" s="52"/>
    </row>
    <row r="113" spans="1:17">
      <c r="A113" s="5">
        <v>42186</v>
      </c>
      <c r="B113" s="13" t="s">
        <v>24</v>
      </c>
      <c r="C113" s="13" t="s">
        <v>82</v>
      </c>
      <c r="D113" s="16">
        <v>5.62</v>
      </c>
      <c r="E113" s="16">
        <v>5.91</v>
      </c>
      <c r="F113" s="16">
        <v>5.76</v>
      </c>
      <c r="G113" s="16">
        <v>5.89</v>
      </c>
      <c r="H113" s="16">
        <v>5.9</v>
      </c>
      <c r="I113" s="12"/>
      <c r="J113" s="5">
        <v>42186</v>
      </c>
      <c r="K113" s="13" t="s">
        <v>22</v>
      </c>
      <c r="L113" s="13" t="s">
        <v>18</v>
      </c>
      <c r="M113" s="15">
        <v>0.29899999999999999</v>
      </c>
      <c r="N113" s="15">
        <v>0.318</v>
      </c>
      <c r="O113" s="15">
        <v>0.33900000000000002</v>
      </c>
      <c r="P113" s="2"/>
      <c r="Q113" s="52"/>
    </row>
    <row r="114" spans="1:17">
      <c r="A114" s="5">
        <v>42186</v>
      </c>
      <c r="B114" s="13" t="s">
        <v>24</v>
      </c>
      <c r="C114" s="13" t="s">
        <v>83</v>
      </c>
      <c r="D114" s="14">
        <v>5.49</v>
      </c>
      <c r="E114" s="14">
        <v>5.78</v>
      </c>
      <c r="F114" s="14">
        <v>5.64</v>
      </c>
      <c r="G114" s="14">
        <v>5.76</v>
      </c>
      <c r="H114" s="14">
        <v>5.78</v>
      </c>
      <c r="I114" s="12"/>
      <c r="J114" s="5">
        <v>42186</v>
      </c>
      <c r="K114" s="13" t="s">
        <v>22</v>
      </c>
      <c r="L114" s="13" t="s">
        <v>19</v>
      </c>
      <c r="M114" s="15">
        <v>0.28399999999999997</v>
      </c>
      <c r="N114" s="15">
        <v>0.30299999999999999</v>
      </c>
      <c r="O114" s="15">
        <v>0.32400000000000001</v>
      </c>
      <c r="P114" s="2"/>
      <c r="Q114" s="52"/>
    </row>
    <row r="115" spans="1:17">
      <c r="A115" s="5">
        <v>42186</v>
      </c>
      <c r="B115" s="13" t="s">
        <v>25</v>
      </c>
      <c r="C115" s="13" t="s">
        <v>76</v>
      </c>
      <c r="D115" s="16">
        <v>6.21</v>
      </c>
      <c r="E115" s="16">
        <v>6.53</v>
      </c>
      <c r="F115" s="16">
        <v>6.42</v>
      </c>
      <c r="G115" s="16">
        <v>6.55</v>
      </c>
      <c r="H115" s="16">
        <v>6.6</v>
      </c>
      <c r="I115" s="12"/>
      <c r="J115" s="5">
        <v>42186</v>
      </c>
      <c r="K115" s="13" t="s">
        <v>58</v>
      </c>
      <c r="L115" s="13" t="s">
        <v>77</v>
      </c>
      <c r="M115" s="15">
        <v>0.56899999999999995</v>
      </c>
      <c r="N115" s="15">
        <v>0.58499999999999996</v>
      </c>
      <c r="O115" s="15">
        <v>0.59699999999999998</v>
      </c>
      <c r="P115" s="2"/>
      <c r="Q115" s="52"/>
    </row>
    <row r="116" spans="1:17">
      <c r="A116" s="5">
        <v>42186</v>
      </c>
      <c r="B116" s="13" t="s">
        <v>25</v>
      </c>
      <c r="C116" s="13" t="s">
        <v>78</v>
      </c>
      <c r="D116" s="16">
        <v>6.01</v>
      </c>
      <c r="E116" s="16">
        <v>6.33</v>
      </c>
      <c r="F116" s="16">
        <v>6.22</v>
      </c>
      <c r="G116" s="16">
        <v>6.35</v>
      </c>
      <c r="H116" s="16">
        <v>6.4</v>
      </c>
      <c r="I116" s="12"/>
      <c r="J116" s="5">
        <v>42186</v>
      </c>
      <c r="K116" s="13" t="s">
        <v>58</v>
      </c>
      <c r="L116" s="13" t="s">
        <v>79</v>
      </c>
      <c r="M116" s="15">
        <v>0.54900000000000004</v>
      </c>
      <c r="N116" s="15">
        <v>0.56499999999999995</v>
      </c>
      <c r="O116" s="15">
        <v>0.57699999999999996</v>
      </c>
      <c r="P116" s="2"/>
      <c r="Q116" s="52"/>
    </row>
    <row r="117" spans="1:17">
      <c r="A117" s="5">
        <v>42186</v>
      </c>
      <c r="B117" s="13" t="s">
        <v>25</v>
      </c>
      <c r="C117" s="13" t="s">
        <v>80</v>
      </c>
      <c r="D117" s="16">
        <v>5.66</v>
      </c>
      <c r="E117" s="16">
        <v>5.98</v>
      </c>
      <c r="F117" s="16">
        <v>5.87</v>
      </c>
      <c r="G117" s="16">
        <v>6</v>
      </c>
      <c r="H117" s="16">
        <v>6.05</v>
      </c>
      <c r="I117" s="12"/>
      <c r="J117" s="5">
        <v>42186</v>
      </c>
      <c r="K117" s="13" t="s">
        <v>58</v>
      </c>
      <c r="L117" s="13" t="s">
        <v>81</v>
      </c>
      <c r="M117" s="15">
        <v>0.51400000000000001</v>
      </c>
      <c r="N117" s="15">
        <v>0.53</v>
      </c>
      <c r="O117" s="15">
        <v>0.54200000000000004</v>
      </c>
      <c r="P117" s="2"/>
      <c r="Q117" s="52"/>
    </row>
    <row r="118" spans="1:17">
      <c r="A118" s="5">
        <v>42186</v>
      </c>
      <c r="B118" s="13" t="s">
        <v>25</v>
      </c>
      <c r="C118" s="13" t="s">
        <v>82</v>
      </c>
      <c r="D118" s="16">
        <v>5.53</v>
      </c>
      <c r="E118" s="16">
        <v>5.86</v>
      </c>
      <c r="F118" s="16">
        <v>5.74</v>
      </c>
      <c r="G118" s="16">
        <v>5.88</v>
      </c>
      <c r="H118" s="16">
        <v>5.92</v>
      </c>
      <c r="I118" s="12"/>
      <c r="J118" s="5">
        <v>42186</v>
      </c>
      <c r="K118" s="13" t="s">
        <v>58</v>
      </c>
      <c r="L118" s="13" t="s">
        <v>18</v>
      </c>
      <c r="M118" s="15">
        <v>0.504</v>
      </c>
      <c r="N118" s="15">
        <v>0.52</v>
      </c>
      <c r="O118" s="15">
        <v>0.53200000000000003</v>
      </c>
      <c r="P118" s="2"/>
      <c r="Q118" s="52"/>
    </row>
    <row r="119" spans="1:17">
      <c r="A119" s="5">
        <v>42186</v>
      </c>
      <c r="B119" s="13" t="s">
        <v>25</v>
      </c>
      <c r="C119" s="13" t="s">
        <v>83</v>
      </c>
      <c r="D119" s="14">
        <v>5.41</v>
      </c>
      <c r="E119" s="14">
        <v>5.73</v>
      </c>
      <c r="F119" s="14">
        <v>5.62</v>
      </c>
      <c r="G119" s="14">
        <v>5.75</v>
      </c>
      <c r="H119" s="14">
        <v>5.8</v>
      </c>
      <c r="I119" s="12"/>
      <c r="J119" s="5">
        <v>42186</v>
      </c>
      <c r="K119" s="13" t="s">
        <v>58</v>
      </c>
      <c r="L119" s="13" t="s">
        <v>19</v>
      </c>
      <c r="M119" s="15">
        <v>0.48899999999999999</v>
      </c>
      <c r="N119" s="15">
        <v>0.505</v>
      </c>
      <c r="O119" s="15">
        <v>0.51700000000000002</v>
      </c>
      <c r="P119" s="2"/>
      <c r="Q119" s="52"/>
    </row>
    <row r="120" spans="1:17">
      <c r="A120" s="5">
        <v>42186</v>
      </c>
      <c r="B120" s="13" t="s">
        <v>26</v>
      </c>
      <c r="C120" s="13" t="s">
        <v>76</v>
      </c>
      <c r="D120" s="16">
        <v>6.18</v>
      </c>
      <c r="E120" s="16">
        <v>6.46</v>
      </c>
      <c r="F120" s="16">
        <v>6.33</v>
      </c>
      <c r="G120" s="16">
        <v>6.46</v>
      </c>
      <c r="H120" s="16">
        <v>6.48</v>
      </c>
      <c r="I120" s="12"/>
      <c r="J120" s="5">
        <v>42186</v>
      </c>
      <c r="K120" s="13" t="s">
        <v>59</v>
      </c>
      <c r="L120" s="13" t="s">
        <v>77</v>
      </c>
      <c r="M120" s="15">
        <v>0.66600000000000004</v>
      </c>
      <c r="N120" s="15">
        <v>0.67500000000000004</v>
      </c>
      <c r="O120" s="15">
        <v>0.68200000000000005</v>
      </c>
      <c r="P120" s="2"/>
      <c r="Q120" s="52"/>
    </row>
    <row r="121" spans="1:17">
      <c r="A121" s="5">
        <v>42186</v>
      </c>
      <c r="B121" s="13" t="s">
        <v>26</v>
      </c>
      <c r="C121" s="13" t="s">
        <v>78</v>
      </c>
      <c r="D121" s="16">
        <v>5.98</v>
      </c>
      <c r="E121" s="16">
        <v>6.26</v>
      </c>
      <c r="F121" s="16">
        <v>6.13</v>
      </c>
      <c r="G121" s="16">
        <v>6.26</v>
      </c>
      <c r="H121" s="16">
        <v>6.28</v>
      </c>
      <c r="I121" s="12"/>
      <c r="J121" s="5">
        <v>42186</v>
      </c>
      <c r="K121" s="13" t="s">
        <v>59</v>
      </c>
      <c r="L121" s="13" t="s">
        <v>79</v>
      </c>
      <c r="M121" s="15">
        <v>0.64600000000000002</v>
      </c>
      <c r="N121" s="15">
        <v>0.65500000000000003</v>
      </c>
      <c r="O121" s="15">
        <v>0.66200000000000003</v>
      </c>
      <c r="P121" s="2"/>
      <c r="Q121" s="52"/>
    </row>
    <row r="122" spans="1:17">
      <c r="A122" s="5">
        <v>42186</v>
      </c>
      <c r="B122" s="13" t="s">
        <v>26</v>
      </c>
      <c r="C122" s="13" t="s">
        <v>80</v>
      </c>
      <c r="D122" s="16">
        <v>5.63</v>
      </c>
      <c r="E122" s="16">
        <v>5.91</v>
      </c>
      <c r="F122" s="16">
        <v>5.78</v>
      </c>
      <c r="G122" s="16">
        <v>5.91</v>
      </c>
      <c r="H122" s="16">
        <v>5.93</v>
      </c>
      <c r="I122" s="12"/>
      <c r="J122" s="5">
        <v>42186</v>
      </c>
      <c r="K122" s="13" t="s">
        <v>59</v>
      </c>
      <c r="L122" s="13" t="s">
        <v>81</v>
      </c>
      <c r="M122" s="15">
        <v>0.61099999999999999</v>
      </c>
      <c r="N122" s="15">
        <v>0.62</v>
      </c>
      <c r="O122" s="15">
        <v>0.627</v>
      </c>
      <c r="P122" s="2"/>
      <c r="Q122" s="52"/>
    </row>
    <row r="123" spans="1:17">
      <c r="A123" s="5">
        <v>42186</v>
      </c>
      <c r="B123" s="13" t="s">
        <v>26</v>
      </c>
      <c r="C123" s="13" t="s">
        <v>82</v>
      </c>
      <c r="D123" s="16">
        <v>5.5</v>
      </c>
      <c r="E123" s="16">
        <v>5.78</v>
      </c>
      <c r="F123" s="16">
        <v>5.66</v>
      </c>
      <c r="G123" s="16">
        <v>5.78</v>
      </c>
      <c r="H123" s="16">
        <v>5.8</v>
      </c>
      <c r="I123" s="12"/>
      <c r="J123" s="5">
        <v>42186</v>
      </c>
      <c r="K123" s="13" t="s">
        <v>59</v>
      </c>
      <c r="L123" s="13" t="s">
        <v>18</v>
      </c>
      <c r="M123" s="15">
        <v>0.60099999999999998</v>
      </c>
      <c r="N123" s="15">
        <v>0.61</v>
      </c>
      <c r="O123" s="15">
        <v>0.61699999999999999</v>
      </c>
      <c r="P123" s="2"/>
      <c r="Q123" s="52"/>
    </row>
    <row r="124" spans="1:17">
      <c r="A124" s="5">
        <v>42186</v>
      </c>
      <c r="B124" s="13" t="s">
        <v>26</v>
      </c>
      <c r="C124" s="13" t="s">
        <v>83</v>
      </c>
      <c r="D124" s="14">
        <v>5.38</v>
      </c>
      <c r="E124" s="14">
        <v>5.66</v>
      </c>
      <c r="F124" s="14">
        <v>5.53</v>
      </c>
      <c r="G124" s="14">
        <v>5.66</v>
      </c>
      <c r="H124" s="14">
        <v>5.68</v>
      </c>
      <c r="I124" s="12"/>
      <c r="J124" s="5">
        <v>42186</v>
      </c>
      <c r="K124" s="13" t="s">
        <v>59</v>
      </c>
      <c r="L124" s="13" t="s">
        <v>19</v>
      </c>
      <c r="M124" s="15">
        <v>0.58599999999999997</v>
      </c>
      <c r="N124" s="15">
        <v>0.59499999999999997</v>
      </c>
      <c r="O124" s="15">
        <v>0.60199999999999998</v>
      </c>
      <c r="P124" s="53"/>
      <c r="Q124" s="52"/>
    </row>
    <row r="125" spans="1:17">
      <c r="A125" s="5">
        <v>42186</v>
      </c>
      <c r="B125" s="13" t="s">
        <v>27</v>
      </c>
      <c r="C125" s="13" t="s">
        <v>76</v>
      </c>
      <c r="D125" s="16">
        <v>6.53</v>
      </c>
      <c r="E125" s="16">
        <v>6.87</v>
      </c>
      <c r="F125" s="16">
        <v>6.7</v>
      </c>
      <c r="G125" s="16">
        <v>6.84</v>
      </c>
      <c r="H125" s="16">
        <v>6.86</v>
      </c>
      <c r="I125" s="12"/>
      <c r="J125" s="5"/>
      <c r="K125" s="13"/>
      <c r="L125" s="13"/>
      <c r="M125" s="15"/>
      <c r="N125" s="15"/>
      <c r="O125" s="15"/>
      <c r="Q125" s="52"/>
    </row>
    <row r="126" spans="1:17">
      <c r="A126" s="5">
        <v>42186</v>
      </c>
      <c r="B126" s="13" t="s">
        <v>27</v>
      </c>
      <c r="C126" s="13" t="s">
        <v>78</v>
      </c>
      <c r="D126" s="16">
        <v>6.33</v>
      </c>
      <c r="E126" s="16">
        <v>6.67</v>
      </c>
      <c r="F126" s="16">
        <v>6.5</v>
      </c>
      <c r="G126" s="16">
        <v>6.64</v>
      </c>
      <c r="H126" s="16">
        <v>6.66</v>
      </c>
      <c r="I126" s="12"/>
      <c r="J126" s="5"/>
      <c r="K126" s="13"/>
      <c r="L126" s="13"/>
      <c r="M126" s="15"/>
      <c r="N126" s="15"/>
      <c r="O126" s="15"/>
      <c r="Q126" s="52"/>
    </row>
    <row r="127" spans="1:17">
      <c r="A127" s="5">
        <v>42186</v>
      </c>
      <c r="B127" s="13" t="s">
        <v>27</v>
      </c>
      <c r="C127" s="13" t="s">
        <v>80</v>
      </c>
      <c r="D127" s="16">
        <v>5.98</v>
      </c>
      <c r="E127" s="16">
        <v>6.32</v>
      </c>
      <c r="F127" s="16">
        <v>6.15</v>
      </c>
      <c r="G127" s="16">
        <v>6.29</v>
      </c>
      <c r="H127" s="16">
        <v>6.31</v>
      </c>
      <c r="I127" s="12"/>
      <c r="J127" s="5"/>
      <c r="K127" s="13"/>
      <c r="L127" s="13"/>
      <c r="M127" s="15"/>
      <c r="N127" s="15"/>
      <c r="O127" s="15"/>
      <c r="Q127" s="52"/>
    </row>
    <row r="128" spans="1:17">
      <c r="A128" s="5">
        <v>42186</v>
      </c>
      <c r="B128" s="13" t="s">
        <v>27</v>
      </c>
      <c r="C128" s="13" t="s">
        <v>82</v>
      </c>
      <c r="D128" s="16">
        <v>5.86</v>
      </c>
      <c r="E128" s="16">
        <v>6.19</v>
      </c>
      <c r="F128" s="16">
        <v>6.02</v>
      </c>
      <c r="G128" s="16">
        <v>6.16</v>
      </c>
      <c r="H128" s="16">
        <v>6.19</v>
      </c>
      <c r="I128" s="12"/>
      <c r="J128" s="5"/>
      <c r="K128" s="13"/>
      <c r="L128" s="13"/>
      <c r="M128" s="15"/>
      <c r="N128" s="15"/>
      <c r="O128" s="15"/>
      <c r="Q128" s="52"/>
    </row>
    <row r="129" spans="1:17">
      <c r="A129" s="5">
        <v>42186</v>
      </c>
      <c r="B129" s="13" t="s">
        <v>27</v>
      </c>
      <c r="C129" s="13" t="s">
        <v>83</v>
      </c>
      <c r="D129" s="14">
        <v>5.73</v>
      </c>
      <c r="E129" s="14">
        <v>6.07</v>
      </c>
      <c r="F129" s="14">
        <v>5.9</v>
      </c>
      <c r="G129" s="14">
        <v>6.04</v>
      </c>
      <c r="H129" s="14">
        <v>6.06</v>
      </c>
      <c r="I129" s="12"/>
      <c r="J129" s="5"/>
      <c r="K129" s="13"/>
      <c r="L129" s="13"/>
      <c r="M129" s="15"/>
      <c r="N129" s="15"/>
      <c r="O129" s="15"/>
      <c r="Q129" s="52"/>
    </row>
    <row r="130" spans="1:17">
      <c r="A130" s="5">
        <v>42186</v>
      </c>
      <c r="B130" s="13" t="s">
        <v>28</v>
      </c>
      <c r="C130" s="13" t="s">
        <v>76</v>
      </c>
      <c r="D130" s="16">
        <v>6.81</v>
      </c>
      <c r="E130" s="16">
        <v>7.61</v>
      </c>
      <c r="F130" s="16">
        <v>7.33</v>
      </c>
      <c r="G130" s="16">
        <v>7.62</v>
      </c>
      <c r="H130" s="16">
        <v>7.62</v>
      </c>
      <c r="I130" s="12"/>
      <c r="J130" s="5"/>
      <c r="K130" s="13"/>
      <c r="L130" s="13"/>
      <c r="M130" s="15"/>
      <c r="N130" s="15"/>
      <c r="O130" s="15"/>
      <c r="Q130" s="52"/>
    </row>
    <row r="131" spans="1:17">
      <c r="A131" s="5">
        <v>42186</v>
      </c>
      <c r="B131" s="13" t="s">
        <v>28</v>
      </c>
      <c r="C131" s="13" t="s">
        <v>78</v>
      </c>
      <c r="D131" s="16">
        <v>6.61</v>
      </c>
      <c r="E131" s="16">
        <v>7.41</v>
      </c>
      <c r="F131" s="16">
        <v>7.13</v>
      </c>
      <c r="G131" s="16">
        <v>7.42</v>
      </c>
      <c r="H131" s="16">
        <v>7.42</v>
      </c>
      <c r="I131" s="12"/>
      <c r="J131" s="5"/>
      <c r="K131" s="13"/>
      <c r="L131" s="13"/>
      <c r="M131" s="15"/>
      <c r="N131" s="15"/>
      <c r="O131" s="15"/>
      <c r="Q131" s="52"/>
    </row>
    <row r="132" spans="1:17">
      <c r="A132" s="5">
        <v>42186</v>
      </c>
      <c r="B132" s="13" t="s">
        <v>28</v>
      </c>
      <c r="C132" s="13" t="s">
        <v>80</v>
      </c>
      <c r="D132" s="16">
        <v>6.26</v>
      </c>
      <c r="E132" s="16">
        <v>7.06</v>
      </c>
      <c r="F132" s="16">
        <v>6.78</v>
      </c>
      <c r="G132" s="16">
        <v>7.07</v>
      </c>
      <c r="H132" s="16">
        <v>7.07</v>
      </c>
      <c r="I132" s="12"/>
      <c r="J132" s="5"/>
      <c r="K132" s="13"/>
      <c r="L132" s="13"/>
      <c r="M132" s="15"/>
      <c r="N132" s="15"/>
      <c r="O132" s="15"/>
      <c r="Q132" s="52"/>
    </row>
    <row r="133" spans="1:17">
      <c r="A133" s="5">
        <v>42186</v>
      </c>
      <c r="B133" s="13" t="s">
        <v>28</v>
      </c>
      <c r="C133" s="13" t="s">
        <v>82</v>
      </c>
      <c r="D133" s="16">
        <v>6.13</v>
      </c>
      <c r="E133" s="16">
        <v>6.94</v>
      </c>
      <c r="F133" s="16">
        <v>6.65</v>
      </c>
      <c r="G133" s="16">
        <v>6.94</v>
      </c>
      <c r="H133" s="16">
        <v>6.95</v>
      </c>
      <c r="I133" s="12"/>
      <c r="J133" s="5"/>
      <c r="K133" s="13"/>
      <c r="L133" s="13"/>
      <c r="M133" s="15"/>
      <c r="N133" s="15"/>
      <c r="O133" s="15"/>
      <c r="Q133" s="52"/>
    </row>
    <row r="134" spans="1:17">
      <c r="A134" s="5">
        <v>42186</v>
      </c>
      <c r="B134" s="13" t="s">
        <v>28</v>
      </c>
      <c r="C134" s="13" t="s">
        <v>83</v>
      </c>
      <c r="D134" s="14">
        <v>6.01</v>
      </c>
      <c r="E134" s="14">
        <v>6.81</v>
      </c>
      <c r="F134" s="14">
        <v>6.53</v>
      </c>
      <c r="G134" s="14">
        <v>6.82</v>
      </c>
      <c r="H134" s="14">
        <v>6.82</v>
      </c>
      <c r="I134" s="12"/>
      <c r="J134" s="5"/>
      <c r="K134" s="13"/>
      <c r="L134" s="13"/>
      <c r="M134" s="15"/>
      <c r="N134" s="15"/>
      <c r="O134" s="15"/>
      <c r="Q134" s="52"/>
    </row>
    <row r="135" spans="1:17">
      <c r="A135" s="5">
        <v>42186</v>
      </c>
      <c r="B135" s="13" t="s">
        <v>29</v>
      </c>
      <c r="C135" s="13" t="s">
        <v>76</v>
      </c>
      <c r="D135" s="16">
        <v>8.0399999999999991</v>
      </c>
      <c r="E135" s="16">
        <v>8.58</v>
      </c>
      <c r="F135" s="16">
        <v>8.3800000000000008</v>
      </c>
      <c r="G135" s="16">
        <v>8.57</v>
      </c>
      <c r="H135" s="16">
        <v>8.58</v>
      </c>
      <c r="I135" s="12"/>
      <c r="J135" s="5"/>
      <c r="K135" s="13"/>
      <c r="L135" s="13"/>
      <c r="M135" s="15"/>
      <c r="N135" s="15"/>
      <c r="O135" s="15"/>
      <c r="Q135" s="52"/>
    </row>
    <row r="136" spans="1:17">
      <c r="A136" s="5">
        <v>42186</v>
      </c>
      <c r="B136" s="13" t="s">
        <v>29</v>
      </c>
      <c r="C136" s="13" t="s">
        <v>78</v>
      </c>
      <c r="D136" s="16">
        <v>7.84</v>
      </c>
      <c r="E136" s="16">
        <v>8.3800000000000008</v>
      </c>
      <c r="F136" s="16">
        <v>8.18</v>
      </c>
      <c r="G136" s="16">
        <v>8.3699999999999992</v>
      </c>
      <c r="H136" s="16">
        <v>8.3800000000000008</v>
      </c>
      <c r="I136" s="12"/>
      <c r="J136" s="5"/>
      <c r="K136" s="13"/>
      <c r="L136" s="13"/>
      <c r="M136" s="15"/>
      <c r="N136" s="15"/>
      <c r="O136" s="15"/>
      <c r="Q136" s="52"/>
    </row>
    <row r="137" spans="1:17">
      <c r="A137" s="5">
        <v>42186</v>
      </c>
      <c r="B137" s="13" t="s">
        <v>29</v>
      </c>
      <c r="C137" s="13" t="s">
        <v>80</v>
      </c>
      <c r="D137" s="16">
        <v>7.49</v>
      </c>
      <c r="E137" s="16">
        <v>8.0299999999999994</v>
      </c>
      <c r="F137" s="16">
        <v>7.83</v>
      </c>
      <c r="G137" s="16">
        <v>8.02</v>
      </c>
      <c r="H137" s="16">
        <v>8.0299999999999994</v>
      </c>
      <c r="I137" s="12"/>
      <c r="J137" s="5"/>
      <c r="K137" s="13"/>
      <c r="L137" s="13"/>
      <c r="M137" s="15"/>
      <c r="N137" s="15"/>
      <c r="O137" s="15"/>
      <c r="Q137" s="52"/>
    </row>
    <row r="138" spans="1:17">
      <c r="A138" s="5">
        <v>42186</v>
      </c>
      <c r="B138" s="13" t="s">
        <v>29</v>
      </c>
      <c r="C138" s="13" t="s">
        <v>82</v>
      </c>
      <c r="D138" s="16">
        <v>7.36</v>
      </c>
      <c r="E138" s="16">
        <v>7.91</v>
      </c>
      <c r="F138" s="16">
        <v>7.7</v>
      </c>
      <c r="G138" s="16">
        <v>7.9</v>
      </c>
      <c r="H138" s="16">
        <v>7.9</v>
      </c>
      <c r="I138" s="12"/>
      <c r="J138" s="5"/>
      <c r="K138" s="13"/>
      <c r="L138" s="13"/>
      <c r="M138" s="15"/>
      <c r="N138" s="15"/>
      <c r="O138" s="15"/>
      <c r="Q138" s="52"/>
    </row>
    <row r="139" spans="1:17">
      <c r="A139" s="5">
        <v>42186</v>
      </c>
      <c r="B139" s="13" t="s">
        <v>29</v>
      </c>
      <c r="C139" s="13" t="s">
        <v>83</v>
      </c>
      <c r="D139" s="14">
        <v>7.24</v>
      </c>
      <c r="E139" s="14">
        <v>7.78</v>
      </c>
      <c r="F139" s="14">
        <v>7.58</v>
      </c>
      <c r="G139" s="14">
        <v>7.77</v>
      </c>
      <c r="H139" s="14">
        <v>7.78</v>
      </c>
      <c r="I139" s="12"/>
      <c r="J139" s="5"/>
      <c r="K139" s="13"/>
      <c r="L139" s="13"/>
      <c r="M139" s="15"/>
      <c r="N139" s="15"/>
      <c r="O139" s="15"/>
      <c r="Q139" s="52"/>
    </row>
    <row r="140" spans="1:17">
      <c r="A140" s="5">
        <v>42186</v>
      </c>
      <c r="B140" s="13" t="s">
        <v>30</v>
      </c>
      <c r="C140" s="13" t="s">
        <v>76</v>
      </c>
      <c r="D140" s="16">
        <v>8.24</v>
      </c>
      <c r="E140" s="16">
        <v>8.73</v>
      </c>
      <c r="F140" s="16">
        <v>8.5299999999999994</v>
      </c>
      <c r="G140" s="16">
        <v>8.7100000000000009</v>
      </c>
      <c r="H140" s="16">
        <v>8.74</v>
      </c>
      <c r="I140" s="12"/>
      <c r="J140" s="5"/>
      <c r="K140" s="13"/>
      <c r="L140" s="13"/>
      <c r="M140" s="15"/>
      <c r="N140" s="15"/>
      <c r="O140" s="15"/>
      <c r="Q140" s="52"/>
    </row>
    <row r="141" spans="1:17">
      <c r="A141" s="5">
        <v>42186</v>
      </c>
      <c r="B141" s="13" t="s">
        <v>30</v>
      </c>
      <c r="C141" s="13" t="s">
        <v>78</v>
      </c>
      <c r="D141" s="16">
        <v>8.0399999999999991</v>
      </c>
      <c r="E141" s="16">
        <v>8.5299999999999994</v>
      </c>
      <c r="F141" s="16">
        <v>8.33</v>
      </c>
      <c r="G141" s="16">
        <v>8.51</v>
      </c>
      <c r="H141" s="16">
        <v>8.5399999999999991</v>
      </c>
      <c r="I141" s="12"/>
      <c r="J141" s="5"/>
      <c r="K141" s="13"/>
      <c r="L141" s="13"/>
      <c r="M141" s="15"/>
      <c r="N141" s="15"/>
      <c r="O141" s="15"/>
      <c r="Q141" s="52"/>
    </row>
    <row r="142" spans="1:17">
      <c r="A142" s="5">
        <v>42186</v>
      </c>
      <c r="B142" s="13" t="s">
        <v>30</v>
      </c>
      <c r="C142" s="13" t="s">
        <v>80</v>
      </c>
      <c r="D142" s="16">
        <v>7.69</v>
      </c>
      <c r="E142" s="16">
        <v>8.18</v>
      </c>
      <c r="F142" s="16">
        <v>7.98</v>
      </c>
      <c r="G142" s="16">
        <v>8.16</v>
      </c>
      <c r="H142" s="16">
        <v>8.19</v>
      </c>
      <c r="I142" s="12"/>
      <c r="J142" s="5"/>
      <c r="K142" s="13"/>
      <c r="L142" s="13"/>
      <c r="M142" s="15"/>
      <c r="N142" s="15"/>
      <c r="O142" s="15"/>
      <c r="Q142" s="52"/>
    </row>
    <row r="143" spans="1:17">
      <c r="A143" s="5">
        <v>42186</v>
      </c>
      <c r="B143" s="13" t="s">
        <v>30</v>
      </c>
      <c r="C143" s="13" t="s">
        <v>82</v>
      </c>
      <c r="D143" s="16">
        <v>7.56</v>
      </c>
      <c r="E143" s="16">
        <v>8.0500000000000007</v>
      </c>
      <c r="F143" s="16">
        <v>7.86</v>
      </c>
      <c r="G143" s="16">
        <v>8.0399999999999991</v>
      </c>
      <c r="H143" s="16">
        <v>8.06</v>
      </c>
      <c r="I143" s="12"/>
      <c r="J143" s="5"/>
      <c r="K143" s="13"/>
      <c r="L143" s="13"/>
      <c r="M143" s="15"/>
      <c r="N143" s="15"/>
      <c r="O143" s="15"/>
      <c r="Q143" s="52"/>
    </row>
    <row r="144" spans="1:17">
      <c r="A144" s="5">
        <v>42186</v>
      </c>
      <c r="B144" s="13" t="s">
        <v>30</v>
      </c>
      <c r="C144" s="13" t="s">
        <v>83</v>
      </c>
      <c r="D144" s="14">
        <v>7.44</v>
      </c>
      <c r="E144" s="14">
        <v>7.93</v>
      </c>
      <c r="F144" s="14">
        <v>7.73</v>
      </c>
      <c r="G144" s="14">
        <v>7.91</v>
      </c>
      <c r="H144" s="14">
        <v>7.94</v>
      </c>
      <c r="I144" s="12"/>
      <c r="J144" s="5"/>
      <c r="K144" s="13"/>
      <c r="L144" s="13"/>
      <c r="M144" s="15"/>
      <c r="N144" s="15"/>
      <c r="O144" s="15"/>
      <c r="Q144" s="52"/>
    </row>
    <row r="145" spans="1:17">
      <c r="A145" s="5">
        <v>42186</v>
      </c>
      <c r="B145" s="13" t="s">
        <v>31</v>
      </c>
      <c r="C145" s="13" t="s">
        <v>76</v>
      </c>
      <c r="D145" s="16">
        <v>8.25</v>
      </c>
      <c r="E145" s="16">
        <v>8.74</v>
      </c>
      <c r="F145" s="16">
        <v>8.5500000000000007</v>
      </c>
      <c r="G145" s="16">
        <v>8.73</v>
      </c>
      <c r="H145" s="16">
        <v>8.75</v>
      </c>
      <c r="I145" s="12"/>
      <c r="J145" s="5"/>
      <c r="K145" s="13"/>
      <c r="L145" s="13"/>
      <c r="M145" s="15"/>
      <c r="N145" s="15"/>
      <c r="O145" s="15"/>
      <c r="Q145" s="52"/>
    </row>
    <row r="146" spans="1:17">
      <c r="A146" s="5">
        <v>42186</v>
      </c>
      <c r="B146" s="13" t="s">
        <v>31</v>
      </c>
      <c r="C146" s="13" t="s">
        <v>78</v>
      </c>
      <c r="D146" s="16">
        <v>8.0500000000000007</v>
      </c>
      <c r="E146" s="16">
        <v>8.5399999999999991</v>
      </c>
      <c r="F146" s="16">
        <v>8.35</v>
      </c>
      <c r="G146" s="16">
        <v>8.5299999999999994</v>
      </c>
      <c r="H146" s="16">
        <v>8.5500000000000007</v>
      </c>
      <c r="I146" s="12"/>
      <c r="J146" s="5"/>
      <c r="K146" s="13"/>
      <c r="L146" s="13"/>
      <c r="M146" s="15"/>
      <c r="N146" s="15"/>
      <c r="O146" s="15"/>
      <c r="Q146" s="52"/>
    </row>
    <row r="147" spans="1:17">
      <c r="A147" s="5">
        <v>42186</v>
      </c>
      <c r="B147" s="13" t="s">
        <v>31</v>
      </c>
      <c r="C147" s="13" t="s">
        <v>80</v>
      </c>
      <c r="D147" s="16">
        <v>7.7</v>
      </c>
      <c r="E147" s="16">
        <v>8.19</v>
      </c>
      <c r="F147" s="16">
        <v>8</v>
      </c>
      <c r="G147" s="16">
        <v>8.18</v>
      </c>
      <c r="H147" s="16">
        <v>8.1999999999999993</v>
      </c>
      <c r="I147" s="12"/>
      <c r="J147" s="5"/>
      <c r="K147" s="13"/>
      <c r="L147" s="13"/>
      <c r="M147" s="15"/>
      <c r="N147" s="15"/>
      <c r="O147" s="15"/>
      <c r="Q147" s="52"/>
    </row>
    <row r="148" spans="1:17">
      <c r="A148" s="5">
        <v>42186</v>
      </c>
      <c r="B148" s="13" t="s">
        <v>31</v>
      </c>
      <c r="C148" s="13" t="s">
        <v>82</v>
      </c>
      <c r="D148" s="16">
        <v>7.57</v>
      </c>
      <c r="E148" s="16">
        <v>8.06</v>
      </c>
      <c r="F148" s="16">
        <v>7.87</v>
      </c>
      <c r="G148" s="16">
        <v>8.0500000000000007</v>
      </c>
      <c r="H148" s="16">
        <v>8.08</v>
      </c>
      <c r="I148" s="12"/>
      <c r="J148" s="5"/>
      <c r="K148" s="13"/>
      <c r="L148" s="13"/>
      <c r="M148" s="15"/>
      <c r="N148" s="15"/>
      <c r="O148" s="15"/>
      <c r="Q148" s="52"/>
    </row>
    <row r="149" spans="1:17">
      <c r="A149" s="5">
        <v>42186</v>
      </c>
      <c r="B149" s="13" t="s">
        <v>31</v>
      </c>
      <c r="C149" s="13" t="s">
        <v>83</v>
      </c>
      <c r="D149" s="14">
        <v>7.45</v>
      </c>
      <c r="E149" s="14">
        <v>7.94</v>
      </c>
      <c r="F149" s="14">
        <v>7.75</v>
      </c>
      <c r="G149" s="14">
        <v>7.93</v>
      </c>
      <c r="H149" s="14">
        <v>7.95</v>
      </c>
      <c r="I149" s="12"/>
      <c r="J149" s="5"/>
      <c r="K149" s="13"/>
      <c r="L149" s="13"/>
      <c r="M149" s="15"/>
      <c r="N149" s="15"/>
      <c r="O149" s="15"/>
      <c r="Q149" s="52"/>
    </row>
    <row r="150" spans="1:17">
      <c r="A150" s="5">
        <v>42186</v>
      </c>
      <c r="B150" s="13" t="s">
        <v>32</v>
      </c>
      <c r="C150" s="13" t="s">
        <v>76</v>
      </c>
      <c r="D150" s="16">
        <v>9.75</v>
      </c>
      <c r="E150" s="16">
        <v>10.17</v>
      </c>
      <c r="F150" s="16">
        <v>10</v>
      </c>
      <c r="G150" s="16">
        <v>10.11</v>
      </c>
      <c r="H150" s="16">
        <v>10.119999999999999</v>
      </c>
      <c r="I150" s="12"/>
      <c r="J150" s="5"/>
      <c r="K150" s="13"/>
      <c r="L150" s="13"/>
      <c r="M150" s="15"/>
      <c r="N150" s="15"/>
      <c r="O150" s="15"/>
      <c r="Q150" s="52"/>
    </row>
    <row r="151" spans="1:17">
      <c r="A151" s="5">
        <v>42186</v>
      </c>
      <c r="B151" s="13" t="s">
        <v>32</v>
      </c>
      <c r="C151" s="13" t="s">
        <v>78</v>
      </c>
      <c r="D151" s="16">
        <v>9.5500000000000007</v>
      </c>
      <c r="E151" s="16">
        <v>9.9700000000000006</v>
      </c>
      <c r="F151" s="16">
        <v>9.8000000000000007</v>
      </c>
      <c r="G151" s="16">
        <v>9.91</v>
      </c>
      <c r="H151" s="16">
        <v>9.92</v>
      </c>
      <c r="I151" s="24"/>
      <c r="J151" s="5"/>
      <c r="K151" s="13"/>
      <c r="L151" s="13"/>
      <c r="M151" s="15"/>
      <c r="N151" s="15"/>
      <c r="O151" s="15"/>
      <c r="Q151" s="52"/>
    </row>
    <row r="152" spans="1:17">
      <c r="A152" s="5">
        <v>42186</v>
      </c>
      <c r="B152" s="20" t="s">
        <v>32</v>
      </c>
      <c r="C152" s="13" t="s">
        <v>80</v>
      </c>
      <c r="D152" s="16">
        <v>9.1999999999999993</v>
      </c>
      <c r="E152" s="16">
        <v>9.6199999999999992</v>
      </c>
      <c r="F152" s="16">
        <v>9.4499999999999993</v>
      </c>
      <c r="G152" s="16">
        <v>9.56</v>
      </c>
      <c r="H152" s="16">
        <v>9.57</v>
      </c>
      <c r="I152" s="24"/>
      <c r="J152" s="5"/>
      <c r="K152" s="13"/>
      <c r="L152" s="13"/>
      <c r="M152" s="15"/>
      <c r="N152" s="15"/>
      <c r="O152" s="15"/>
      <c r="Q152" s="52"/>
    </row>
    <row r="153" spans="1:17">
      <c r="A153" s="5">
        <v>42186</v>
      </c>
      <c r="B153" s="20" t="s">
        <v>32</v>
      </c>
      <c r="C153" s="13" t="s">
        <v>82</v>
      </c>
      <c r="D153" s="16">
        <v>9.08</v>
      </c>
      <c r="E153" s="16">
        <v>9.49</v>
      </c>
      <c r="F153" s="16">
        <v>9.33</v>
      </c>
      <c r="G153" s="16">
        <v>9.43</v>
      </c>
      <c r="H153" s="16">
        <v>9.44</v>
      </c>
      <c r="I153" s="24"/>
      <c r="J153" s="5"/>
      <c r="K153" s="13"/>
      <c r="L153" s="13"/>
      <c r="M153" s="15"/>
      <c r="N153" s="15"/>
      <c r="O153" s="15"/>
      <c r="Q153" s="52"/>
    </row>
    <row r="154" spans="1:17">
      <c r="A154" s="54">
        <v>42186</v>
      </c>
      <c r="B154" s="55" t="s">
        <v>32</v>
      </c>
      <c r="C154" s="35" t="s">
        <v>83</v>
      </c>
      <c r="D154" s="56">
        <v>8.9499999999999993</v>
      </c>
      <c r="E154" s="56">
        <v>9.3699999999999992</v>
      </c>
      <c r="F154" s="56">
        <v>9.1999999999999993</v>
      </c>
      <c r="G154" s="56">
        <v>9.31</v>
      </c>
      <c r="H154" s="56">
        <v>9.32</v>
      </c>
      <c r="I154" s="24"/>
      <c r="J154" s="5"/>
      <c r="K154" s="13"/>
      <c r="L154" s="13"/>
      <c r="M154" s="15"/>
      <c r="N154" s="15"/>
      <c r="O154" s="15"/>
      <c r="Q154" s="52"/>
    </row>
    <row r="155" spans="1:17">
      <c r="A155" s="25"/>
      <c r="B155" s="25"/>
      <c r="C155" s="25"/>
      <c r="D155" s="25"/>
      <c r="E155" s="25"/>
      <c r="F155" s="25"/>
      <c r="G155" s="25"/>
      <c r="H155" s="25"/>
      <c r="I155" s="25"/>
      <c r="J155" s="57"/>
      <c r="Q155" s="57"/>
    </row>
    <row r="156" spans="1:17">
      <c r="A156" s="25"/>
      <c r="B156" s="25"/>
      <c r="C156" s="25"/>
      <c r="D156" s="25"/>
      <c r="E156" s="25"/>
      <c r="F156" s="25"/>
      <c r="G156" s="25"/>
      <c r="H156" s="25"/>
      <c r="I156" s="25"/>
      <c r="J156" s="57"/>
      <c r="Q156" s="57"/>
    </row>
    <row r="157" spans="1:17">
      <c r="A157" s="25"/>
      <c r="B157" s="25"/>
      <c r="C157" s="25"/>
      <c r="D157" s="25"/>
      <c r="E157" s="25"/>
      <c r="F157" s="25"/>
      <c r="G157" s="25"/>
      <c r="H157" s="25"/>
      <c r="I157" s="25"/>
      <c r="J157" s="57"/>
      <c r="Q157" s="57"/>
    </row>
    <row r="158" spans="1:17">
      <c r="A158" s="25"/>
      <c r="B158" s="25"/>
      <c r="C158" s="25"/>
      <c r="D158" s="25"/>
      <c r="E158" s="25"/>
      <c r="F158" s="25"/>
      <c r="G158" s="25"/>
      <c r="H158" s="25"/>
      <c r="I158" s="25"/>
      <c r="J158" s="57"/>
      <c r="Q158" s="57"/>
    </row>
    <row r="159" spans="1:17">
      <c r="A159" s="25"/>
      <c r="B159" s="25"/>
      <c r="C159" s="25"/>
      <c r="D159" s="25"/>
      <c r="E159" s="25"/>
      <c r="F159" s="25"/>
      <c r="G159" s="25"/>
      <c r="H159" s="25"/>
      <c r="I159" s="25"/>
      <c r="J159" s="57"/>
      <c r="Q159" s="57"/>
    </row>
    <row r="160" spans="1:17">
      <c r="A160" s="25"/>
      <c r="B160" s="25"/>
      <c r="C160" s="25"/>
      <c r="D160" s="25"/>
      <c r="E160" s="25"/>
      <c r="F160" s="25"/>
      <c r="G160" s="25"/>
      <c r="H160" s="25"/>
      <c r="I160" s="25"/>
      <c r="J160" s="57"/>
      <c r="Q160" s="57"/>
    </row>
    <row r="161" spans="1:17">
      <c r="A161" s="25"/>
      <c r="B161" s="25"/>
      <c r="C161" s="25"/>
      <c r="D161" s="25"/>
      <c r="E161" s="25"/>
      <c r="F161" s="25"/>
      <c r="G161" s="25"/>
      <c r="H161" s="25"/>
      <c r="I161" s="25"/>
      <c r="J161" s="57"/>
      <c r="Q161" s="57"/>
    </row>
    <row r="162" spans="1:17">
      <c r="A162" s="25"/>
      <c r="B162" s="25"/>
      <c r="C162" s="25"/>
      <c r="D162" s="25"/>
      <c r="E162" s="25"/>
      <c r="F162" s="25"/>
      <c r="G162" s="25"/>
      <c r="H162" s="25"/>
      <c r="I162" s="25"/>
      <c r="J162" s="57"/>
      <c r="Q162" s="57"/>
    </row>
    <row r="163" spans="1:17">
      <c r="A163" s="25"/>
      <c r="B163" s="25"/>
      <c r="C163" s="25"/>
      <c r="D163" s="25"/>
      <c r="E163" s="25"/>
      <c r="F163" s="25"/>
      <c r="G163" s="25"/>
      <c r="H163" s="25"/>
      <c r="I163" s="25"/>
      <c r="J163" s="57"/>
      <c r="Q163" s="57"/>
    </row>
    <row r="164" spans="1:17">
      <c r="A164" s="25"/>
      <c r="B164" s="25"/>
      <c r="C164" s="25"/>
      <c r="D164" s="25"/>
      <c r="E164" s="25"/>
      <c r="F164" s="25"/>
      <c r="G164" s="25"/>
      <c r="H164" s="25"/>
      <c r="I164" s="25"/>
      <c r="J164" s="57"/>
      <c r="Q164" s="57"/>
    </row>
    <row r="165" spans="1:17">
      <c r="A165" s="25"/>
      <c r="B165" s="25"/>
      <c r="C165" s="25"/>
      <c r="D165" s="25"/>
      <c r="E165" s="25"/>
      <c r="F165" s="25"/>
      <c r="G165" s="25"/>
      <c r="H165" s="25"/>
      <c r="I165" s="25"/>
      <c r="J165" s="57"/>
      <c r="Q165" s="57"/>
    </row>
    <row r="166" spans="1:17">
      <c r="A166" s="25"/>
      <c r="B166" s="25"/>
      <c r="C166" s="25"/>
      <c r="D166" s="25"/>
      <c r="E166" s="25"/>
      <c r="F166" s="25"/>
      <c r="G166" s="25"/>
      <c r="H166" s="25"/>
      <c r="I166" s="25"/>
      <c r="J166" s="57"/>
      <c r="Q166" s="57"/>
    </row>
    <row r="167" spans="1:17">
      <c r="A167" s="25"/>
      <c r="B167" s="25"/>
      <c r="C167" s="25"/>
      <c r="D167" s="25"/>
      <c r="E167" s="25"/>
      <c r="F167" s="25"/>
      <c r="G167" s="25"/>
      <c r="H167" s="25"/>
      <c r="I167" s="25"/>
      <c r="J167" s="57"/>
      <c r="Q167" s="57"/>
    </row>
    <row r="168" spans="1:17">
      <c r="A168" s="25"/>
      <c r="B168" s="25"/>
      <c r="C168" s="25"/>
      <c r="D168" s="25"/>
      <c r="E168" s="25"/>
      <c r="F168" s="25"/>
      <c r="G168" s="25"/>
      <c r="H168" s="25"/>
      <c r="I168" s="25"/>
      <c r="J168" s="57"/>
      <c r="Q168" s="57"/>
    </row>
    <row r="169" spans="1:17">
      <c r="A169" s="25"/>
      <c r="B169" s="25"/>
      <c r="C169" s="25"/>
      <c r="D169" s="25"/>
      <c r="E169" s="25"/>
      <c r="F169" s="25"/>
      <c r="G169" s="25"/>
      <c r="H169" s="25"/>
      <c r="I169" s="25"/>
      <c r="J169" s="57"/>
      <c r="Q169" s="57"/>
    </row>
    <row r="170" spans="1:17">
      <c r="A170" s="25"/>
      <c r="B170" s="25"/>
      <c r="C170" s="25"/>
      <c r="D170" s="25"/>
      <c r="E170" s="25"/>
      <c r="F170" s="25"/>
      <c r="G170" s="25"/>
      <c r="H170" s="25"/>
      <c r="I170" s="25"/>
      <c r="J170" s="57"/>
      <c r="Q170" s="57"/>
    </row>
    <row r="171" spans="1:17">
      <c r="A171" s="25"/>
      <c r="B171" s="25"/>
      <c r="C171" s="25"/>
      <c r="D171" s="25"/>
      <c r="E171" s="25"/>
      <c r="F171" s="25"/>
      <c r="G171" s="25"/>
      <c r="H171" s="25"/>
      <c r="I171" s="25"/>
      <c r="J171" s="57"/>
      <c r="Q171" s="57"/>
    </row>
    <row r="172" spans="1:17">
      <c r="A172" s="25"/>
      <c r="B172" s="25"/>
      <c r="C172" s="25"/>
      <c r="D172" s="25"/>
      <c r="E172" s="25"/>
      <c r="F172" s="25"/>
      <c r="G172" s="25"/>
      <c r="H172" s="25"/>
      <c r="I172" s="25"/>
      <c r="J172" s="57"/>
      <c r="Q172" s="57"/>
    </row>
    <row r="173" spans="1:17">
      <c r="A173" s="25"/>
      <c r="B173" s="25"/>
      <c r="C173" s="25"/>
      <c r="D173" s="25"/>
      <c r="E173" s="25"/>
      <c r="F173" s="25"/>
      <c r="G173" s="25"/>
      <c r="H173" s="25"/>
      <c r="I173" s="25"/>
      <c r="J173" s="57"/>
      <c r="Q173" s="57"/>
    </row>
    <row r="174" spans="1:17">
      <c r="A174" s="25"/>
      <c r="B174" s="25"/>
      <c r="C174" s="25"/>
      <c r="D174" s="25"/>
      <c r="E174" s="25"/>
      <c r="F174" s="25"/>
      <c r="G174" s="25"/>
      <c r="H174" s="25"/>
      <c r="I174" s="25"/>
      <c r="J174" s="57"/>
      <c r="Q174" s="57"/>
    </row>
    <row r="175" spans="1:17">
      <c r="A175" s="25"/>
      <c r="B175" s="25"/>
      <c r="C175" s="25"/>
      <c r="D175" s="25"/>
      <c r="E175" s="25"/>
      <c r="F175" s="25"/>
      <c r="G175" s="25"/>
      <c r="H175" s="25"/>
      <c r="I175" s="25"/>
      <c r="J175" s="57"/>
      <c r="Q175" s="57"/>
    </row>
    <row r="176" spans="1:17">
      <c r="A176" s="25"/>
      <c r="B176" s="25"/>
      <c r="C176" s="25"/>
      <c r="D176" s="25"/>
      <c r="E176" s="25"/>
      <c r="F176" s="25"/>
      <c r="G176" s="25"/>
      <c r="H176" s="25"/>
      <c r="I176" s="25"/>
      <c r="J176" s="57"/>
      <c r="Q176" s="57"/>
    </row>
    <row r="177" spans="1:17">
      <c r="A177" s="25"/>
      <c r="B177" s="25"/>
      <c r="C177" s="25"/>
      <c r="D177" s="25"/>
      <c r="E177" s="25"/>
      <c r="F177" s="25"/>
      <c r="G177" s="25"/>
      <c r="H177" s="25"/>
      <c r="J177" s="57"/>
      <c r="Q177" s="57"/>
    </row>
    <row r="178" spans="1:17">
      <c r="A178" s="25"/>
      <c r="B178" s="25"/>
      <c r="C178" s="25"/>
      <c r="D178" s="25"/>
      <c r="E178" s="25"/>
      <c r="F178" s="25"/>
      <c r="G178" s="25"/>
      <c r="H178" s="25"/>
      <c r="J178" s="57"/>
      <c r="Q178" s="5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 York</vt:lpstr>
      <vt:lpstr>PA Elec</vt:lpstr>
      <vt:lpstr>PA Gas</vt:lpstr>
      <vt:lpstr>Maryland</vt:lpstr>
      <vt:lpstr>NJ Elec</vt:lpstr>
      <vt:lpstr>NJ Gas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kplotzke</dc:creator>
  <cp:lastModifiedBy>Kris Bahlke</cp:lastModifiedBy>
  <dcterms:created xsi:type="dcterms:W3CDTF">2014-03-07T19:58:15Z</dcterms:created>
  <dcterms:modified xsi:type="dcterms:W3CDTF">2015-08-19T21:32:06Z</dcterms:modified>
</cp:coreProperties>
</file>