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g01\users\breicher\Natural Gas\Brokers\"/>
    </mc:Choice>
  </mc:AlternateContent>
  <bookViews>
    <workbookView xWindow="0" yWindow="0" windowWidth="20490" windowHeight="7155"/>
  </bookViews>
  <sheets>
    <sheet name="Sheet1" sheetId="4" r:id="rId1"/>
  </sheets>
  <definedNames>
    <definedName name="_xlnm._FilterDatabase" localSheetId="0" hidden="1">Sheet1!$C$25:$N$121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4" l="1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N86" i="4" s="1"/>
  <c r="K87" i="4"/>
  <c r="M87" i="4" s="1"/>
  <c r="K88" i="4"/>
  <c r="M88" i="4" s="1"/>
  <c r="K89" i="4"/>
  <c r="M89" i="4" s="1"/>
  <c r="K90" i="4"/>
  <c r="M90" i="4" s="1"/>
  <c r="K91" i="4"/>
  <c r="M91" i="4" s="1"/>
  <c r="K92" i="4"/>
  <c r="M92" i="4" s="1"/>
  <c r="K93" i="4"/>
  <c r="M93" i="4" s="1"/>
  <c r="K94" i="4"/>
  <c r="M94" i="4" s="1"/>
  <c r="K95" i="4"/>
  <c r="M95" i="4" s="1"/>
  <c r="K96" i="4"/>
  <c r="N96" i="4" s="1"/>
  <c r="K97" i="4"/>
  <c r="M97" i="4" s="1"/>
  <c r="K98" i="4"/>
  <c r="M98" i="4" s="1"/>
  <c r="K99" i="4"/>
  <c r="M99" i="4" s="1"/>
  <c r="K100" i="4"/>
  <c r="M100" i="4" s="1"/>
  <c r="K101" i="4"/>
  <c r="M101" i="4" s="1"/>
  <c r="K102" i="4"/>
  <c r="M102" i="4" s="1"/>
  <c r="K103" i="4"/>
  <c r="M103" i="4" s="1"/>
  <c r="K104" i="4"/>
  <c r="M104" i="4" s="1"/>
  <c r="K105" i="4"/>
  <c r="M105" i="4" s="1"/>
  <c r="K106" i="4"/>
  <c r="M106" i="4" s="1"/>
  <c r="K107" i="4"/>
  <c r="M107" i="4" s="1"/>
  <c r="K108" i="4"/>
  <c r="M108" i="4" s="1"/>
  <c r="K109" i="4"/>
  <c r="M109" i="4" s="1"/>
  <c r="K110" i="4"/>
  <c r="M110" i="4" s="1"/>
  <c r="K111" i="4"/>
  <c r="M111" i="4" s="1"/>
  <c r="K112" i="4"/>
  <c r="N112" i="4" s="1"/>
  <c r="K113" i="4"/>
  <c r="M113" i="4" s="1"/>
  <c r="K114" i="4"/>
  <c r="M114" i="4" s="1"/>
  <c r="K115" i="4"/>
  <c r="M115" i="4" s="1"/>
  <c r="K116" i="4"/>
  <c r="M116" i="4" s="1"/>
  <c r="K117" i="4"/>
  <c r="M117" i="4" s="1"/>
  <c r="K118" i="4"/>
  <c r="M118" i="4" s="1"/>
  <c r="K119" i="4"/>
  <c r="M119" i="4" s="1"/>
  <c r="K120" i="4"/>
  <c r="M120" i="4" s="1"/>
  <c r="K121" i="4"/>
  <c r="M121" i="4" s="1"/>
  <c r="K26" i="4"/>
  <c r="F22" i="4"/>
  <c r="N116" i="4" l="1"/>
  <c r="N104" i="4"/>
  <c r="M96" i="4"/>
  <c r="N92" i="4"/>
  <c r="N120" i="4"/>
  <c r="M112" i="4"/>
  <c r="N100" i="4"/>
  <c r="N88" i="4"/>
  <c r="N108" i="4"/>
  <c r="N107" i="4"/>
  <c r="N91" i="4"/>
  <c r="N111" i="4"/>
  <c r="N95" i="4"/>
  <c r="N115" i="4"/>
  <c r="N99" i="4"/>
  <c r="N119" i="4"/>
  <c r="N103" i="4"/>
  <c r="N87" i="4"/>
  <c r="M86" i="4"/>
  <c r="N118" i="4"/>
  <c r="N114" i="4"/>
  <c r="N110" i="4"/>
  <c r="N106" i="4"/>
  <c r="N102" i="4"/>
  <c r="N98" i="4"/>
  <c r="N94" i="4"/>
  <c r="N90" i="4"/>
  <c r="N121" i="4"/>
  <c r="N117" i="4"/>
  <c r="N113" i="4"/>
  <c r="N109" i="4"/>
  <c r="N105" i="4"/>
  <c r="N101" i="4"/>
  <c r="N97" i="4"/>
  <c r="N93" i="4"/>
  <c r="N89" i="4"/>
  <c r="L126" i="4"/>
  <c r="L127" i="4"/>
  <c r="L128" i="4"/>
  <c r="L129" i="4"/>
  <c r="L130" i="4"/>
  <c r="L131" i="4"/>
  <c r="K131" i="4"/>
  <c r="K130" i="4"/>
  <c r="K129" i="4"/>
  <c r="K128" i="4"/>
  <c r="K127" i="4"/>
  <c r="K126" i="4"/>
  <c r="L27" i="4"/>
  <c r="L28" i="4"/>
  <c r="L29" i="4"/>
  <c r="L30" i="4"/>
  <c r="L31" i="4"/>
  <c r="L32" i="4"/>
  <c r="L33" i="4"/>
  <c r="L35" i="4"/>
  <c r="L37" i="4"/>
  <c r="N38" i="4"/>
  <c r="M41" i="4"/>
  <c r="N42" i="4"/>
  <c r="N44" i="4"/>
  <c r="L45" i="4"/>
  <c r="N48" i="4"/>
  <c r="M49" i="4"/>
  <c r="M50" i="4"/>
  <c r="N51" i="4"/>
  <c r="N52" i="4"/>
  <c r="M53" i="4"/>
  <c r="N54" i="4"/>
  <c r="N57" i="4"/>
  <c r="N58" i="4"/>
  <c r="N60" i="4"/>
  <c r="L61" i="4"/>
  <c r="N62" i="4"/>
  <c r="N64" i="4"/>
  <c r="N65" i="4"/>
  <c r="M66" i="4"/>
  <c r="N67" i="4"/>
  <c r="N68" i="4"/>
  <c r="N69" i="4"/>
  <c r="N70" i="4"/>
  <c r="M73" i="4"/>
  <c r="N74" i="4"/>
  <c r="N76" i="4"/>
  <c r="L77" i="4"/>
  <c r="N78" i="4"/>
  <c r="N80" i="4"/>
  <c r="L81" i="4"/>
  <c r="M82" i="4"/>
  <c r="N83" i="4"/>
  <c r="N84" i="4"/>
  <c r="N85" i="4"/>
  <c r="L89" i="4"/>
  <c r="L93" i="4"/>
  <c r="L109" i="4"/>
  <c r="M30" i="4"/>
  <c r="M31" i="4"/>
  <c r="N26" i="4"/>
  <c r="L86" i="4" l="1"/>
  <c r="N30" i="4"/>
  <c r="L110" i="4"/>
  <c r="L113" i="4"/>
  <c r="L97" i="4"/>
  <c r="L73" i="4"/>
  <c r="L53" i="4"/>
  <c r="M85" i="4"/>
  <c r="N73" i="4"/>
  <c r="N61" i="4"/>
  <c r="N53" i="4"/>
  <c r="N45" i="4"/>
  <c r="L69" i="4"/>
  <c r="L49" i="4"/>
  <c r="N81" i="4"/>
  <c r="M61" i="4"/>
  <c r="M45" i="4"/>
  <c r="L105" i="4"/>
  <c r="L85" i="4"/>
  <c r="L65" i="4"/>
  <c r="L41" i="4"/>
  <c r="M81" i="4"/>
  <c r="M69" i="4"/>
  <c r="M57" i="4"/>
  <c r="N41" i="4"/>
  <c r="L121" i="4"/>
  <c r="L101" i="4"/>
  <c r="L57" i="4"/>
  <c r="N77" i="4"/>
  <c r="M65" i="4"/>
  <c r="M54" i="4"/>
  <c r="N49" i="4"/>
  <c r="M38" i="4"/>
  <c r="L94" i="4"/>
  <c r="M70" i="4"/>
  <c r="L117" i="4"/>
  <c r="L102" i="4"/>
  <c r="L74" i="4"/>
  <c r="L58" i="4"/>
  <c r="L42" i="4"/>
  <c r="M77" i="4"/>
  <c r="L120" i="4"/>
  <c r="L104" i="4"/>
  <c r="L88" i="4"/>
  <c r="N72" i="4"/>
  <c r="L72" i="4"/>
  <c r="N56" i="4"/>
  <c r="L56" i="4"/>
  <c r="N40" i="4"/>
  <c r="L40" i="4"/>
  <c r="M36" i="4"/>
  <c r="L36" i="4"/>
  <c r="L96" i="4"/>
  <c r="L68" i="4"/>
  <c r="L60" i="4"/>
  <c r="L44" i="4"/>
  <c r="M80" i="4"/>
  <c r="M64" i="4"/>
  <c r="M48" i="4"/>
  <c r="L119" i="4"/>
  <c r="L115" i="4"/>
  <c r="L111" i="4"/>
  <c r="L107" i="4"/>
  <c r="L103" i="4"/>
  <c r="L99" i="4"/>
  <c r="L95" i="4"/>
  <c r="L91" i="4"/>
  <c r="L87" i="4"/>
  <c r="L83" i="4"/>
  <c r="M83" i="4"/>
  <c r="L79" i="4"/>
  <c r="M79" i="4"/>
  <c r="L75" i="4"/>
  <c r="M75" i="4"/>
  <c r="L71" i="4"/>
  <c r="M71" i="4"/>
  <c r="L67" i="4"/>
  <c r="M67" i="4"/>
  <c r="L63" i="4"/>
  <c r="M63" i="4"/>
  <c r="L59" i="4"/>
  <c r="M59" i="4"/>
  <c r="L55" i="4"/>
  <c r="M55" i="4"/>
  <c r="L51" i="4"/>
  <c r="M51" i="4"/>
  <c r="L47" i="4"/>
  <c r="M47" i="4"/>
  <c r="L43" i="4"/>
  <c r="M43" i="4"/>
  <c r="L39" i="4"/>
  <c r="M39" i="4"/>
  <c r="L116" i="4"/>
  <c r="L108" i="4"/>
  <c r="L80" i="4"/>
  <c r="L52" i="4"/>
  <c r="N79" i="4"/>
  <c r="M76" i="4"/>
  <c r="N63" i="4"/>
  <c r="M60" i="4"/>
  <c r="N47" i="4"/>
  <c r="M44" i="4"/>
  <c r="L114" i="4"/>
  <c r="L98" i="4"/>
  <c r="N82" i="4"/>
  <c r="L82" i="4"/>
  <c r="N66" i="4"/>
  <c r="L66" i="4"/>
  <c r="N50" i="4"/>
  <c r="L50" i="4"/>
  <c r="N46" i="4"/>
  <c r="L46" i="4"/>
  <c r="N34" i="4"/>
  <c r="L34" i="4"/>
  <c r="L106" i="4"/>
  <c r="L100" i="4"/>
  <c r="L92" i="4"/>
  <c r="L78" i="4"/>
  <c r="L70" i="4"/>
  <c r="L64" i="4"/>
  <c r="M78" i="4"/>
  <c r="N75" i="4"/>
  <c r="M72" i="4"/>
  <c r="M62" i="4"/>
  <c r="N59" i="4"/>
  <c r="M56" i="4"/>
  <c r="M46" i="4"/>
  <c r="N43" i="4"/>
  <c r="M40" i="4"/>
  <c r="L118" i="4"/>
  <c r="L112" i="4"/>
  <c r="L90" i="4"/>
  <c r="L84" i="4"/>
  <c r="L76" i="4"/>
  <c r="L62" i="4"/>
  <c r="L54" i="4"/>
  <c r="L48" i="4"/>
  <c r="L38" i="4"/>
  <c r="M84" i="4"/>
  <c r="M74" i="4"/>
  <c r="N71" i="4"/>
  <c r="M68" i="4"/>
  <c r="M58" i="4"/>
  <c r="N55" i="4"/>
  <c r="M52" i="4"/>
  <c r="M42" i="4"/>
  <c r="N39" i="4"/>
  <c r="M27" i="4"/>
  <c r="M26" i="4"/>
  <c r="M35" i="4"/>
  <c r="N33" i="4"/>
  <c r="N37" i="4"/>
  <c r="M34" i="4"/>
  <c r="N29" i="4"/>
  <c r="N36" i="4"/>
  <c r="N32" i="4"/>
  <c r="N28" i="4"/>
  <c r="M32" i="4"/>
  <c r="M28" i="4"/>
  <c r="N35" i="4"/>
  <c r="N31" i="4"/>
  <c r="N27" i="4"/>
  <c r="M37" i="4"/>
  <c r="M33" i="4"/>
  <c r="M29" i="4"/>
  <c r="L26" i="4"/>
  <c r="D13" i="4"/>
</calcChain>
</file>

<file path=xl/sharedStrings.xml><?xml version="1.0" encoding="utf-8"?>
<sst xmlns="http://schemas.openxmlformats.org/spreadsheetml/2006/main" count="358" uniqueCount="64">
  <si>
    <t>Today's Date:</t>
  </si>
  <si>
    <t>LDC</t>
  </si>
  <si>
    <t>Month</t>
  </si>
  <si>
    <t>Last</t>
  </si>
  <si>
    <t>Change</t>
  </si>
  <si>
    <t>Con Ed</t>
  </si>
  <si>
    <t>Nat Grid NY</t>
  </si>
  <si>
    <t>Nat Grid LI</t>
  </si>
  <si>
    <t>O &amp; R</t>
  </si>
  <si>
    <t>PSE&amp;G incl. SUT</t>
  </si>
  <si>
    <t>NJNG incl. SUT</t>
  </si>
  <si>
    <t>SJG incl. SUT</t>
  </si>
  <si>
    <t>Start Month</t>
  </si>
  <si>
    <t>Fixed Heat</t>
  </si>
  <si>
    <t>Fixed Flat</t>
  </si>
  <si>
    <t>Term (Months)</t>
  </si>
  <si>
    <t>Final Price</t>
  </si>
  <si>
    <t>Heat</t>
  </si>
  <si>
    <t>Flat</t>
  </si>
  <si>
    <t>State</t>
  </si>
  <si>
    <t>NY</t>
  </si>
  <si>
    <t>NJ</t>
  </si>
  <si>
    <t>PA</t>
  </si>
  <si>
    <t>PECO</t>
  </si>
  <si>
    <t>Start Day</t>
  </si>
  <si>
    <t>1st of the Month</t>
  </si>
  <si>
    <t>On Cycle Read Date</t>
  </si>
  <si>
    <t>Period</t>
  </si>
  <si>
    <t>Quotes are valid through the end of the business day</t>
  </si>
  <si>
    <t>All rates are quoted at the burner tip and include LDC Line Loss fees</t>
  </si>
  <si>
    <t>O&amp;R and PECO rates are in Ccf's, all others are in Therms</t>
  </si>
  <si>
    <t>Custom quotes are available within 48 hours for larger accounts</t>
  </si>
  <si>
    <t>NYMEX Strip Prices</t>
  </si>
  <si>
    <t xml:space="preserve">  6 Months</t>
  </si>
  <si>
    <t>12 Months</t>
  </si>
  <si>
    <t>18 Months</t>
  </si>
  <si>
    <t>24 Months</t>
  </si>
  <si>
    <t>30 Months</t>
  </si>
  <si>
    <t>36 Months</t>
  </si>
  <si>
    <t>Current NYMEX Prices</t>
  </si>
  <si>
    <t>Valid for accounts with annual volume of up to 50,000 therms</t>
  </si>
  <si>
    <t>Total Broker Fee per Therm:</t>
  </si>
  <si>
    <t>Broker Fee</t>
  </si>
  <si>
    <t>Add'l Fee</t>
  </si>
  <si>
    <t>Total Fee</t>
  </si>
  <si>
    <t>Contact info:</t>
  </si>
  <si>
    <t>AMERIgreen Energy</t>
  </si>
  <si>
    <t>333 Sylvan Ave.  Suite 305</t>
  </si>
  <si>
    <t>Englewood Cliffs, NJ  07632</t>
  </si>
  <si>
    <t>201-871-8760</t>
  </si>
  <si>
    <t>Fax 201-871-8762</t>
  </si>
  <si>
    <t>www.amerigreen.com</t>
  </si>
  <si>
    <t>breicher@amerigreen.com</t>
  </si>
  <si>
    <t>AIM: AMG_Bob</t>
  </si>
  <si>
    <t>Bob Reicher - Director of Natural Gas</t>
  </si>
  <si>
    <t>The Matrix Rates include a $0.0200/therm Broker Fee</t>
  </si>
  <si>
    <t>The Final Matrix Prices will Update Automatically.</t>
  </si>
  <si>
    <t>For a higher broker fee, please enter the additional amount below.</t>
  </si>
  <si>
    <t>The Final Price will reflect the additional broker fee multiplied by 2.</t>
  </si>
  <si>
    <t>Additional adder increases the broker fee and Amerigreen's margin.</t>
  </si>
  <si>
    <t>Please Enter Additional Broker Fee per Therm:</t>
  </si>
  <si>
    <r>
      <rPr>
        <sz val="11"/>
        <color theme="1"/>
        <rFont val="Segoe UI Symbol"/>
        <family val="2"/>
      </rPr>
      <t xml:space="preserve">  </t>
    </r>
    <r>
      <rPr>
        <u/>
        <sz val="11"/>
        <color theme="1"/>
        <rFont val="Segoe UI Symbol"/>
        <family val="2"/>
      </rPr>
      <t>Enter additional broker fee here if applicable</t>
    </r>
  </si>
  <si>
    <t>AMERIgreen Energy Daily Matrix Pricing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</si>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</sst>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[$-409]mmm\-yy;@"/>
    <numFmt numFmtId="167" formatCode="#,##0.000_);\(#,##0.000\)"/>
    <numFmt numFmtId="168" formatCode="0.000;[Red]\-0.000"/>
    <numFmt numFmtId="169" formatCode="_(&quot;$&quot;* #,##0.0000_);_(&quot;$&quot;* \(#,##0.00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Segoe UI Light"/>
      <family val="2"/>
    </font>
    <font>
      <sz val="11"/>
      <color theme="1"/>
      <name val="Segoe UI Light"/>
      <family val="2"/>
    </font>
    <font>
      <sz val="10"/>
      <color theme="1"/>
      <name val="Segoe UI Light"/>
      <family val="2"/>
    </font>
    <font>
      <sz val="12"/>
      <color theme="1"/>
      <name val="Segoe UI Symbol"/>
      <family val="2"/>
    </font>
    <font>
      <sz val="11"/>
      <color theme="1"/>
      <name val="Segoe UI Symbol"/>
      <family val="2"/>
    </font>
    <font>
      <sz val="10"/>
      <color theme="1"/>
      <name val="Segoe UI Symbol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0"/>
      <color rgb="FF444444"/>
      <name val="Verdana"/>
      <family val="2"/>
    </font>
    <font>
      <b/>
      <sz val="11"/>
      <name val="Segoe UI Light"/>
      <family val="2"/>
    </font>
    <font>
      <b/>
      <sz val="11"/>
      <color theme="1"/>
      <name val="Segoe UI Light"/>
      <family val="2"/>
    </font>
    <font>
      <sz val="12"/>
      <name val="Segoe UI Symbol"/>
      <family val="2"/>
    </font>
    <font>
      <b/>
      <sz val="11"/>
      <name val="Segoe UI Symbol"/>
      <family val="2"/>
    </font>
    <font>
      <b/>
      <sz val="11"/>
      <color theme="1"/>
      <name val="Segoe UI Symbol"/>
      <family val="2"/>
    </font>
    <font>
      <sz val="11"/>
      <name val="Segoe UI Symbol"/>
      <family val="2"/>
    </font>
    <font>
      <sz val="26"/>
      <color theme="1"/>
      <name val="Segoe UI Semilight"/>
      <family val="2"/>
    </font>
    <font>
      <sz val="9"/>
      <color theme="1"/>
      <name val="Segoe UI Symbol"/>
      <family val="2"/>
    </font>
    <font>
      <sz val="14"/>
      <color theme="1"/>
      <name val="Segoe UI Symbo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Segoe UI Symbo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8EAD6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53">
    <xf numFmtId="0" fontId="0" fillId="0" borderId="0" xfId="0"/>
    <xf numFmtId="165" fontId="6" fillId="3" borderId="10" xfId="1" applyNumberFormat="1" applyFont="1" applyFill="1" applyBorder="1" applyAlignment="1" applyProtection="1">
      <alignment horizontal="right"/>
      <protection hidden="1"/>
    </xf>
    <xf numFmtId="165" fontId="6" fillId="3" borderId="8" xfId="1" applyNumberFormat="1" applyFont="1" applyFill="1" applyBorder="1" applyAlignment="1" applyProtection="1">
      <alignment horizontal="right"/>
      <protection hidden="1"/>
    </xf>
    <xf numFmtId="165" fontId="6" fillId="3" borderId="12" xfId="1" applyNumberFormat="1" applyFont="1" applyFill="1" applyBorder="1" applyAlignment="1" applyProtection="1">
      <alignment horizontal="right"/>
      <protection hidden="1"/>
    </xf>
    <xf numFmtId="165" fontId="6" fillId="3" borderId="11" xfId="1" applyNumberFormat="1" applyFont="1" applyFill="1" applyBorder="1" applyAlignment="1" applyProtection="1">
      <alignment horizontal="right"/>
      <protection hidden="1"/>
    </xf>
    <xf numFmtId="165" fontId="6" fillId="3" borderId="15" xfId="1" applyNumberFormat="1" applyFont="1" applyFill="1" applyBorder="1" applyAlignment="1" applyProtection="1">
      <alignment horizontal="right"/>
      <protection hidden="1"/>
    </xf>
    <xf numFmtId="165" fontId="6" fillId="3" borderId="14" xfId="1" applyNumberFormat="1" applyFont="1" applyFill="1" applyBorder="1" applyAlignment="1" applyProtection="1">
      <alignment horizontal="right"/>
      <protection hidden="1"/>
    </xf>
    <xf numFmtId="0" fontId="6" fillId="0" borderId="7" xfId="0" applyFont="1" applyFill="1" applyBorder="1" applyAlignment="1" applyProtection="1">
      <protection hidden="1"/>
    </xf>
    <xf numFmtId="0" fontId="6" fillId="0" borderId="10" xfId="0" applyFont="1" applyFill="1" applyBorder="1" applyAlignment="1" applyProtection="1">
      <alignment horizontal="center"/>
      <protection hidden="1"/>
    </xf>
    <xf numFmtId="17" fontId="6" fillId="0" borderId="10" xfId="0" applyNumberFormat="1" applyFont="1" applyFill="1" applyBorder="1" applyAlignment="1" applyProtection="1">
      <alignment horizontal="center"/>
      <protection hidden="1"/>
    </xf>
    <xf numFmtId="17" fontId="18" fillId="0" borderId="10" xfId="0" applyNumberFormat="1" applyFont="1" applyFill="1" applyBorder="1" applyProtection="1">
      <protection hidden="1"/>
    </xf>
    <xf numFmtId="165" fontId="6" fillId="0" borderId="10" xfId="1" applyNumberFormat="1" applyFont="1" applyFill="1" applyBorder="1" applyAlignment="1" applyProtection="1">
      <alignment horizontal="center"/>
      <protection hidden="1"/>
    </xf>
    <xf numFmtId="0" fontId="6" fillId="0" borderId="9" xfId="0" applyFont="1" applyFill="1" applyBorder="1" applyAlignment="1" applyProtection="1">
      <protection hidden="1"/>
    </xf>
    <xf numFmtId="0" fontId="6" fillId="0" borderId="12" xfId="0" applyFont="1" applyFill="1" applyBorder="1" applyAlignment="1" applyProtection="1">
      <alignment horizontal="center"/>
      <protection hidden="1"/>
    </xf>
    <xf numFmtId="17" fontId="6" fillId="0" borderId="12" xfId="0" applyNumberFormat="1" applyFont="1" applyFill="1" applyBorder="1" applyAlignment="1" applyProtection="1">
      <alignment horizontal="center"/>
      <protection hidden="1"/>
    </xf>
    <xf numFmtId="17" fontId="18" fillId="0" borderId="12" xfId="0" applyNumberFormat="1" applyFont="1" applyFill="1" applyBorder="1" applyProtection="1">
      <protection hidden="1"/>
    </xf>
    <xf numFmtId="165" fontId="6" fillId="0" borderId="12" xfId="1" applyNumberFormat="1" applyFont="1" applyFill="1" applyBorder="1" applyAlignment="1" applyProtection="1">
      <alignment horizontal="center"/>
      <protection hidden="1"/>
    </xf>
    <xf numFmtId="0" fontId="6" fillId="0" borderId="13" xfId="0" applyFont="1" applyFill="1" applyBorder="1" applyAlignment="1" applyProtection="1">
      <protection hidden="1"/>
    </xf>
    <xf numFmtId="0" fontId="6" fillId="0" borderId="15" xfId="0" applyFont="1" applyFill="1" applyBorder="1" applyAlignment="1" applyProtection="1">
      <alignment horizontal="center"/>
      <protection hidden="1"/>
    </xf>
    <xf numFmtId="17" fontId="6" fillId="0" borderId="15" xfId="0" applyNumberFormat="1" applyFont="1" applyFill="1" applyBorder="1" applyAlignment="1" applyProtection="1">
      <alignment horizontal="center"/>
      <protection hidden="1"/>
    </xf>
    <xf numFmtId="17" fontId="18" fillId="0" borderId="15" xfId="0" applyNumberFormat="1" applyFont="1" applyFill="1" applyBorder="1" applyProtection="1">
      <protection hidden="1"/>
    </xf>
    <xf numFmtId="165" fontId="6" fillId="0" borderId="15" xfId="1" applyNumberFormat="1" applyFont="1" applyFill="1" applyBorder="1" applyAlignment="1" applyProtection="1">
      <alignment horizontal="center"/>
      <protection hidden="1"/>
    </xf>
    <xf numFmtId="0" fontId="8" fillId="2" borderId="25" xfId="0" applyFont="1" applyFill="1" applyBorder="1" applyProtection="1">
      <protection hidden="1"/>
    </xf>
    <xf numFmtId="0" fontId="8" fillId="2" borderId="33" xfId="0" applyFont="1" applyFill="1" applyBorder="1" applyProtection="1">
      <protection hidden="1"/>
    </xf>
    <xf numFmtId="0" fontId="8" fillId="2" borderId="33" xfId="0" applyFont="1" applyFill="1" applyBorder="1" applyAlignment="1" applyProtection="1">
      <alignment horizontal="center"/>
      <protection hidden="1"/>
    </xf>
    <xf numFmtId="164" fontId="8" fillId="2" borderId="33" xfId="1" applyNumberFormat="1" applyFont="1" applyFill="1" applyBorder="1" applyProtection="1">
      <protection hidden="1"/>
    </xf>
    <xf numFmtId="164" fontId="8" fillId="2" borderId="24" xfId="1" applyNumberFormat="1" applyFont="1" applyFill="1" applyBorder="1" applyProtection="1">
      <protection hidden="1"/>
    </xf>
    <xf numFmtId="0" fontId="8" fillId="0" borderId="0" xfId="0" applyFont="1" applyFill="1" applyProtection="1">
      <protection hidden="1"/>
    </xf>
    <xf numFmtId="0" fontId="8" fillId="2" borderId="30" xfId="0" applyFont="1" applyFill="1" applyBorder="1" applyProtection="1">
      <protection hidden="1"/>
    </xf>
    <xf numFmtId="0" fontId="8" fillId="2" borderId="0" xfId="0" applyFont="1" applyFill="1" applyBorder="1" applyProtection="1"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164" fontId="8" fillId="2" borderId="0" xfId="1" applyNumberFormat="1" applyFont="1" applyFill="1" applyBorder="1" applyProtection="1">
      <protection hidden="1"/>
    </xf>
    <xf numFmtId="164" fontId="8" fillId="2" borderId="27" xfId="1" applyNumberFormat="1" applyFont="1" applyFill="1" applyBorder="1" applyProtection="1">
      <protection hidden="1"/>
    </xf>
    <xf numFmtId="165" fontId="8" fillId="2" borderId="0" xfId="1" applyNumberFormat="1" applyFont="1" applyFill="1" applyBorder="1" applyAlignment="1" applyProtection="1">
      <alignment horizontal="center"/>
      <protection hidden="1"/>
    </xf>
    <xf numFmtId="0" fontId="9" fillId="2" borderId="30" xfId="0" applyFont="1" applyFill="1" applyBorder="1" applyProtection="1">
      <protection hidden="1"/>
    </xf>
    <xf numFmtId="0" fontId="6" fillId="3" borderId="2" xfId="0" applyFont="1" applyFill="1" applyBorder="1" applyAlignment="1" applyProtection="1">
      <alignment vertical="center"/>
      <protection hidden="1"/>
    </xf>
    <xf numFmtId="14" fontId="6" fillId="2" borderId="3" xfId="0" applyNumberFormat="1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2" borderId="0" xfId="0" applyFont="1" applyFill="1" applyProtection="1">
      <protection hidden="1"/>
    </xf>
    <xf numFmtId="0" fontId="9" fillId="0" borderId="0" xfId="0" applyFont="1" applyFill="1" applyProtection="1">
      <protection hidden="1"/>
    </xf>
    <xf numFmtId="14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27" xfId="0" applyFont="1" applyFill="1" applyBorder="1" applyAlignment="1" applyProtection="1">
      <alignment vertical="center"/>
      <protection hidden="1"/>
    </xf>
    <xf numFmtId="164" fontId="6" fillId="2" borderId="0" xfId="1" applyNumberFormat="1" applyFont="1" applyFill="1" applyBorder="1" applyAlignment="1" applyProtection="1">
      <protection hidden="1"/>
    </xf>
    <xf numFmtId="0" fontId="6" fillId="2" borderId="27" xfId="0" applyFont="1" applyFill="1" applyBorder="1" applyProtection="1">
      <protection hidden="1"/>
    </xf>
    <xf numFmtId="0" fontId="7" fillId="2" borderId="0" xfId="0" applyFont="1" applyFill="1" applyBorder="1" applyProtection="1">
      <protection hidden="1"/>
    </xf>
    <xf numFmtId="0" fontId="21" fillId="2" borderId="0" xfId="0" applyFont="1" applyFill="1" applyBorder="1" applyAlignment="1" applyProtection="1">
      <alignment horizontal="left" vertic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164" fontId="7" fillId="2" borderId="0" xfId="1" applyNumberFormat="1" applyFont="1" applyFill="1" applyBorder="1" applyProtection="1">
      <protection hidden="1"/>
    </xf>
    <xf numFmtId="0" fontId="7" fillId="2" borderId="27" xfId="0" applyFont="1" applyFill="1" applyBorder="1" applyProtection="1">
      <protection hidden="1"/>
    </xf>
    <xf numFmtId="0" fontId="7" fillId="2" borderId="0" xfId="0" applyFont="1" applyFill="1" applyBorder="1" applyAlignment="1" applyProtection="1">
      <protection hidden="1"/>
    </xf>
    <xf numFmtId="0" fontId="8" fillId="2" borderId="0" xfId="0" applyFont="1" applyFill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 wrapText="1"/>
      <protection hidden="1"/>
    </xf>
    <xf numFmtId="167" fontId="11" fillId="2" borderId="27" xfId="1" applyNumberFormat="1" applyFont="1" applyFill="1" applyBorder="1" applyAlignment="1" applyProtection="1">
      <protection hidden="1"/>
    </xf>
    <xf numFmtId="167" fontId="13" fillId="3" borderId="2" xfId="1" applyNumberFormat="1" applyFont="1" applyFill="1" applyBorder="1" applyAlignment="1" applyProtection="1">
      <alignment horizontal="left"/>
      <protection hidden="1"/>
    </xf>
    <xf numFmtId="167" fontId="13" fillId="3" borderId="23" xfId="1" applyNumberFormat="1" applyFont="1" applyFill="1" applyBorder="1" applyAlignment="1" applyProtection="1">
      <alignment horizontal="center"/>
      <protection hidden="1"/>
    </xf>
    <xf numFmtId="0" fontId="5" fillId="3" borderId="23" xfId="0" applyFont="1" applyFill="1" applyBorder="1" applyAlignment="1" applyProtection="1">
      <alignment horizontal="center"/>
      <protection hidden="1"/>
    </xf>
    <xf numFmtId="0" fontId="5" fillId="3" borderId="3" xfId="0" applyFont="1" applyFill="1" applyBorder="1" applyAlignment="1" applyProtection="1">
      <alignment horizontal="center"/>
      <protection hidden="1"/>
    </xf>
    <xf numFmtId="0" fontId="12" fillId="2" borderId="27" xfId="0" applyFont="1" applyFill="1" applyBorder="1" applyAlignment="1" applyProtection="1">
      <alignment horizontal="center"/>
      <protection hidden="1"/>
    </xf>
    <xf numFmtId="165" fontId="4" fillId="2" borderId="27" xfId="1" applyNumberFormat="1" applyFont="1" applyFill="1" applyBorder="1" applyAlignment="1" applyProtection="1">
      <alignment horizontal="right"/>
      <protection hidden="1"/>
    </xf>
    <xf numFmtId="0" fontId="8" fillId="2" borderId="36" xfId="0" applyFont="1" applyFill="1" applyBorder="1" applyProtection="1">
      <protection hidden="1"/>
    </xf>
    <xf numFmtId="0" fontId="2" fillId="2" borderId="1" xfId="0" applyFont="1" applyFill="1" applyBorder="1" applyAlignment="1" applyProtection="1">
      <protection hidden="1"/>
    </xf>
    <xf numFmtId="165" fontId="4" fillId="2" borderId="1" xfId="1" applyNumberFormat="1" applyFont="1" applyFill="1" applyBorder="1" applyAlignment="1" applyProtection="1">
      <alignment horizontal="center"/>
      <protection hidden="1"/>
    </xf>
    <xf numFmtId="165" fontId="4" fillId="2" borderId="1" xfId="1" applyNumberFormat="1" applyFont="1" applyFill="1" applyBorder="1" applyAlignment="1" applyProtection="1">
      <alignment horizontal="right"/>
      <protection hidden="1"/>
    </xf>
    <xf numFmtId="165" fontId="4" fillId="2" borderId="32" xfId="1" applyNumberFormat="1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protection hidden="1"/>
    </xf>
    <xf numFmtId="165" fontId="4" fillId="2" borderId="0" xfId="1" applyNumberFormat="1" applyFont="1" applyFill="1" applyBorder="1" applyAlignment="1" applyProtection="1">
      <alignment horizontal="center"/>
      <protection hidden="1"/>
    </xf>
    <xf numFmtId="165" fontId="4" fillId="2" borderId="0" xfId="1" applyNumberFormat="1" applyFont="1" applyFill="1" applyBorder="1" applyAlignment="1" applyProtection="1">
      <alignment horizontal="right"/>
      <protection hidden="1"/>
    </xf>
    <xf numFmtId="0" fontId="15" fillId="3" borderId="28" xfId="0" applyFont="1" applyFill="1" applyBorder="1" applyAlignment="1" applyProtection="1">
      <alignment horizontal="center"/>
      <protection hidden="1"/>
    </xf>
    <xf numFmtId="0" fontId="15" fillId="3" borderId="35" xfId="0" applyFont="1" applyFill="1" applyBorder="1" applyAlignment="1" applyProtection="1">
      <alignment horizontal="center"/>
      <protection hidden="1"/>
    </xf>
    <xf numFmtId="0" fontId="15" fillId="3" borderId="29" xfId="0" applyFont="1" applyFill="1" applyBorder="1" applyAlignment="1" applyProtection="1">
      <alignment horizontal="center"/>
      <protection hidden="1"/>
    </xf>
    <xf numFmtId="0" fontId="15" fillId="3" borderId="2" xfId="0" applyFont="1" applyFill="1" applyBorder="1" applyAlignment="1" applyProtection="1">
      <alignment horizontal="center"/>
      <protection hidden="1"/>
    </xf>
    <xf numFmtId="0" fontId="15" fillId="3" borderId="23" xfId="0" applyFont="1" applyFill="1" applyBorder="1" applyAlignment="1" applyProtection="1">
      <alignment horizontal="center"/>
      <protection hidden="1"/>
    </xf>
    <xf numFmtId="0" fontId="15" fillId="3" borderId="3" xfId="0" applyFont="1" applyFill="1" applyBorder="1" applyAlignment="1" applyProtection="1">
      <alignment horizontal="center"/>
      <protection hidden="1"/>
    </xf>
    <xf numFmtId="166" fontId="6" fillId="0" borderId="16" xfId="0" applyNumberFormat="1" applyFont="1" applyFill="1" applyBorder="1" applyAlignment="1" applyProtection="1">
      <alignment horizontal="center"/>
      <protection hidden="1"/>
    </xf>
    <xf numFmtId="167" fontId="16" fillId="0" borderId="7" xfId="1" applyNumberFormat="1" applyFont="1" applyFill="1" applyBorder="1" applyAlignment="1" applyProtection="1">
      <alignment horizontal="center"/>
      <protection hidden="1"/>
    </xf>
    <xf numFmtId="168" fontId="6" fillId="0" borderId="10" xfId="0" applyNumberFormat="1" applyFont="1" applyFill="1" applyBorder="1" applyAlignment="1" applyProtection="1">
      <alignment horizontal="center"/>
      <protection hidden="1"/>
    </xf>
    <xf numFmtId="168" fontId="6" fillId="0" borderId="8" xfId="0" applyNumberFormat="1" applyFont="1" applyFill="1" applyBorder="1" applyAlignment="1" applyProtection="1">
      <alignment horizontal="center"/>
      <protection hidden="1"/>
    </xf>
    <xf numFmtId="166" fontId="6" fillId="0" borderId="9" xfId="0" applyNumberFormat="1" applyFont="1" applyFill="1" applyBorder="1" applyAlignment="1" applyProtection="1">
      <alignment horizontal="center"/>
      <protection hidden="1"/>
    </xf>
    <xf numFmtId="168" fontId="6" fillId="0" borderId="11" xfId="0" applyNumberFormat="1" applyFont="1" applyFill="1" applyBorder="1" applyAlignment="1" applyProtection="1">
      <alignment horizontal="center"/>
      <protection hidden="1"/>
    </xf>
    <xf numFmtId="167" fontId="16" fillId="0" borderId="9" xfId="1" applyNumberFormat="1" applyFont="1" applyFill="1" applyBorder="1" applyAlignment="1" applyProtection="1">
      <alignment horizontal="center"/>
      <protection hidden="1"/>
    </xf>
    <xf numFmtId="168" fontId="6" fillId="0" borderId="12" xfId="0" applyNumberFormat="1" applyFont="1" applyFill="1" applyBorder="1" applyAlignment="1" applyProtection="1">
      <alignment horizontal="center"/>
      <protection hidden="1"/>
    </xf>
    <xf numFmtId="168" fontId="6" fillId="0" borderId="34" xfId="0" applyNumberFormat="1" applyFont="1" applyFill="1" applyBorder="1" applyAlignment="1" applyProtection="1">
      <alignment horizontal="center"/>
      <protection hidden="1"/>
    </xf>
    <xf numFmtId="167" fontId="16" fillId="0" borderId="13" xfId="1" applyNumberFormat="1" applyFont="1" applyFill="1" applyBorder="1" applyAlignment="1" applyProtection="1">
      <alignment horizontal="center"/>
      <protection hidden="1"/>
    </xf>
    <xf numFmtId="168" fontId="6" fillId="0" borderId="15" xfId="0" applyNumberFormat="1" applyFont="1" applyFill="1" applyBorder="1" applyAlignment="1" applyProtection="1">
      <alignment horizontal="center"/>
      <protection hidden="1"/>
    </xf>
    <xf numFmtId="168" fontId="6" fillId="0" borderId="14" xfId="0" applyNumberFormat="1" applyFont="1" applyFill="1" applyBorder="1" applyAlignment="1" applyProtection="1">
      <alignment horizontal="center"/>
      <protection hidden="1"/>
    </xf>
    <xf numFmtId="164" fontId="3" fillId="2" borderId="0" xfId="1" applyNumberFormat="1" applyFont="1" applyFill="1" applyBorder="1" applyProtection="1">
      <protection hidden="1"/>
    </xf>
    <xf numFmtId="164" fontId="3" fillId="2" borderId="27" xfId="1" applyNumberFormat="1" applyFont="1" applyFill="1" applyBorder="1" applyProtection="1">
      <protection hidden="1"/>
    </xf>
    <xf numFmtId="0" fontId="3" fillId="2" borderId="21" xfId="0" applyFont="1" applyFill="1" applyBorder="1" applyProtection="1">
      <protection hidden="1"/>
    </xf>
    <xf numFmtId="0" fontId="3" fillId="2" borderId="31" xfId="0" applyFont="1" applyFill="1" applyBorder="1" applyAlignment="1" applyProtection="1">
      <alignment horizontal="center"/>
      <protection hidden="1"/>
    </xf>
    <xf numFmtId="0" fontId="3" fillId="2" borderId="26" xfId="0" applyFont="1" applyFill="1" applyBorder="1" applyProtection="1">
      <protection hidden="1"/>
    </xf>
    <xf numFmtId="0" fontId="3" fillId="2" borderId="38" xfId="0" applyFont="1" applyFill="1" applyBorder="1" applyAlignment="1" applyProtection="1">
      <alignment horizontal="center"/>
      <protection hidden="1"/>
    </xf>
    <xf numFmtId="0" fontId="20" fillId="2" borderId="26" xfId="3" applyFill="1" applyBorder="1" applyProtection="1">
      <protection hidden="1"/>
    </xf>
    <xf numFmtId="0" fontId="3" fillId="2" borderId="19" xfId="0" applyFont="1" applyFill="1" applyBorder="1" applyAlignment="1" applyProtection="1">
      <alignment horizontal="left"/>
      <protection hidden="1"/>
    </xf>
    <xf numFmtId="0" fontId="3" fillId="2" borderId="20" xfId="0" applyFont="1" applyFill="1" applyBorder="1" applyAlignment="1" applyProtection="1">
      <alignment horizontal="center"/>
      <protection hidden="1"/>
    </xf>
    <xf numFmtId="166" fontId="6" fillId="0" borderId="13" xfId="0" applyNumberFormat="1" applyFont="1" applyFill="1" applyBorder="1" applyAlignment="1" applyProtection="1">
      <alignment horizontal="center"/>
      <protection hidden="1"/>
    </xf>
    <xf numFmtId="165" fontId="7" fillId="2" borderId="1" xfId="1" applyNumberFormat="1" applyFont="1" applyFill="1" applyBorder="1" applyAlignment="1" applyProtection="1">
      <alignment horizontal="right"/>
      <protection hidden="1"/>
    </xf>
    <xf numFmtId="165" fontId="6" fillId="2" borderId="1" xfId="1" applyNumberFormat="1" applyFont="1" applyFill="1" applyBorder="1" applyProtection="1">
      <protection hidden="1"/>
    </xf>
    <xf numFmtId="0" fontId="8" fillId="2" borderId="1" xfId="0" applyFont="1" applyFill="1" applyBorder="1" applyAlignment="1" applyProtection="1">
      <alignment horizontal="center"/>
      <protection hidden="1"/>
    </xf>
    <xf numFmtId="0" fontId="8" fillId="2" borderId="1" xfId="0" applyFont="1" applyFill="1" applyBorder="1" applyProtection="1">
      <protection hidden="1"/>
    </xf>
    <xf numFmtId="164" fontId="8" fillId="2" borderId="1" xfId="1" applyNumberFormat="1" applyFont="1" applyFill="1" applyBorder="1" applyProtection="1">
      <protection hidden="1"/>
    </xf>
    <xf numFmtId="164" fontId="8" fillId="2" borderId="32" xfId="1" applyNumberFormat="1" applyFont="1" applyFill="1" applyBorder="1" applyProtection="1">
      <protection hidden="1"/>
    </xf>
    <xf numFmtId="0" fontId="8" fillId="0" borderId="0" xfId="0" applyFont="1" applyFill="1" applyAlignment="1" applyProtection="1">
      <alignment horizontal="center"/>
      <protection hidden="1"/>
    </xf>
    <xf numFmtId="164" fontId="8" fillId="0" borderId="0" xfId="1" applyNumberFormat="1" applyFont="1" applyFill="1" applyProtection="1">
      <protection hidden="1"/>
    </xf>
    <xf numFmtId="44" fontId="19" fillId="4" borderId="37" xfId="2" applyFont="1" applyFill="1" applyBorder="1" applyAlignment="1" applyProtection="1">
      <alignment horizontal="center" vertical="center"/>
      <protection hidden="1"/>
    </xf>
    <xf numFmtId="167" fontId="14" fillId="4" borderId="2" xfId="1" applyNumberFormat="1" applyFont="1" applyFill="1" applyBorder="1" applyAlignment="1" applyProtection="1">
      <alignment horizontal="center"/>
      <protection hidden="1"/>
    </xf>
    <xf numFmtId="167" fontId="14" fillId="4" borderId="23" xfId="1" applyNumberFormat="1" applyFont="1" applyFill="1" applyBorder="1" applyAlignment="1" applyProtection="1">
      <alignment horizontal="center"/>
      <protection hidden="1"/>
    </xf>
    <xf numFmtId="167" fontId="14" fillId="4" borderId="3" xfId="1" applyNumberFormat="1" applyFont="1" applyFill="1" applyBorder="1" applyAlignment="1" applyProtection="1">
      <alignment horizontal="center"/>
      <protection hidden="1"/>
    </xf>
    <xf numFmtId="0" fontId="17" fillId="5" borderId="4" xfId="0" applyFont="1" applyFill="1" applyBorder="1" applyAlignment="1" applyProtection="1">
      <alignment horizontal="center"/>
      <protection hidden="1"/>
    </xf>
    <xf numFmtId="0" fontId="17" fillId="5" borderId="6" xfId="0" applyFont="1" applyFill="1" applyBorder="1" applyAlignment="1" applyProtection="1">
      <alignment horizontal="center"/>
      <protection hidden="1"/>
    </xf>
    <xf numFmtId="0" fontId="17" fillId="5" borderId="5" xfId="0" applyFont="1" applyFill="1" applyBorder="1" applyAlignment="1" applyProtection="1">
      <alignment horizontal="center"/>
      <protection hidden="1"/>
    </xf>
    <xf numFmtId="167" fontId="14" fillId="4" borderId="28" xfId="1" applyNumberFormat="1" applyFont="1" applyFill="1" applyBorder="1" applyAlignment="1" applyProtection="1">
      <alignment horizontal="center"/>
      <protection hidden="1"/>
    </xf>
    <xf numFmtId="167" fontId="14" fillId="4" borderId="29" xfId="1" applyNumberFormat="1" applyFont="1" applyFill="1" applyBorder="1" applyAlignment="1" applyProtection="1">
      <alignment horizontal="center"/>
      <protection hidden="1"/>
    </xf>
    <xf numFmtId="164" fontId="6" fillId="2" borderId="16" xfId="1" applyNumberFormat="1" applyFont="1" applyFill="1" applyBorder="1" applyAlignment="1" applyProtection="1">
      <alignment horizontal="center" vertical="center"/>
      <protection hidden="1"/>
    </xf>
    <xf numFmtId="164" fontId="6" fillId="2" borderId="17" xfId="1" applyNumberFormat="1" applyFont="1" applyFill="1" applyBorder="1" applyAlignment="1" applyProtection="1">
      <alignment horizontal="center" vertical="center"/>
      <protection hidden="1"/>
    </xf>
    <xf numFmtId="164" fontId="6" fillId="2" borderId="18" xfId="1" applyNumberFormat="1" applyFont="1" applyFill="1" applyBorder="1" applyAlignment="1" applyProtection="1">
      <alignment horizontal="center" vertical="center"/>
      <protection hidden="1"/>
    </xf>
    <xf numFmtId="164" fontId="6" fillId="2" borderId="9" xfId="1" applyNumberFormat="1" applyFont="1" applyFill="1" applyBorder="1" applyAlignment="1" applyProtection="1">
      <alignment horizontal="center" vertical="center"/>
      <protection hidden="1"/>
    </xf>
    <xf numFmtId="164" fontId="6" fillId="2" borderId="12" xfId="1" applyNumberFormat="1" applyFont="1" applyFill="1" applyBorder="1" applyAlignment="1" applyProtection="1">
      <alignment horizontal="center" vertical="center"/>
      <protection hidden="1"/>
    </xf>
    <xf numFmtId="164" fontId="6" fillId="2" borderId="11" xfId="1" applyNumberFormat="1" applyFont="1" applyFill="1" applyBorder="1" applyAlignment="1" applyProtection="1">
      <alignment horizontal="center" vertical="center"/>
      <protection hidden="1"/>
    </xf>
    <xf numFmtId="0" fontId="6" fillId="2" borderId="9" xfId="0" applyFont="1" applyFill="1" applyBorder="1" applyAlignment="1" applyProtection="1">
      <alignment horizontal="center" vertical="center"/>
      <protection hidden="1"/>
    </xf>
    <xf numFmtId="0" fontId="6" fillId="2" borderId="12" xfId="0" applyFont="1" applyFill="1" applyBorder="1" applyAlignment="1" applyProtection="1">
      <alignment horizontal="center" vertical="center"/>
      <protection hidden="1"/>
    </xf>
    <xf numFmtId="0" fontId="6" fillId="2" borderId="11" xfId="0" applyFont="1" applyFill="1" applyBorder="1" applyAlignment="1" applyProtection="1">
      <alignment horizontal="center" vertical="center"/>
      <protection hidden="1"/>
    </xf>
    <xf numFmtId="0" fontId="6" fillId="2" borderId="16" xfId="0" applyFont="1" applyFill="1" applyBorder="1" applyAlignment="1" applyProtection="1">
      <alignment horizontal="center" vertical="center"/>
      <protection hidden="1"/>
    </xf>
    <xf numFmtId="0" fontId="6" fillId="2" borderId="17" xfId="0" applyFont="1" applyFill="1" applyBorder="1" applyAlignment="1" applyProtection="1">
      <alignment horizontal="center" vertical="center"/>
      <protection hidden="1"/>
    </xf>
    <xf numFmtId="0" fontId="6" fillId="2" borderId="18" xfId="0" applyFont="1" applyFill="1" applyBorder="1" applyAlignment="1" applyProtection="1">
      <alignment horizontal="center" vertical="center"/>
      <protection hidden="1"/>
    </xf>
    <xf numFmtId="167" fontId="14" fillId="4" borderId="4" xfId="1" applyNumberFormat="1" applyFont="1" applyFill="1" applyBorder="1" applyAlignment="1" applyProtection="1">
      <alignment horizontal="center"/>
      <protection hidden="1"/>
    </xf>
    <xf numFmtId="167" fontId="14" fillId="4" borderId="6" xfId="1" applyNumberFormat="1" applyFont="1" applyFill="1" applyBorder="1" applyAlignment="1" applyProtection="1">
      <alignment horizontal="center"/>
      <protection hidden="1"/>
    </xf>
    <xf numFmtId="167" fontId="14" fillId="4" borderId="5" xfId="1" applyNumberFormat="1" applyFont="1" applyFill="1" applyBorder="1" applyAlignment="1" applyProtection="1">
      <alignment horizontal="center"/>
      <protection hidden="1"/>
    </xf>
    <xf numFmtId="0" fontId="6" fillId="5" borderId="2" xfId="0" applyFont="1" applyFill="1" applyBorder="1" applyAlignment="1" applyProtection="1">
      <alignment horizontal="center" vertical="center" wrapText="1"/>
      <protection hidden="1"/>
    </xf>
    <xf numFmtId="0" fontId="6" fillId="5" borderId="23" xfId="0" applyFont="1" applyFill="1" applyBorder="1" applyAlignment="1" applyProtection="1">
      <alignment horizontal="center" vertical="center" wrapText="1"/>
      <protection hidden="1"/>
    </xf>
    <xf numFmtId="0" fontId="6" fillId="5" borderId="40" xfId="0" applyFont="1" applyFill="1" applyBorder="1" applyAlignment="1" applyProtection="1">
      <alignment horizontal="center" vertical="center" wrapText="1"/>
      <protection hidden="1"/>
    </xf>
    <xf numFmtId="169" fontId="19" fillId="5" borderId="39" xfId="2" applyNumberFormat="1" applyFont="1" applyFill="1" applyBorder="1" applyAlignment="1" applyProtection="1">
      <alignment horizontal="center" vertical="center"/>
      <protection hidden="1"/>
    </xf>
    <xf numFmtId="169" fontId="19" fillId="5" borderId="41" xfId="2" applyNumberFormat="1" applyFont="1" applyFill="1" applyBorder="1" applyAlignment="1" applyProtection="1">
      <alignment horizontal="center" vertical="center"/>
      <protection hidden="1"/>
    </xf>
    <xf numFmtId="0" fontId="6" fillId="5" borderId="7" xfId="0" applyFont="1" applyFill="1" applyBorder="1" applyAlignment="1" applyProtection="1">
      <alignment horizontal="center" vertical="center" wrapText="1"/>
      <protection hidden="1"/>
    </xf>
    <xf numFmtId="0" fontId="6" fillId="5" borderId="10" xfId="0" applyFont="1" applyFill="1" applyBorder="1" applyAlignment="1" applyProtection="1">
      <alignment horizontal="center" vertical="center" wrapText="1"/>
      <protection hidden="1"/>
    </xf>
    <xf numFmtId="0" fontId="6" fillId="5" borderId="36" xfId="0" applyFont="1" applyFill="1" applyBorder="1" applyAlignment="1" applyProtection="1">
      <alignment horizontal="center" vertical="center" wrapText="1"/>
      <protection hidden="1"/>
    </xf>
    <xf numFmtId="0" fontId="6" fillId="5" borderId="13" xfId="0" applyFont="1" applyFill="1" applyBorder="1" applyAlignment="1" applyProtection="1">
      <alignment horizontal="center" vertical="center" wrapText="1"/>
      <protection hidden="1"/>
    </xf>
    <xf numFmtId="0" fontId="6" fillId="5" borderId="15" xfId="0" applyFont="1" applyFill="1" applyBorder="1" applyAlignment="1" applyProtection="1">
      <alignment horizontal="center" vertical="center" wrapText="1"/>
      <protection hidden="1"/>
    </xf>
    <xf numFmtId="0" fontId="6" fillId="5" borderId="22" xfId="0" applyFont="1" applyFill="1" applyBorder="1" applyAlignment="1" applyProtection="1">
      <alignment horizontal="center" vertical="center" wrapText="1"/>
      <protection hidden="1"/>
    </xf>
    <xf numFmtId="164" fontId="6" fillId="2" borderId="13" xfId="1" applyNumberFormat="1" applyFont="1" applyFill="1" applyBorder="1" applyAlignment="1" applyProtection="1">
      <alignment horizontal="center" vertical="center"/>
      <protection hidden="1"/>
    </xf>
    <xf numFmtId="164" fontId="6" fillId="2" borderId="15" xfId="1" applyNumberFormat="1" applyFont="1" applyFill="1" applyBorder="1" applyAlignment="1" applyProtection="1">
      <alignment horizontal="center" vertical="center"/>
      <protection hidden="1"/>
    </xf>
    <xf numFmtId="164" fontId="6" fillId="2" borderId="14" xfId="1" applyNumberFormat="1" applyFont="1" applyFill="1" applyBorder="1" applyAlignment="1" applyProtection="1">
      <alignment horizontal="center" vertical="center"/>
      <protection hidden="1"/>
    </xf>
    <xf numFmtId="0" fontId="6" fillId="2" borderId="13" xfId="0" applyFont="1" applyFill="1" applyBorder="1" applyAlignment="1" applyProtection="1">
      <alignment horizontal="center" vertical="center"/>
      <protection hidden="1"/>
    </xf>
    <xf numFmtId="0" fontId="6" fillId="2" borderId="15" xfId="0" applyFont="1" applyFill="1" applyBorder="1" applyAlignment="1" applyProtection="1">
      <alignment horizontal="center" vertical="center"/>
      <protection hidden="1"/>
    </xf>
    <xf numFmtId="0" fontId="6" fillId="2" borderId="14" xfId="0" applyFont="1" applyFill="1" applyBorder="1" applyAlignment="1" applyProtection="1">
      <alignment horizontal="center" vertical="center"/>
      <protection hidden="1"/>
    </xf>
    <xf numFmtId="168" fontId="6" fillId="0" borderId="42" xfId="0" applyNumberFormat="1" applyFont="1" applyFill="1" applyBorder="1" applyAlignment="1" applyProtection="1">
      <alignment horizontal="center"/>
      <protection hidden="1"/>
    </xf>
    <xf numFmtId="169" fontId="6" fillId="0" borderId="10" xfId="2" applyNumberFormat="1" applyFont="1" applyFill="1" applyBorder="1" applyAlignment="1" applyProtection="1">
      <alignment horizontal="right"/>
      <protection hidden="1"/>
    </xf>
    <xf numFmtId="169" fontId="6" fillId="0" borderId="12" xfId="2" applyNumberFormat="1" applyFont="1" applyFill="1" applyBorder="1" applyAlignment="1" applyProtection="1">
      <alignment horizontal="right"/>
      <protection hidden="1"/>
    </xf>
    <xf numFmtId="169" fontId="6" fillId="0" borderId="15" xfId="2" applyNumberFormat="1" applyFont="1" applyFill="1" applyBorder="1" applyAlignment="1" applyProtection="1">
      <alignment horizontal="right"/>
      <protection hidden="1"/>
    </xf>
    <xf numFmtId="169" fontId="6" fillId="0" borderId="12" xfId="2" applyNumberFormat="1" applyFont="1" applyFill="1" applyBorder="1" applyProtection="1">
      <protection hidden="1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C8EAD6"/>
      <color rgb="FFFFFF99"/>
      <color rgb="FF9CD8B4"/>
      <color rgb="FFFF8989"/>
      <color rgb="FFB7E7B7"/>
      <color rgb="FFFF9797"/>
      <color rgb="FFBFD4F3"/>
      <color rgb="FF7BD37B"/>
      <color rgb="FF6597E1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226219</xdr:colOff>
      <xdr:row>2</xdr:row>
      <xdr:rowOff>54769</xdr:rowOff>
    </xdr:from>
    <xdr:to>
      <xdr:col>9</xdr:col>
      <xdr:colOff>1509712</xdr:colOff>
      <xdr:row>8</xdr:row>
      <xdr:rowOff>106542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1469" y="416719"/>
          <a:ext cx="3531393" cy="1137623"/>
        </a:xfrm>
        <a:prstGeom prst="rect">
          <a:avLst/>
        </a:prstGeom>
      </xdr:spPr>
    </xdr:pic>
    <xdr:clientData/>
  </xdr:twoCellAnchor>
  <xdr:twoCellAnchor>
    <xdr:from>
      <xdr:col>6</xdr:col>
      <xdr:colOff>76203</xdr:colOff>
      <xdr:row>20</xdr:row>
      <xdr:rowOff>257175</xdr:rowOff>
    </xdr:from>
    <xdr:to>
      <xdr:col>9</xdr:col>
      <xdr:colOff>66675</xdr:colOff>
      <xdr:row>20</xdr:row>
      <xdr:rowOff>257176</xdr:rowOff>
    </xdr:to>
    <xdr:cxnSp macro="">
      <xdr:nvCxnSpPr>
        <xdr:cNvPr id="4" name="Straight Arrow Connector 3"/>
        <xdr:cNvCxnSpPr/>
      </xdr:nvCxnSpPr>
      <xdr:spPr>
        <a:xfrm flipH="1">
          <a:off x="5162553" y="4810125"/>
          <a:ext cx="105727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reicher@amerigreen.com" TargetMode="External"/><Relationship Id="rId1" Type="http://schemas.openxmlformats.org/officeDocument/2006/relationships/hyperlink" Target="http://www.amerigreen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4"/>
  <sheetViews>
    <sheetView showRowColHeaders="0" tabSelected="1" zoomScaleNormal="100" workbookViewId="0">
      <selection activeCell="J23" sqref="J23"/>
    </sheetView>
  </sheetViews>
  <sheetFormatPr defaultRowHeight="14.25" x14ac:dyDescent="0.2"/>
  <cols>
    <col min="1" max="1" width="3.28515625" style="27" customWidth="1"/>
    <col min="2" max="2" width="4.140625" style="27" customWidth="1"/>
    <col min="3" max="3" width="16.28515625" style="27" bestFit="1" customWidth="1"/>
    <col min="4" max="4" width="14" style="105" customWidth="1"/>
    <col min="5" max="5" width="20.85546875" style="27" customWidth="1"/>
    <col min="6" max="6" width="17.7109375" style="105" bestFit="1" customWidth="1"/>
    <col min="7" max="7" width="16" style="27" bestFit="1" customWidth="1"/>
    <col min="8" max="8" width="16.140625" style="27" hidden="1" customWidth="1"/>
    <col min="9" max="9" width="15.140625" style="27" hidden="1" customWidth="1"/>
    <col min="10" max="10" width="30.28515625" style="105" customWidth="1"/>
    <col min="11" max="11" width="15" style="105" bestFit="1" customWidth="1"/>
    <col min="12" max="12" width="14.7109375" style="105" bestFit="1" customWidth="1"/>
    <col min="13" max="13" width="10.42578125" style="27" bestFit="1" customWidth="1"/>
    <col min="14" max="14" width="9.42578125" style="106" bestFit="1" customWidth="1"/>
    <col min="15" max="15" width="4.7109375" style="106" customWidth="1"/>
    <col min="16" max="16" width="9.140625" style="27"/>
    <col min="17" max="17" width="9.85546875" style="27" customWidth="1"/>
    <col min="18" max="16384" width="9.140625" style="27"/>
  </cols>
  <sheetData>
    <row r="2" spans="2:15" x14ac:dyDescent="0.2">
      <c r="B2" s="22"/>
      <c r="C2" s="23"/>
      <c r="D2" s="24"/>
      <c r="E2" s="23"/>
      <c r="F2" s="24"/>
      <c r="G2" s="23"/>
      <c r="H2" s="23"/>
      <c r="I2" s="23"/>
      <c r="J2" s="24"/>
      <c r="K2" s="24"/>
      <c r="L2" s="24"/>
      <c r="M2" s="23"/>
      <c r="N2" s="25"/>
      <c r="O2" s="26"/>
    </row>
    <row r="3" spans="2:15" x14ac:dyDescent="0.2">
      <c r="B3" s="28"/>
      <c r="C3" s="29"/>
      <c r="D3" s="30"/>
      <c r="E3" s="29"/>
      <c r="F3" s="30"/>
      <c r="G3" s="29"/>
      <c r="H3" s="29"/>
      <c r="I3" s="29"/>
      <c r="J3" s="31"/>
      <c r="K3" s="31"/>
      <c r="L3" s="30"/>
      <c r="M3" s="29"/>
      <c r="N3" s="32"/>
      <c r="O3" s="33"/>
    </row>
    <row r="4" spans="2:15" x14ac:dyDescent="0.2">
      <c r="B4" s="28"/>
      <c r="C4" s="29"/>
      <c r="D4" s="30"/>
      <c r="E4" s="29"/>
      <c r="F4" s="30"/>
      <c r="G4" s="29"/>
      <c r="H4" s="29"/>
      <c r="I4" s="29"/>
      <c r="J4" s="30"/>
      <c r="K4" s="30"/>
      <c r="L4" s="30"/>
      <c r="M4" s="29"/>
      <c r="N4" s="32"/>
      <c r="O4" s="33"/>
    </row>
    <row r="5" spans="2:15" x14ac:dyDescent="0.2">
      <c r="B5" s="28"/>
      <c r="C5" s="29"/>
      <c r="D5" s="30"/>
      <c r="E5" s="29"/>
      <c r="F5" s="30"/>
      <c r="G5" s="29"/>
      <c r="H5" s="29"/>
      <c r="I5" s="29"/>
      <c r="J5" s="30"/>
      <c r="K5" s="30"/>
      <c r="L5" s="30"/>
      <c r="M5" s="29"/>
      <c r="N5" s="32"/>
      <c r="O5" s="33"/>
    </row>
    <row r="6" spans="2:15" x14ac:dyDescent="0.2">
      <c r="B6" s="28"/>
      <c r="C6" s="29"/>
      <c r="D6" s="30"/>
      <c r="E6" s="29"/>
      <c r="F6" s="30"/>
      <c r="G6" s="29"/>
      <c r="H6" s="29"/>
      <c r="I6" s="29"/>
      <c r="J6" s="30"/>
      <c r="K6" s="30"/>
      <c r="L6" s="30"/>
      <c r="M6" s="29"/>
      <c r="N6" s="32"/>
      <c r="O6" s="33"/>
    </row>
    <row r="7" spans="2:15" x14ac:dyDescent="0.2">
      <c r="B7" s="28"/>
      <c r="C7" s="29"/>
      <c r="D7" s="30"/>
      <c r="E7" s="29"/>
      <c r="F7" s="30"/>
      <c r="G7" s="29"/>
      <c r="H7" s="29"/>
      <c r="I7" s="29"/>
      <c r="J7" s="30"/>
      <c r="K7" s="30"/>
      <c r="L7" s="30"/>
      <c r="M7" s="29"/>
      <c r="N7" s="32"/>
      <c r="O7" s="33"/>
    </row>
    <row r="8" spans="2:15" x14ac:dyDescent="0.2">
      <c r="B8" s="28"/>
      <c r="C8" s="29"/>
      <c r="D8" s="30"/>
      <c r="E8" s="29"/>
      <c r="F8" s="30"/>
      <c r="G8" s="29"/>
      <c r="H8" s="29"/>
      <c r="I8" s="29"/>
      <c r="J8" s="30"/>
      <c r="K8" s="30"/>
      <c r="L8" s="30"/>
      <c r="M8" s="29"/>
      <c r="N8" s="32"/>
      <c r="O8" s="33"/>
    </row>
    <row r="9" spans="2:15" x14ac:dyDescent="0.2">
      <c r="B9" s="28"/>
      <c r="C9" s="29"/>
      <c r="D9" s="30"/>
      <c r="E9" s="29"/>
      <c r="F9" s="30"/>
      <c r="G9" s="29"/>
      <c r="H9" s="29"/>
      <c r="I9" s="29"/>
      <c r="J9" s="30"/>
      <c r="K9" s="30"/>
      <c r="L9" s="30"/>
      <c r="M9" s="29"/>
      <c r="N9" s="32"/>
      <c r="O9" s="33"/>
    </row>
    <row r="10" spans="2:15" ht="15" thickBot="1" x14ac:dyDescent="0.25">
      <c r="B10" s="28"/>
      <c r="C10" s="29"/>
      <c r="D10" s="30"/>
      <c r="E10" s="29"/>
      <c r="F10" s="30"/>
      <c r="G10" s="29"/>
      <c r="H10" s="29"/>
      <c r="I10" s="29"/>
      <c r="J10" s="30"/>
      <c r="K10" s="30"/>
      <c r="L10" s="30"/>
      <c r="M10" s="29"/>
      <c r="N10" s="32"/>
      <c r="O10" s="33"/>
    </row>
    <row r="11" spans="2:15" ht="39" thickBot="1" x14ac:dyDescent="0.7">
      <c r="B11" s="28"/>
      <c r="C11" s="111" t="s">
        <v>62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3"/>
      <c r="O11" s="33"/>
    </row>
    <row r="12" spans="2:15" ht="15" thickBot="1" x14ac:dyDescent="0.25">
      <c r="B12" s="28"/>
      <c r="C12" s="29"/>
      <c r="D12" s="30"/>
      <c r="E12" s="29"/>
      <c r="F12" s="30"/>
      <c r="G12" s="29"/>
      <c r="H12" s="29"/>
      <c r="I12" s="29"/>
      <c r="J12" s="30"/>
      <c r="K12" s="30"/>
      <c r="L12" s="34"/>
      <c r="M12" s="29"/>
      <c r="N12" s="32"/>
      <c r="O12" s="33"/>
    </row>
    <row r="13" spans="2:15" s="41" customFormat="1" ht="22.5" customHeight="1" thickBot="1" x14ac:dyDescent="0.35">
      <c r="B13" s="35"/>
      <c r="C13" s="36" t="s">
        <v>0</v>
      </c>
      <c r="D13" s="37">
        <f ca="1">NOW()</f>
        <v>42219.445243981485</v>
      </c>
      <c r="E13" s="38"/>
      <c r="F13" s="39"/>
      <c r="G13" s="38"/>
      <c r="H13" s="38"/>
      <c r="I13" s="38"/>
      <c r="J13" s="40"/>
      <c r="K13" s="40"/>
      <c r="L13" s="40"/>
      <c r="M13" s="40"/>
      <c r="N13" s="40"/>
      <c r="O13" s="33"/>
    </row>
    <row r="14" spans="2:15" s="41" customFormat="1" ht="20.25" customHeight="1" thickBot="1" x14ac:dyDescent="0.35">
      <c r="B14" s="35"/>
      <c r="C14" s="38"/>
      <c r="D14" s="42"/>
      <c r="E14" s="38"/>
      <c r="F14" s="39"/>
      <c r="G14" s="38"/>
      <c r="H14" s="38"/>
      <c r="I14" s="38"/>
      <c r="J14" s="40"/>
      <c r="K14" s="40"/>
      <c r="L14" s="40"/>
      <c r="M14" s="40"/>
      <c r="N14" s="40"/>
      <c r="O14" s="43"/>
    </row>
    <row r="15" spans="2:15" s="41" customFormat="1" ht="20.25" customHeight="1" x14ac:dyDescent="0.3">
      <c r="B15" s="35"/>
      <c r="C15" s="116" t="s">
        <v>55</v>
      </c>
      <c r="D15" s="117"/>
      <c r="E15" s="117"/>
      <c r="F15" s="118"/>
      <c r="G15" s="38"/>
      <c r="H15" s="38"/>
      <c r="I15" s="38"/>
      <c r="J15" s="125" t="s">
        <v>29</v>
      </c>
      <c r="K15" s="126"/>
      <c r="L15" s="126"/>
      <c r="M15" s="126"/>
      <c r="N15" s="127"/>
      <c r="O15" s="43"/>
    </row>
    <row r="16" spans="2:15" s="41" customFormat="1" ht="20.25" customHeight="1" x14ac:dyDescent="0.3">
      <c r="B16" s="35"/>
      <c r="C16" s="119" t="s">
        <v>57</v>
      </c>
      <c r="D16" s="120"/>
      <c r="E16" s="120"/>
      <c r="F16" s="121"/>
      <c r="G16" s="44"/>
      <c r="H16" s="38"/>
      <c r="I16" s="38"/>
      <c r="J16" s="122" t="s">
        <v>28</v>
      </c>
      <c r="K16" s="123"/>
      <c r="L16" s="123"/>
      <c r="M16" s="123"/>
      <c r="N16" s="124"/>
      <c r="O16" s="43"/>
    </row>
    <row r="17" spans="1:15" s="41" customFormat="1" ht="20.25" customHeight="1" x14ac:dyDescent="0.3">
      <c r="B17" s="35"/>
      <c r="C17" s="122" t="s">
        <v>59</v>
      </c>
      <c r="D17" s="123"/>
      <c r="E17" s="123"/>
      <c r="F17" s="124"/>
      <c r="G17" s="38"/>
      <c r="H17" s="38"/>
      <c r="I17" s="38"/>
      <c r="J17" s="122" t="s">
        <v>40</v>
      </c>
      <c r="K17" s="123"/>
      <c r="L17" s="123"/>
      <c r="M17" s="123"/>
      <c r="N17" s="124"/>
      <c r="O17" s="43"/>
    </row>
    <row r="18" spans="1:15" s="41" customFormat="1" ht="20.25" customHeight="1" x14ac:dyDescent="0.3">
      <c r="B18" s="35"/>
      <c r="C18" s="119" t="s">
        <v>58</v>
      </c>
      <c r="D18" s="120"/>
      <c r="E18" s="120"/>
      <c r="F18" s="121"/>
      <c r="G18" s="38"/>
      <c r="H18" s="38"/>
      <c r="I18" s="38"/>
      <c r="J18" s="122" t="s">
        <v>31</v>
      </c>
      <c r="K18" s="123"/>
      <c r="L18" s="123"/>
      <c r="M18" s="123"/>
      <c r="N18" s="124"/>
      <c r="O18" s="43"/>
    </row>
    <row r="19" spans="1:15" s="41" customFormat="1" ht="20.25" customHeight="1" thickBot="1" x14ac:dyDescent="0.35">
      <c r="B19" s="35"/>
      <c r="C19" s="142" t="s">
        <v>56</v>
      </c>
      <c r="D19" s="143"/>
      <c r="E19" s="143"/>
      <c r="F19" s="144"/>
      <c r="G19" s="38"/>
      <c r="H19" s="38"/>
      <c r="I19" s="38"/>
      <c r="J19" s="145" t="s">
        <v>30</v>
      </c>
      <c r="K19" s="146"/>
      <c r="L19" s="146"/>
      <c r="M19" s="146"/>
      <c r="N19" s="147"/>
      <c r="O19" s="43"/>
    </row>
    <row r="20" spans="1:15" s="41" customFormat="1" ht="17.25" thickBot="1" x14ac:dyDescent="0.35">
      <c r="B20" s="35"/>
      <c r="C20" s="38"/>
      <c r="D20" s="42"/>
      <c r="E20" s="38"/>
      <c r="F20" s="39"/>
      <c r="G20" s="38"/>
      <c r="H20" s="38"/>
      <c r="I20" s="38"/>
      <c r="J20" s="40"/>
      <c r="K20" s="40"/>
      <c r="L20" s="40"/>
      <c r="M20" s="40"/>
      <c r="N20" s="40"/>
      <c r="O20" s="45"/>
    </row>
    <row r="21" spans="1:15" s="41" customFormat="1" ht="38.25" customHeight="1" thickBot="1" x14ac:dyDescent="0.3">
      <c r="B21" s="35"/>
      <c r="C21" s="131" t="s">
        <v>60</v>
      </c>
      <c r="D21" s="132"/>
      <c r="E21" s="133"/>
      <c r="F21" s="107">
        <v>0</v>
      </c>
      <c r="G21" s="46"/>
      <c r="H21" s="46"/>
      <c r="I21" s="46"/>
      <c r="J21" s="47" t="s">
        <v>61</v>
      </c>
      <c r="K21" s="48"/>
      <c r="L21" s="48"/>
      <c r="M21" s="46"/>
      <c r="N21" s="49"/>
      <c r="O21" s="50"/>
    </row>
    <row r="22" spans="1:15" ht="15" customHeight="1" x14ac:dyDescent="0.25">
      <c r="A22" s="41"/>
      <c r="B22" s="35"/>
      <c r="C22" s="136" t="s">
        <v>41</v>
      </c>
      <c r="D22" s="137"/>
      <c r="E22" s="138"/>
      <c r="F22" s="134">
        <f>F21+0.02</f>
        <v>0.02</v>
      </c>
      <c r="G22" s="51"/>
      <c r="H22" s="46"/>
      <c r="I22" s="46"/>
      <c r="J22" s="52"/>
      <c r="K22" s="52"/>
      <c r="L22" s="52"/>
      <c r="M22" s="52"/>
      <c r="N22" s="52"/>
      <c r="O22" s="50"/>
    </row>
    <row r="23" spans="1:15" s="41" customFormat="1" ht="21" customHeight="1" thickBot="1" x14ac:dyDescent="0.3">
      <c r="B23" s="35"/>
      <c r="C23" s="139"/>
      <c r="D23" s="140"/>
      <c r="E23" s="141"/>
      <c r="F23" s="135"/>
      <c r="G23" s="46"/>
      <c r="H23" s="46"/>
      <c r="I23" s="46"/>
      <c r="J23" s="48"/>
      <c r="K23" s="48"/>
      <c r="L23" s="48"/>
      <c r="M23" s="46"/>
      <c r="N23" s="49"/>
      <c r="O23" s="50"/>
    </row>
    <row r="24" spans="1:15" ht="17.25" thickBot="1" x14ac:dyDescent="0.35">
      <c r="B24" s="28"/>
      <c r="C24" s="53"/>
      <c r="D24" s="54"/>
      <c r="E24" s="53"/>
      <c r="F24" s="54"/>
      <c r="G24" s="53"/>
      <c r="H24" s="53"/>
      <c r="I24" s="53"/>
      <c r="J24" s="55"/>
      <c r="K24" s="54"/>
      <c r="L24" s="54"/>
      <c r="M24" s="114" t="s">
        <v>16</v>
      </c>
      <c r="N24" s="115"/>
      <c r="O24" s="56"/>
    </row>
    <row r="25" spans="1:15" ht="19.5" customHeight="1" thickBot="1" x14ac:dyDescent="0.35">
      <c r="B25" s="28"/>
      <c r="C25" s="57" t="s">
        <v>1</v>
      </c>
      <c r="D25" s="58" t="s">
        <v>19</v>
      </c>
      <c r="E25" s="59" t="s">
        <v>15</v>
      </c>
      <c r="F25" s="59" t="s">
        <v>12</v>
      </c>
      <c r="G25" s="59" t="s">
        <v>24</v>
      </c>
      <c r="H25" s="59" t="s">
        <v>13</v>
      </c>
      <c r="I25" s="59" t="s">
        <v>14</v>
      </c>
      <c r="J25" s="59" t="s">
        <v>42</v>
      </c>
      <c r="K25" s="59" t="s">
        <v>43</v>
      </c>
      <c r="L25" s="59" t="s">
        <v>44</v>
      </c>
      <c r="M25" s="59" t="s">
        <v>17</v>
      </c>
      <c r="N25" s="60" t="s">
        <v>18</v>
      </c>
      <c r="O25" s="61"/>
    </row>
    <row r="26" spans="1:15" ht="16.5" x14ac:dyDescent="0.3">
      <c r="B26" s="28"/>
      <c r="C26" s="7" t="s">
        <v>5</v>
      </c>
      <c r="D26" s="8" t="s">
        <v>20</v>
      </c>
      <c r="E26" s="8">
        <v>3</v>
      </c>
      <c r="F26" s="9">
        <v>42248</v>
      </c>
      <c r="G26" s="10" t="s">
        <v>25</v>
      </c>
      <c r="H26" s="149">
        <v>0.41249778684785426</v>
      </c>
      <c r="I26" s="149">
        <v>0.36025833996486833</v>
      </c>
      <c r="J26" s="11">
        <v>0.02</v>
      </c>
      <c r="K26" s="11">
        <f>$F$21</f>
        <v>0</v>
      </c>
      <c r="L26" s="11">
        <f>J26+K26</f>
        <v>0.02</v>
      </c>
      <c r="M26" s="1">
        <f>IF(K26&gt;0,H26+(K26*2),H26+K26)</f>
        <v>0.41249778684785426</v>
      </c>
      <c r="N26" s="2">
        <f>IF(K26&gt;0,I26+(K26*2),I26+K26)</f>
        <v>0.36025833996486833</v>
      </c>
      <c r="O26" s="62"/>
    </row>
    <row r="27" spans="1:15" ht="16.5" x14ac:dyDescent="0.3">
      <c r="B27" s="28"/>
      <c r="C27" s="12" t="s">
        <v>5</v>
      </c>
      <c r="D27" s="13" t="s">
        <v>20</v>
      </c>
      <c r="E27" s="13">
        <v>12</v>
      </c>
      <c r="F27" s="14">
        <v>42248</v>
      </c>
      <c r="G27" s="15" t="s">
        <v>25</v>
      </c>
      <c r="H27" s="150">
        <v>0.4852728990120963</v>
      </c>
      <c r="I27" s="150">
        <v>0.42513380724663563</v>
      </c>
      <c r="J27" s="16">
        <v>0.02</v>
      </c>
      <c r="K27" s="11">
        <f t="shared" ref="K27:K90" si="0">$F$21</f>
        <v>0</v>
      </c>
      <c r="L27" s="16">
        <f t="shared" ref="L27:L90" si="1">J27+K27</f>
        <v>0.02</v>
      </c>
      <c r="M27" s="3">
        <f t="shared" ref="M27:M37" si="2">IF(K27&gt;0,H27+(K27*2),H27+K27)</f>
        <v>0.4852728990120963</v>
      </c>
      <c r="N27" s="4">
        <f t="shared" ref="N27:N37" si="3">IF(K27&gt;0,I27+(K27*2),I27+K27)</f>
        <v>0.42513380724663563</v>
      </c>
      <c r="O27" s="62"/>
    </row>
    <row r="28" spans="1:15" ht="16.5" x14ac:dyDescent="0.3">
      <c r="B28" s="28"/>
      <c r="C28" s="12" t="s">
        <v>5</v>
      </c>
      <c r="D28" s="13" t="s">
        <v>20</v>
      </c>
      <c r="E28" s="13">
        <v>15</v>
      </c>
      <c r="F28" s="14">
        <v>42248</v>
      </c>
      <c r="G28" s="15" t="s">
        <v>25</v>
      </c>
      <c r="H28" s="150">
        <v>0.4748623073067299</v>
      </c>
      <c r="I28" s="150">
        <v>0.41734548856535325</v>
      </c>
      <c r="J28" s="16">
        <v>0.02</v>
      </c>
      <c r="K28" s="11">
        <f t="shared" si="0"/>
        <v>0</v>
      </c>
      <c r="L28" s="16">
        <f t="shared" si="1"/>
        <v>0.02</v>
      </c>
      <c r="M28" s="3">
        <f t="shared" si="2"/>
        <v>0.4748623073067299</v>
      </c>
      <c r="N28" s="4">
        <f t="shared" si="3"/>
        <v>0.41734548856535325</v>
      </c>
      <c r="O28" s="62"/>
    </row>
    <row r="29" spans="1:15" ht="16.5" x14ac:dyDescent="0.3">
      <c r="B29" s="28"/>
      <c r="C29" s="12" t="s">
        <v>5</v>
      </c>
      <c r="D29" s="13" t="s">
        <v>20</v>
      </c>
      <c r="E29" s="13">
        <v>24</v>
      </c>
      <c r="F29" s="14">
        <v>42248</v>
      </c>
      <c r="G29" s="15" t="s">
        <v>25</v>
      </c>
      <c r="H29" s="150">
        <v>0.50226290402080687</v>
      </c>
      <c r="I29" s="150">
        <v>0.44141313265651505</v>
      </c>
      <c r="J29" s="16">
        <v>0.02</v>
      </c>
      <c r="K29" s="11">
        <f t="shared" si="0"/>
        <v>0</v>
      </c>
      <c r="L29" s="16">
        <f t="shared" si="1"/>
        <v>0.02</v>
      </c>
      <c r="M29" s="3">
        <f t="shared" si="2"/>
        <v>0.50226290402080687</v>
      </c>
      <c r="N29" s="4">
        <f t="shared" si="3"/>
        <v>0.44141313265651505</v>
      </c>
      <c r="O29" s="62"/>
    </row>
    <row r="30" spans="1:15" ht="16.5" x14ac:dyDescent="0.3">
      <c r="B30" s="28"/>
      <c r="C30" s="12" t="s">
        <v>5</v>
      </c>
      <c r="D30" s="13" t="s">
        <v>20</v>
      </c>
      <c r="E30" s="13">
        <v>27</v>
      </c>
      <c r="F30" s="14">
        <v>42248</v>
      </c>
      <c r="G30" s="15" t="s">
        <v>25</v>
      </c>
      <c r="H30" s="150">
        <v>0.49712638954823707</v>
      </c>
      <c r="I30" s="150">
        <v>0.43764381849409989</v>
      </c>
      <c r="J30" s="16">
        <v>0.02</v>
      </c>
      <c r="K30" s="11">
        <f t="shared" si="0"/>
        <v>0</v>
      </c>
      <c r="L30" s="16">
        <f t="shared" si="1"/>
        <v>0.02</v>
      </c>
      <c r="M30" s="3">
        <f t="shared" si="2"/>
        <v>0.49712638954823707</v>
      </c>
      <c r="N30" s="4">
        <f t="shared" si="3"/>
        <v>0.43764381849409989</v>
      </c>
      <c r="O30" s="62"/>
    </row>
    <row r="31" spans="1:15" ht="17.25" thickBot="1" x14ac:dyDescent="0.35">
      <c r="B31" s="28"/>
      <c r="C31" s="17" t="s">
        <v>5</v>
      </c>
      <c r="D31" s="18" t="s">
        <v>20</v>
      </c>
      <c r="E31" s="18">
        <v>36</v>
      </c>
      <c r="F31" s="19">
        <v>42248</v>
      </c>
      <c r="G31" s="20" t="s">
        <v>25</v>
      </c>
      <c r="H31" s="151">
        <v>0.51526226173593836</v>
      </c>
      <c r="I31" s="151">
        <v>0.45470216996727864</v>
      </c>
      <c r="J31" s="21">
        <v>0.02</v>
      </c>
      <c r="K31" s="21">
        <f t="shared" si="0"/>
        <v>0</v>
      </c>
      <c r="L31" s="21">
        <f t="shared" si="1"/>
        <v>0.02</v>
      </c>
      <c r="M31" s="5">
        <f t="shared" si="2"/>
        <v>0.51526226173593836</v>
      </c>
      <c r="N31" s="6">
        <f t="shared" si="3"/>
        <v>0.45470216996727864</v>
      </c>
      <c r="O31" s="62"/>
    </row>
    <row r="32" spans="1:15" ht="16.5" x14ac:dyDescent="0.3">
      <c r="B32" s="28"/>
      <c r="C32" s="7" t="s">
        <v>5</v>
      </c>
      <c r="D32" s="8" t="s">
        <v>20</v>
      </c>
      <c r="E32" s="8">
        <v>3</v>
      </c>
      <c r="F32" s="9">
        <v>42278</v>
      </c>
      <c r="G32" s="10" t="s">
        <v>25</v>
      </c>
      <c r="H32" s="149">
        <v>0.70500357625821386</v>
      </c>
      <c r="I32" s="149">
        <v>0.6007107876451212</v>
      </c>
      <c r="J32" s="11">
        <v>0.02</v>
      </c>
      <c r="K32" s="11">
        <f t="shared" si="0"/>
        <v>0</v>
      </c>
      <c r="L32" s="11">
        <f t="shared" si="1"/>
        <v>0.02</v>
      </c>
      <c r="M32" s="1">
        <f t="shared" si="2"/>
        <v>0.70500357625821386</v>
      </c>
      <c r="N32" s="2">
        <f t="shared" si="3"/>
        <v>0.6007107876451212</v>
      </c>
      <c r="O32" s="62"/>
    </row>
    <row r="33" spans="2:15" ht="16.5" x14ac:dyDescent="0.3">
      <c r="B33" s="28"/>
      <c r="C33" s="12" t="s">
        <v>5</v>
      </c>
      <c r="D33" s="13" t="s">
        <v>20</v>
      </c>
      <c r="E33" s="13">
        <v>12</v>
      </c>
      <c r="F33" s="14">
        <v>42278</v>
      </c>
      <c r="G33" s="15" t="s">
        <v>25</v>
      </c>
      <c r="H33" s="150">
        <v>0.50653662082004636</v>
      </c>
      <c r="I33" s="150">
        <v>0.45285730166475763</v>
      </c>
      <c r="J33" s="16">
        <v>0.02</v>
      </c>
      <c r="K33" s="11">
        <f t="shared" si="0"/>
        <v>0</v>
      </c>
      <c r="L33" s="16">
        <f t="shared" si="1"/>
        <v>0.02</v>
      </c>
      <c r="M33" s="3">
        <f t="shared" si="2"/>
        <v>0.50653662082004636</v>
      </c>
      <c r="N33" s="4">
        <f t="shared" si="3"/>
        <v>0.45285730166475763</v>
      </c>
      <c r="O33" s="62"/>
    </row>
    <row r="34" spans="2:15" ht="16.5" x14ac:dyDescent="0.3">
      <c r="B34" s="28"/>
      <c r="C34" s="12" t="s">
        <v>5</v>
      </c>
      <c r="D34" s="13" t="s">
        <v>20</v>
      </c>
      <c r="E34" s="13">
        <v>15</v>
      </c>
      <c r="F34" s="14">
        <v>42278</v>
      </c>
      <c r="G34" s="15" t="s">
        <v>25</v>
      </c>
      <c r="H34" s="150">
        <v>0.53256199476706456</v>
      </c>
      <c r="I34" s="150">
        <v>0.45975458015193044</v>
      </c>
      <c r="J34" s="16">
        <v>0.02</v>
      </c>
      <c r="K34" s="11">
        <f t="shared" si="0"/>
        <v>0</v>
      </c>
      <c r="L34" s="16">
        <f t="shared" si="1"/>
        <v>0.02</v>
      </c>
      <c r="M34" s="3">
        <f t="shared" si="2"/>
        <v>0.53256199476706456</v>
      </c>
      <c r="N34" s="4">
        <f t="shared" si="3"/>
        <v>0.45975458015193044</v>
      </c>
      <c r="O34" s="62"/>
    </row>
    <row r="35" spans="2:15" ht="16.5" x14ac:dyDescent="0.3">
      <c r="B35" s="28"/>
      <c r="C35" s="12" t="s">
        <v>5</v>
      </c>
      <c r="D35" s="13" t="s">
        <v>20</v>
      </c>
      <c r="E35" s="13">
        <v>24</v>
      </c>
      <c r="F35" s="14">
        <v>42278</v>
      </c>
      <c r="G35" s="15" t="s">
        <v>25</v>
      </c>
      <c r="H35" s="150">
        <v>0.51383613207834411</v>
      </c>
      <c r="I35" s="150">
        <v>0.45664567766611636</v>
      </c>
      <c r="J35" s="16">
        <v>0.02</v>
      </c>
      <c r="K35" s="11">
        <f t="shared" si="0"/>
        <v>0</v>
      </c>
      <c r="L35" s="16">
        <f t="shared" si="1"/>
        <v>0.02</v>
      </c>
      <c r="M35" s="3">
        <f t="shared" si="2"/>
        <v>0.51383613207834411</v>
      </c>
      <c r="N35" s="4">
        <f t="shared" si="3"/>
        <v>0.45664567766611636</v>
      </c>
      <c r="O35" s="62"/>
    </row>
    <row r="36" spans="2:15" ht="16.5" x14ac:dyDescent="0.3">
      <c r="B36" s="28"/>
      <c r="C36" s="12" t="s">
        <v>5</v>
      </c>
      <c r="D36" s="13" t="s">
        <v>20</v>
      </c>
      <c r="E36" s="13">
        <v>27</v>
      </c>
      <c r="F36" s="14">
        <v>42278</v>
      </c>
      <c r="G36" s="15" t="s">
        <v>25</v>
      </c>
      <c r="H36" s="150">
        <v>0.5305117189804337</v>
      </c>
      <c r="I36" s="150">
        <v>0.4621881353693319</v>
      </c>
      <c r="J36" s="16">
        <v>0.02</v>
      </c>
      <c r="K36" s="11">
        <f t="shared" si="0"/>
        <v>0</v>
      </c>
      <c r="L36" s="16">
        <f t="shared" si="1"/>
        <v>0.02</v>
      </c>
      <c r="M36" s="3">
        <f t="shared" si="2"/>
        <v>0.5305117189804337</v>
      </c>
      <c r="N36" s="4">
        <f t="shared" si="3"/>
        <v>0.4621881353693319</v>
      </c>
      <c r="O36" s="62"/>
    </row>
    <row r="37" spans="2:15" ht="17.25" thickBot="1" x14ac:dyDescent="0.35">
      <c r="B37" s="28"/>
      <c r="C37" s="17" t="s">
        <v>5</v>
      </c>
      <c r="D37" s="18" t="s">
        <v>20</v>
      </c>
      <c r="E37" s="18">
        <v>36</v>
      </c>
      <c r="F37" s="19">
        <v>42278</v>
      </c>
      <c r="G37" s="20" t="s">
        <v>25</v>
      </c>
      <c r="H37" s="151">
        <v>0.52376849371331002</v>
      </c>
      <c r="I37" s="151">
        <v>0.46596790253070691</v>
      </c>
      <c r="J37" s="21">
        <v>0.02</v>
      </c>
      <c r="K37" s="21">
        <f t="shared" si="0"/>
        <v>0</v>
      </c>
      <c r="L37" s="21">
        <f t="shared" si="1"/>
        <v>0.02</v>
      </c>
      <c r="M37" s="5">
        <f t="shared" si="2"/>
        <v>0.52376849371331002</v>
      </c>
      <c r="N37" s="6">
        <f t="shared" si="3"/>
        <v>0.46596790253070691</v>
      </c>
      <c r="O37" s="62"/>
    </row>
    <row r="38" spans="2:15" ht="16.5" x14ac:dyDescent="0.3">
      <c r="B38" s="28"/>
      <c r="C38" s="7" t="s">
        <v>6</v>
      </c>
      <c r="D38" s="8" t="s">
        <v>20</v>
      </c>
      <c r="E38" s="8">
        <v>4</v>
      </c>
      <c r="F38" s="9">
        <v>42248</v>
      </c>
      <c r="G38" s="10" t="s">
        <v>25</v>
      </c>
      <c r="H38" s="149">
        <v>0.4667</v>
      </c>
      <c r="I38" s="149">
        <v>0.42309999999999998</v>
      </c>
      <c r="J38" s="11">
        <v>0.02</v>
      </c>
      <c r="K38" s="11">
        <f t="shared" si="0"/>
        <v>0</v>
      </c>
      <c r="L38" s="11">
        <f t="shared" si="1"/>
        <v>0.02</v>
      </c>
      <c r="M38" s="1">
        <f t="shared" ref="M38:M85" si="4">IF(K38&gt;0,H38+(K38*2),H38+K38)</f>
        <v>0.4667</v>
      </c>
      <c r="N38" s="2">
        <f t="shared" ref="N38:N85" si="5">IF(K38&gt;0,I38+(K38*2),I38+K38)</f>
        <v>0.42309999999999998</v>
      </c>
      <c r="O38" s="62"/>
    </row>
    <row r="39" spans="2:15" ht="16.5" x14ac:dyDescent="0.3">
      <c r="B39" s="28"/>
      <c r="C39" s="12" t="s">
        <v>6</v>
      </c>
      <c r="D39" s="13" t="s">
        <v>20</v>
      </c>
      <c r="E39" s="13">
        <v>12</v>
      </c>
      <c r="F39" s="14">
        <v>42248</v>
      </c>
      <c r="G39" s="15" t="s">
        <v>25</v>
      </c>
      <c r="H39" s="150">
        <v>0.5212</v>
      </c>
      <c r="I39" s="152">
        <v>0.443</v>
      </c>
      <c r="J39" s="16">
        <v>0.02</v>
      </c>
      <c r="K39" s="11">
        <f t="shared" si="0"/>
        <v>0</v>
      </c>
      <c r="L39" s="16">
        <f t="shared" si="1"/>
        <v>0.02</v>
      </c>
      <c r="M39" s="3">
        <f t="shared" si="4"/>
        <v>0.5212</v>
      </c>
      <c r="N39" s="4">
        <f t="shared" si="5"/>
        <v>0.443</v>
      </c>
      <c r="O39" s="62"/>
    </row>
    <row r="40" spans="2:15" ht="16.5" x14ac:dyDescent="0.3">
      <c r="B40" s="28"/>
      <c r="C40" s="12" t="s">
        <v>6</v>
      </c>
      <c r="D40" s="13" t="s">
        <v>20</v>
      </c>
      <c r="E40" s="13">
        <v>15</v>
      </c>
      <c r="F40" s="14">
        <v>42248</v>
      </c>
      <c r="G40" s="15" t="s">
        <v>25</v>
      </c>
      <c r="H40" s="150">
        <v>0.49509999999999998</v>
      </c>
      <c r="I40" s="150">
        <v>0.4279</v>
      </c>
      <c r="J40" s="16">
        <v>0.02</v>
      </c>
      <c r="K40" s="11">
        <f t="shared" si="0"/>
        <v>0</v>
      </c>
      <c r="L40" s="16">
        <f t="shared" si="1"/>
        <v>0.02</v>
      </c>
      <c r="M40" s="3">
        <f t="shared" si="4"/>
        <v>0.49509999999999998</v>
      </c>
      <c r="N40" s="4">
        <f t="shared" si="5"/>
        <v>0.4279</v>
      </c>
      <c r="O40" s="62"/>
    </row>
    <row r="41" spans="2:15" ht="16.5" x14ac:dyDescent="0.3">
      <c r="B41" s="28"/>
      <c r="C41" s="12" t="s">
        <v>6</v>
      </c>
      <c r="D41" s="13" t="s">
        <v>20</v>
      </c>
      <c r="E41" s="13">
        <v>24</v>
      </c>
      <c r="F41" s="14">
        <v>42248</v>
      </c>
      <c r="G41" s="15" t="s">
        <v>25</v>
      </c>
      <c r="H41" s="150">
        <v>0.52500000000000002</v>
      </c>
      <c r="I41" s="150">
        <v>0.45029999999999998</v>
      </c>
      <c r="J41" s="16">
        <v>0.02</v>
      </c>
      <c r="K41" s="11">
        <f t="shared" si="0"/>
        <v>0</v>
      </c>
      <c r="L41" s="16">
        <f t="shared" si="1"/>
        <v>0.02</v>
      </c>
      <c r="M41" s="3">
        <f t="shared" si="4"/>
        <v>0.52500000000000002</v>
      </c>
      <c r="N41" s="4">
        <f t="shared" si="5"/>
        <v>0.45029999999999998</v>
      </c>
      <c r="O41" s="62"/>
    </row>
    <row r="42" spans="2:15" ht="16.5" x14ac:dyDescent="0.3">
      <c r="B42" s="28"/>
      <c r="C42" s="12" t="s">
        <v>6</v>
      </c>
      <c r="D42" s="13" t="s">
        <v>20</v>
      </c>
      <c r="E42" s="13">
        <v>27</v>
      </c>
      <c r="F42" s="14">
        <v>42248</v>
      </c>
      <c r="G42" s="15" t="s">
        <v>25</v>
      </c>
      <c r="H42" s="150">
        <v>0.51659999999999995</v>
      </c>
      <c r="I42" s="150">
        <v>0.44729999999999998</v>
      </c>
      <c r="J42" s="16">
        <v>0.02</v>
      </c>
      <c r="K42" s="11">
        <f t="shared" si="0"/>
        <v>0</v>
      </c>
      <c r="L42" s="16">
        <f t="shared" si="1"/>
        <v>0.02</v>
      </c>
      <c r="M42" s="3">
        <f t="shared" si="4"/>
        <v>0.51659999999999995</v>
      </c>
      <c r="N42" s="4">
        <f t="shared" si="5"/>
        <v>0.44729999999999998</v>
      </c>
      <c r="O42" s="62"/>
    </row>
    <row r="43" spans="2:15" ht="17.25" thickBot="1" x14ac:dyDescent="0.35">
      <c r="B43" s="28"/>
      <c r="C43" s="17" t="s">
        <v>6</v>
      </c>
      <c r="D43" s="18" t="s">
        <v>20</v>
      </c>
      <c r="E43" s="18">
        <v>36</v>
      </c>
      <c r="F43" s="19">
        <v>42248</v>
      </c>
      <c r="G43" s="20" t="s">
        <v>25</v>
      </c>
      <c r="H43" s="151">
        <v>0.54239999999999999</v>
      </c>
      <c r="I43" s="151">
        <v>0.4708</v>
      </c>
      <c r="J43" s="21">
        <v>0.02</v>
      </c>
      <c r="K43" s="21">
        <f t="shared" si="0"/>
        <v>0</v>
      </c>
      <c r="L43" s="21">
        <f t="shared" si="1"/>
        <v>0.02</v>
      </c>
      <c r="M43" s="5">
        <f t="shared" si="4"/>
        <v>0.54239999999999999</v>
      </c>
      <c r="N43" s="6">
        <f t="shared" si="5"/>
        <v>0.4708</v>
      </c>
      <c r="O43" s="62"/>
    </row>
    <row r="44" spans="2:15" ht="16.5" x14ac:dyDescent="0.3">
      <c r="B44" s="28"/>
      <c r="C44" s="7" t="s">
        <v>6</v>
      </c>
      <c r="D44" s="8" t="s">
        <v>20</v>
      </c>
      <c r="E44" s="8">
        <v>3</v>
      </c>
      <c r="F44" s="9">
        <v>42278</v>
      </c>
      <c r="G44" s="10" t="s">
        <v>25</v>
      </c>
      <c r="H44" s="149">
        <v>0.47499999999999998</v>
      </c>
      <c r="I44" s="149">
        <v>0.44479999999999997</v>
      </c>
      <c r="J44" s="11">
        <v>0.02</v>
      </c>
      <c r="K44" s="11">
        <f t="shared" si="0"/>
        <v>0</v>
      </c>
      <c r="L44" s="11">
        <f t="shared" si="1"/>
        <v>0.02</v>
      </c>
      <c r="M44" s="1">
        <f t="shared" si="4"/>
        <v>0.47499999999999998</v>
      </c>
      <c r="N44" s="2">
        <f t="shared" si="5"/>
        <v>0.44479999999999997</v>
      </c>
      <c r="O44" s="62"/>
    </row>
    <row r="45" spans="2:15" ht="16.5" x14ac:dyDescent="0.3">
      <c r="B45" s="28"/>
      <c r="C45" s="12" t="s">
        <v>6</v>
      </c>
      <c r="D45" s="13" t="s">
        <v>20</v>
      </c>
      <c r="E45" s="13">
        <v>12</v>
      </c>
      <c r="F45" s="14">
        <v>42278</v>
      </c>
      <c r="G45" s="15" t="s">
        <v>25</v>
      </c>
      <c r="H45" s="150">
        <v>0.52159999999999995</v>
      </c>
      <c r="I45" s="150">
        <v>0.44359999999999999</v>
      </c>
      <c r="J45" s="16">
        <v>0.02</v>
      </c>
      <c r="K45" s="11">
        <f t="shared" si="0"/>
        <v>0</v>
      </c>
      <c r="L45" s="16">
        <f t="shared" si="1"/>
        <v>0.02</v>
      </c>
      <c r="M45" s="3">
        <f t="shared" si="4"/>
        <v>0.52159999999999995</v>
      </c>
      <c r="N45" s="4">
        <f t="shared" si="5"/>
        <v>0.44359999999999999</v>
      </c>
      <c r="O45" s="62"/>
    </row>
    <row r="46" spans="2:15" ht="16.5" x14ac:dyDescent="0.3">
      <c r="B46" s="28"/>
      <c r="C46" s="12" t="s">
        <v>6</v>
      </c>
      <c r="D46" s="13" t="s">
        <v>20</v>
      </c>
      <c r="E46" s="13">
        <v>15</v>
      </c>
      <c r="F46" s="14">
        <v>42278</v>
      </c>
      <c r="G46" s="15" t="s">
        <v>25</v>
      </c>
      <c r="H46" s="150">
        <v>0.50609999999999999</v>
      </c>
      <c r="I46" s="150">
        <v>0.44069999999999998</v>
      </c>
      <c r="J46" s="16">
        <v>0.02</v>
      </c>
      <c r="K46" s="11">
        <f t="shared" si="0"/>
        <v>0</v>
      </c>
      <c r="L46" s="16">
        <f t="shared" si="1"/>
        <v>0.02</v>
      </c>
      <c r="M46" s="3">
        <f t="shared" si="4"/>
        <v>0.50609999999999999</v>
      </c>
      <c r="N46" s="4">
        <f t="shared" si="5"/>
        <v>0.44069999999999998</v>
      </c>
      <c r="O46" s="62"/>
    </row>
    <row r="47" spans="2:15" ht="16.5" x14ac:dyDescent="0.3">
      <c r="B47" s="28"/>
      <c r="C47" s="12" t="s">
        <v>6</v>
      </c>
      <c r="D47" s="13" t="s">
        <v>20</v>
      </c>
      <c r="E47" s="13">
        <v>24</v>
      </c>
      <c r="F47" s="14">
        <v>42278</v>
      </c>
      <c r="G47" s="15" t="s">
        <v>25</v>
      </c>
      <c r="H47" s="150">
        <v>0.52590000000000003</v>
      </c>
      <c r="I47" s="150">
        <v>0.45169999999999999</v>
      </c>
      <c r="J47" s="16">
        <v>0.02</v>
      </c>
      <c r="K47" s="11">
        <f t="shared" si="0"/>
        <v>0</v>
      </c>
      <c r="L47" s="16">
        <f t="shared" si="1"/>
        <v>0.02</v>
      </c>
      <c r="M47" s="3">
        <f t="shared" si="4"/>
        <v>0.52590000000000003</v>
      </c>
      <c r="N47" s="4">
        <f t="shared" si="5"/>
        <v>0.45169999999999999</v>
      </c>
      <c r="O47" s="62"/>
    </row>
    <row r="48" spans="2:15" ht="16.5" x14ac:dyDescent="0.3">
      <c r="B48" s="28"/>
      <c r="C48" s="12" t="s">
        <v>6</v>
      </c>
      <c r="D48" s="13" t="s">
        <v>20</v>
      </c>
      <c r="E48" s="13">
        <v>27</v>
      </c>
      <c r="F48" s="14">
        <v>42278</v>
      </c>
      <c r="G48" s="15" t="s">
        <v>25</v>
      </c>
      <c r="H48" s="150">
        <v>0.52280000000000004</v>
      </c>
      <c r="I48" s="150">
        <v>0.45500000000000002</v>
      </c>
      <c r="J48" s="16">
        <v>0.02</v>
      </c>
      <c r="K48" s="11">
        <f t="shared" si="0"/>
        <v>0</v>
      </c>
      <c r="L48" s="16">
        <f t="shared" si="1"/>
        <v>0.02</v>
      </c>
      <c r="M48" s="3">
        <f t="shared" si="4"/>
        <v>0.52280000000000004</v>
      </c>
      <c r="N48" s="4">
        <f t="shared" si="5"/>
        <v>0.45500000000000002</v>
      </c>
      <c r="O48" s="62"/>
    </row>
    <row r="49" spans="2:15" ht="17.25" thickBot="1" x14ac:dyDescent="0.35">
      <c r="B49" s="28"/>
      <c r="C49" s="17" t="s">
        <v>6</v>
      </c>
      <c r="D49" s="18" t="s">
        <v>20</v>
      </c>
      <c r="E49" s="18">
        <v>36</v>
      </c>
      <c r="F49" s="19">
        <v>42278</v>
      </c>
      <c r="G49" s="20" t="s">
        <v>25</v>
      </c>
      <c r="H49" s="151">
        <v>0.54779999999999995</v>
      </c>
      <c r="I49" s="151">
        <v>0.47720000000000001</v>
      </c>
      <c r="J49" s="21">
        <v>0.02</v>
      </c>
      <c r="K49" s="21">
        <f t="shared" si="0"/>
        <v>0</v>
      </c>
      <c r="L49" s="21">
        <f t="shared" si="1"/>
        <v>0.02</v>
      </c>
      <c r="M49" s="5">
        <f t="shared" si="4"/>
        <v>0.54779999999999995</v>
      </c>
      <c r="N49" s="6">
        <f t="shared" si="5"/>
        <v>0.47720000000000001</v>
      </c>
      <c r="O49" s="62"/>
    </row>
    <row r="50" spans="2:15" ht="16.5" x14ac:dyDescent="0.3">
      <c r="B50" s="28"/>
      <c r="C50" s="7" t="s">
        <v>7</v>
      </c>
      <c r="D50" s="8" t="s">
        <v>20</v>
      </c>
      <c r="E50" s="8">
        <v>4</v>
      </c>
      <c r="F50" s="9">
        <v>42248</v>
      </c>
      <c r="G50" s="10" t="s">
        <v>25</v>
      </c>
      <c r="H50" s="149">
        <v>0.46899999999999997</v>
      </c>
      <c r="I50" s="149">
        <v>0.42520000000000002</v>
      </c>
      <c r="J50" s="11">
        <v>0.02</v>
      </c>
      <c r="K50" s="11">
        <f t="shared" si="0"/>
        <v>0</v>
      </c>
      <c r="L50" s="11">
        <f t="shared" si="1"/>
        <v>0.02</v>
      </c>
      <c r="M50" s="1">
        <f t="shared" si="4"/>
        <v>0.46899999999999997</v>
      </c>
      <c r="N50" s="2">
        <f t="shared" si="5"/>
        <v>0.42520000000000002</v>
      </c>
      <c r="O50" s="62"/>
    </row>
    <row r="51" spans="2:15" ht="16.5" x14ac:dyDescent="0.3">
      <c r="B51" s="28"/>
      <c r="C51" s="12" t="s">
        <v>7</v>
      </c>
      <c r="D51" s="13" t="s">
        <v>20</v>
      </c>
      <c r="E51" s="13">
        <v>12</v>
      </c>
      <c r="F51" s="14">
        <v>42248</v>
      </c>
      <c r="G51" s="15" t="s">
        <v>25</v>
      </c>
      <c r="H51" s="150">
        <v>0.52429999999999999</v>
      </c>
      <c r="I51" s="150">
        <v>0.44540000000000002</v>
      </c>
      <c r="J51" s="16">
        <v>0.02</v>
      </c>
      <c r="K51" s="11">
        <f t="shared" si="0"/>
        <v>0</v>
      </c>
      <c r="L51" s="16">
        <f t="shared" si="1"/>
        <v>0.02</v>
      </c>
      <c r="M51" s="3">
        <f t="shared" si="4"/>
        <v>0.52429999999999999</v>
      </c>
      <c r="N51" s="4">
        <f t="shared" si="5"/>
        <v>0.44540000000000002</v>
      </c>
      <c r="O51" s="62"/>
    </row>
    <row r="52" spans="2:15" ht="16.5" x14ac:dyDescent="0.3">
      <c r="B52" s="28"/>
      <c r="C52" s="12" t="s">
        <v>7</v>
      </c>
      <c r="D52" s="13" t="s">
        <v>20</v>
      </c>
      <c r="E52" s="13">
        <v>15</v>
      </c>
      <c r="F52" s="14">
        <v>42248</v>
      </c>
      <c r="G52" s="15" t="s">
        <v>25</v>
      </c>
      <c r="H52" s="150">
        <v>0.49819999999999998</v>
      </c>
      <c r="I52" s="150">
        <v>0.4304</v>
      </c>
      <c r="J52" s="16">
        <v>0.02</v>
      </c>
      <c r="K52" s="11">
        <f t="shared" si="0"/>
        <v>0</v>
      </c>
      <c r="L52" s="16">
        <f t="shared" si="1"/>
        <v>0.02</v>
      </c>
      <c r="M52" s="3">
        <f t="shared" si="4"/>
        <v>0.49819999999999998</v>
      </c>
      <c r="N52" s="4">
        <f t="shared" si="5"/>
        <v>0.4304</v>
      </c>
      <c r="O52" s="62"/>
    </row>
    <row r="53" spans="2:15" ht="16.5" x14ac:dyDescent="0.3">
      <c r="B53" s="28"/>
      <c r="C53" s="12" t="s">
        <v>7</v>
      </c>
      <c r="D53" s="13" t="s">
        <v>20</v>
      </c>
      <c r="E53" s="13">
        <v>24</v>
      </c>
      <c r="F53" s="14">
        <v>42248</v>
      </c>
      <c r="G53" s="15" t="s">
        <v>25</v>
      </c>
      <c r="H53" s="150">
        <v>0.52810000000000001</v>
      </c>
      <c r="I53" s="150">
        <v>0.45279999999999998</v>
      </c>
      <c r="J53" s="16">
        <v>0.02</v>
      </c>
      <c r="K53" s="11">
        <f t="shared" si="0"/>
        <v>0</v>
      </c>
      <c r="L53" s="16">
        <f t="shared" si="1"/>
        <v>0.02</v>
      </c>
      <c r="M53" s="3">
        <f t="shared" si="4"/>
        <v>0.52810000000000001</v>
      </c>
      <c r="N53" s="4">
        <f t="shared" si="5"/>
        <v>0.45279999999999998</v>
      </c>
      <c r="O53" s="62"/>
    </row>
    <row r="54" spans="2:15" ht="16.5" x14ac:dyDescent="0.3">
      <c r="B54" s="28"/>
      <c r="C54" s="12" t="s">
        <v>7</v>
      </c>
      <c r="D54" s="13" t="s">
        <v>20</v>
      </c>
      <c r="E54" s="13">
        <v>27</v>
      </c>
      <c r="F54" s="14">
        <v>42248</v>
      </c>
      <c r="G54" s="15" t="s">
        <v>25</v>
      </c>
      <c r="H54" s="150">
        <v>0.51980000000000004</v>
      </c>
      <c r="I54" s="150">
        <v>0.44979999999999998</v>
      </c>
      <c r="J54" s="16">
        <v>0.02</v>
      </c>
      <c r="K54" s="11">
        <f t="shared" si="0"/>
        <v>0</v>
      </c>
      <c r="L54" s="16">
        <f t="shared" si="1"/>
        <v>0.02</v>
      </c>
      <c r="M54" s="3">
        <f t="shared" si="4"/>
        <v>0.51980000000000004</v>
      </c>
      <c r="N54" s="4">
        <f t="shared" si="5"/>
        <v>0.44979999999999998</v>
      </c>
      <c r="O54" s="62"/>
    </row>
    <row r="55" spans="2:15" ht="17.25" thickBot="1" x14ac:dyDescent="0.35">
      <c r="B55" s="28"/>
      <c r="C55" s="17" t="s">
        <v>7</v>
      </c>
      <c r="D55" s="18" t="s">
        <v>20</v>
      </c>
      <c r="E55" s="18">
        <v>36</v>
      </c>
      <c r="F55" s="19">
        <v>42248</v>
      </c>
      <c r="G55" s="20" t="s">
        <v>25</v>
      </c>
      <c r="H55" s="151">
        <v>0.54679999999999995</v>
      </c>
      <c r="I55" s="151">
        <v>0.47439999999999999</v>
      </c>
      <c r="J55" s="21">
        <v>0.02</v>
      </c>
      <c r="K55" s="21">
        <f t="shared" si="0"/>
        <v>0</v>
      </c>
      <c r="L55" s="21">
        <f t="shared" si="1"/>
        <v>0.02</v>
      </c>
      <c r="M55" s="5">
        <f t="shared" si="4"/>
        <v>0.54679999999999995</v>
      </c>
      <c r="N55" s="6">
        <f t="shared" si="5"/>
        <v>0.47439999999999999</v>
      </c>
      <c r="O55" s="62"/>
    </row>
    <row r="56" spans="2:15" ht="16.5" x14ac:dyDescent="0.3">
      <c r="B56" s="28"/>
      <c r="C56" s="7" t="s">
        <v>7</v>
      </c>
      <c r="D56" s="8" t="s">
        <v>20</v>
      </c>
      <c r="E56" s="8">
        <v>3</v>
      </c>
      <c r="F56" s="9">
        <v>42278</v>
      </c>
      <c r="G56" s="10" t="s">
        <v>25</v>
      </c>
      <c r="H56" s="149">
        <v>0.47660000000000002</v>
      </c>
      <c r="I56" s="149">
        <v>0.44669999999999999</v>
      </c>
      <c r="J56" s="11">
        <v>0.02</v>
      </c>
      <c r="K56" s="11">
        <f t="shared" si="0"/>
        <v>0</v>
      </c>
      <c r="L56" s="11">
        <f t="shared" si="1"/>
        <v>0.02</v>
      </c>
      <c r="M56" s="1">
        <f t="shared" si="4"/>
        <v>0.47660000000000002</v>
      </c>
      <c r="N56" s="2">
        <f t="shared" si="5"/>
        <v>0.44669999999999999</v>
      </c>
      <c r="O56" s="62"/>
    </row>
    <row r="57" spans="2:15" ht="16.5" x14ac:dyDescent="0.3">
      <c r="B57" s="28"/>
      <c r="C57" s="12" t="s">
        <v>7</v>
      </c>
      <c r="D57" s="13" t="s">
        <v>20</v>
      </c>
      <c r="E57" s="13">
        <v>12</v>
      </c>
      <c r="F57" s="14">
        <v>42278</v>
      </c>
      <c r="G57" s="15" t="s">
        <v>25</v>
      </c>
      <c r="H57" s="150">
        <v>0.52459999999999996</v>
      </c>
      <c r="I57" s="150">
        <v>0.4461</v>
      </c>
      <c r="J57" s="16">
        <v>0.02</v>
      </c>
      <c r="K57" s="11">
        <f t="shared" si="0"/>
        <v>0</v>
      </c>
      <c r="L57" s="16">
        <f t="shared" si="1"/>
        <v>0.02</v>
      </c>
      <c r="M57" s="3">
        <f t="shared" si="4"/>
        <v>0.52459999999999996</v>
      </c>
      <c r="N57" s="4">
        <f t="shared" si="5"/>
        <v>0.4461</v>
      </c>
      <c r="O57" s="62"/>
    </row>
    <row r="58" spans="2:15" ht="16.5" x14ac:dyDescent="0.3">
      <c r="B58" s="28"/>
      <c r="C58" s="12" t="s">
        <v>7</v>
      </c>
      <c r="D58" s="13" t="s">
        <v>20</v>
      </c>
      <c r="E58" s="13">
        <v>15</v>
      </c>
      <c r="F58" s="14">
        <v>42278</v>
      </c>
      <c r="G58" s="15" t="s">
        <v>25</v>
      </c>
      <c r="H58" s="150">
        <v>0.50870000000000004</v>
      </c>
      <c r="I58" s="150">
        <v>0.443</v>
      </c>
      <c r="J58" s="16">
        <v>0.02</v>
      </c>
      <c r="K58" s="11">
        <f t="shared" si="0"/>
        <v>0</v>
      </c>
      <c r="L58" s="16">
        <f t="shared" si="1"/>
        <v>0.02</v>
      </c>
      <c r="M58" s="3">
        <f t="shared" si="4"/>
        <v>0.50870000000000004</v>
      </c>
      <c r="N58" s="4">
        <f t="shared" si="5"/>
        <v>0.443</v>
      </c>
      <c r="O58" s="62"/>
    </row>
    <row r="59" spans="2:15" ht="16.5" x14ac:dyDescent="0.3">
      <c r="B59" s="28"/>
      <c r="C59" s="12" t="s">
        <v>7</v>
      </c>
      <c r="D59" s="13" t="s">
        <v>20</v>
      </c>
      <c r="E59" s="13">
        <v>24</v>
      </c>
      <c r="F59" s="14">
        <v>42278</v>
      </c>
      <c r="G59" s="15" t="s">
        <v>25</v>
      </c>
      <c r="H59" s="150">
        <v>0.52890000000000004</v>
      </c>
      <c r="I59" s="150">
        <v>0.4541</v>
      </c>
      <c r="J59" s="16">
        <v>0.02</v>
      </c>
      <c r="K59" s="11">
        <f t="shared" si="0"/>
        <v>0</v>
      </c>
      <c r="L59" s="16">
        <f t="shared" si="1"/>
        <v>0.02</v>
      </c>
      <c r="M59" s="3">
        <f t="shared" si="4"/>
        <v>0.52890000000000004</v>
      </c>
      <c r="N59" s="4">
        <f t="shared" si="5"/>
        <v>0.4541</v>
      </c>
      <c r="O59" s="62"/>
    </row>
    <row r="60" spans="2:15" ht="16.5" x14ac:dyDescent="0.3">
      <c r="B60" s="28"/>
      <c r="C60" s="12" t="s">
        <v>7</v>
      </c>
      <c r="D60" s="13" t="s">
        <v>20</v>
      </c>
      <c r="E60" s="13">
        <v>27</v>
      </c>
      <c r="F60" s="14">
        <v>42278</v>
      </c>
      <c r="G60" s="15" t="s">
        <v>25</v>
      </c>
      <c r="H60" s="150">
        <v>0.52559999999999996</v>
      </c>
      <c r="I60" s="150">
        <v>0.45739999999999997</v>
      </c>
      <c r="J60" s="16">
        <v>0.02</v>
      </c>
      <c r="K60" s="11">
        <f t="shared" si="0"/>
        <v>0</v>
      </c>
      <c r="L60" s="16">
        <f t="shared" si="1"/>
        <v>0.02</v>
      </c>
      <c r="M60" s="3">
        <f t="shared" si="4"/>
        <v>0.52559999999999996</v>
      </c>
      <c r="N60" s="4">
        <f t="shared" si="5"/>
        <v>0.45739999999999997</v>
      </c>
      <c r="O60" s="62"/>
    </row>
    <row r="61" spans="2:15" ht="17.25" thickBot="1" x14ac:dyDescent="0.35">
      <c r="B61" s="28"/>
      <c r="C61" s="17" t="s">
        <v>7</v>
      </c>
      <c r="D61" s="18" t="s">
        <v>20</v>
      </c>
      <c r="E61" s="18">
        <v>36</v>
      </c>
      <c r="F61" s="19">
        <v>42278</v>
      </c>
      <c r="G61" s="20" t="s">
        <v>25</v>
      </c>
      <c r="H61" s="151">
        <v>0.55230000000000001</v>
      </c>
      <c r="I61" s="151">
        <v>0.48110000000000003</v>
      </c>
      <c r="J61" s="21">
        <v>0.02</v>
      </c>
      <c r="K61" s="21">
        <f t="shared" si="0"/>
        <v>0</v>
      </c>
      <c r="L61" s="21">
        <f t="shared" si="1"/>
        <v>0.02</v>
      </c>
      <c r="M61" s="5">
        <f t="shared" si="4"/>
        <v>0.55230000000000001</v>
      </c>
      <c r="N61" s="6">
        <f t="shared" si="5"/>
        <v>0.48110000000000003</v>
      </c>
      <c r="O61" s="62"/>
    </row>
    <row r="62" spans="2:15" ht="16.5" x14ac:dyDescent="0.3">
      <c r="B62" s="28"/>
      <c r="C62" s="7" t="s">
        <v>8</v>
      </c>
      <c r="D62" s="8" t="s">
        <v>20</v>
      </c>
      <c r="E62" s="8">
        <v>4</v>
      </c>
      <c r="F62" s="9">
        <v>42248</v>
      </c>
      <c r="G62" s="10" t="s">
        <v>25</v>
      </c>
      <c r="H62" s="149">
        <v>0.45340000000000003</v>
      </c>
      <c r="I62" s="149">
        <v>0.41010000000000002</v>
      </c>
      <c r="J62" s="11">
        <v>0.02</v>
      </c>
      <c r="K62" s="11">
        <f t="shared" si="0"/>
        <v>0</v>
      </c>
      <c r="L62" s="11">
        <f t="shared" si="1"/>
        <v>0.02</v>
      </c>
      <c r="M62" s="1">
        <f t="shared" si="4"/>
        <v>0.45340000000000003</v>
      </c>
      <c r="N62" s="2">
        <f t="shared" si="5"/>
        <v>0.41010000000000002</v>
      </c>
      <c r="O62" s="62"/>
    </row>
    <row r="63" spans="2:15" ht="16.5" x14ac:dyDescent="0.3">
      <c r="B63" s="28"/>
      <c r="C63" s="12" t="s">
        <v>8</v>
      </c>
      <c r="D63" s="13" t="s">
        <v>20</v>
      </c>
      <c r="E63" s="13">
        <v>12</v>
      </c>
      <c r="F63" s="14">
        <v>42248</v>
      </c>
      <c r="G63" s="15" t="s">
        <v>25</v>
      </c>
      <c r="H63" s="150">
        <v>0.4844</v>
      </c>
      <c r="I63" s="150">
        <v>0.4153</v>
      </c>
      <c r="J63" s="16">
        <v>0.02</v>
      </c>
      <c r="K63" s="11">
        <f t="shared" si="0"/>
        <v>0</v>
      </c>
      <c r="L63" s="16">
        <f t="shared" si="1"/>
        <v>0.02</v>
      </c>
      <c r="M63" s="3">
        <f t="shared" si="4"/>
        <v>0.4844</v>
      </c>
      <c r="N63" s="4">
        <f t="shared" si="5"/>
        <v>0.4153</v>
      </c>
      <c r="O63" s="62"/>
    </row>
    <row r="64" spans="2:15" ht="16.5" x14ac:dyDescent="0.3">
      <c r="B64" s="28"/>
      <c r="C64" s="12" t="s">
        <v>8</v>
      </c>
      <c r="D64" s="13" t="s">
        <v>20</v>
      </c>
      <c r="E64" s="13">
        <v>15</v>
      </c>
      <c r="F64" s="14">
        <v>42248</v>
      </c>
      <c r="G64" s="15" t="s">
        <v>25</v>
      </c>
      <c r="H64" s="150">
        <v>0.4829</v>
      </c>
      <c r="I64" s="150">
        <v>0.41299999999999998</v>
      </c>
      <c r="J64" s="16">
        <v>0.02</v>
      </c>
      <c r="K64" s="11">
        <f t="shared" si="0"/>
        <v>0</v>
      </c>
      <c r="L64" s="16">
        <f t="shared" si="1"/>
        <v>0.02</v>
      </c>
      <c r="M64" s="3">
        <f t="shared" si="4"/>
        <v>0.4829</v>
      </c>
      <c r="N64" s="4">
        <f t="shared" si="5"/>
        <v>0.41299999999999998</v>
      </c>
      <c r="O64" s="62"/>
    </row>
    <row r="65" spans="2:15" ht="16.5" x14ac:dyDescent="0.3">
      <c r="B65" s="28"/>
      <c r="C65" s="12" t="s">
        <v>8</v>
      </c>
      <c r="D65" s="13" t="s">
        <v>20</v>
      </c>
      <c r="E65" s="13">
        <v>24</v>
      </c>
      <c r="F65" s="14">
        <v>42248</v>
      </c>
      <c r="G65" s="15" t="s">
        <v>25</v>
      </c>
      <c r="H65" s="150">
        <v>0.497</v>
      </c>
      <c r="I65" s="150">
        <v>0.42720000000000002</v>
      </c>
      <c r="J65" s="16">
        <v>0.02</v>
      </c>
      <c r="K65" s="11">
        <f t="shared" si="0"/>
        <v>0</v>
      </c>
      <c r="L65" s="16">
        <f t="shared" si="1"/>
        <v>0.02</v>
      </c>
      <c r="M65" s="3">
        <f t="shared" si="4"/>
        <v>0.497</v>
      </c>
      <c r="N65" s="4">
        <f t="shared" si="5"/>
        <v>0.42720000000000002</v>
      </c>
      <c r="O65" s="62"/>
    </row>
    <row r="66" spans="2:15" ht="16.5" x14ac:dyDescent="0.3">
      <c r="B66" s="28"/>
      <c r="C66" s="12" t="s">
        <v>8</v>
      </c>
      <c r="D66" s="13" t="s">
        <v>20</v>
      </c>
      <c r="E66" s="13">
        <v>27</v>
      </c>
      <c r="F66" s="14">
        <v>42248</v>
      </c>
      <c r="G66" s="15" t="s">
        <v>25</v>
      </c>
      <c r="H66" s="150">
        <v>0.49790000000000001</v>
      </c>
      <c r="I66" s="150">
        <v>0.42649999999999999</v>
      </c>
      <c r="J66" s="16">
        <v>0.02</v>
      </c>
      <c r="K66" s="11">
        <f t="shared" si="0"/>
        <v>0</v>
      </c>
      <c r="L66" s="16">
        <f t="shared" si="1"/>
        <v>0.02</v>
      </c>
      <c r="M66" s="3">
        <f t="shared" si="4"/>
        <v>0.49790000000000001</v>
      </c>
      <c r="N66" s="4">
        <f t="shared" si="5"/>
        <v>0.42649999999999999</v>
      </c>
      <c r="O66" s="62"/>
    </row>
    <row r="67" spans="2:15" ht="17.25" thickBot="1" x14ac:dyDescent="0.35">
      <c r="B67" s="28"/>
      <c r="C67" s="17" t="s">
        <v>8</v>
      </c>
      <c r="D67" s="18" t="s">
        <v>20</v>
      </c>
      <c r="E67" s="18">
        <v>36</v>
      </c>
      <c r="F67" s="19">
        <v>42248</v>
      </c>
      <c r="G67" s="20" t="s">
        <v>25</v>
      </c>
      <c r="H67" s="151">
        <v>0.5091</v>
      </c>
      <c r="I67" s="151">
        <v>0.43969999999999998</v>
      </c>
      <c r="J67" s="21">
        <v>0.02</v>
      </c>
      <c r="K67" s="21">
        <f t="shared" si="0"/>
        <v>0</v>
      </c>
      <c r="L67" s="21">
        <f t="shared" si="1"/>
        <v>0.02</v>
      </c>
      <c r="M67" s="5">
        <f t="shared" si="4"/>
        <v>0.5091</v>
      </c>
      <c r="N67" s="6">
        <f t="shared" si="5"/>
        <v>0.43969999999999998</v>
      </c>
      <c r="O67" s="62"/>
    </row>
    <row r="68" spans="2:15" ht="16.5" x14ac:dyDescent="0.3">
      <c r="B68" s="28"/>
      <c r="C68" s="7" t="s">
        <v>8</v>
      </c>
      <c r="D68" s="8" t="s">
        <v>20</v>
      </c>
      <c r="E68" s="8">
        <v>3</v>
      </c>
      <c r="F68" s="9">
        <v>42278</v>
      </c>
      <c r="G68" s="10" t="s">
        <v>25</v>
      </c>
      <c r="H68" s="149">
        <v>0.43669999999999998</v>
      </c>
      <c r="I68" s="149">
        <v>0.40749999999999997</v>
      </c>
      <c r="J68" s="11">
        <v>0.02</v>
      </c>
      <c r="K68" s="11">
        <f t="shared" si="0"/>
        <v>0</v>
      </c>
      <c r="L68" s="11">
        <f t="shared" si="1"/>
        <v>0.02</v>
      </c>
      <c r="M68" s="1">
        <f t="shared" si="4"/>
        <v>0.43669999999999998</v>
      </c>
      <c r="N68" s="2">
        <f t="shared" si="5"/>
        <v>0.40749999999999997</v>
      </c>
      <c r="O68" s="62"/>
    </row>
    <row r="69" spans="2:15" ht="16.5" x14ac:dyDescent="0.3">
      <c r="B69" s="28"/>
      <c r="C69" s="12" t="s">
        <v>8</v>
      </c>
      <c r="D69" s="13" t="s">
        <v>20</v>
      </c>
      <c r="E69" s="13">
        <v>12</v>
      </c>
      <c r="F69" s="14">
        <v>42278</v>
      </c>
      <c r="G69" s="15" t="s">
        <v>25</v>
      </c>
      <c r="H69" s="150">
        <v>0.48220000000000002</v>
      </c>
      <c r="I69" s="150">
        <v>0.41199999999999998</v>
      </c>
      <c r="J69" s="16">
        <v>0.02</v>
      </c>
      <c r="K69" s="11">
        <f t="shared" si="0"/>
        <v>0</v>
      </c>
      <c r="L69" s="16">
        <f t="shared" si="1"/>
        <v>0.02</v>
      </c>
      <c r="M69" s="3">
        <f t="shared" si="4"/>
        <v>0.48220000000000002</v>
      </c>
      <c r="N69" s="4">
        <f t="shared" si="5"/>
        <v>0.41199999999999998</v>
      </c>
      <c r="O69" s="62"/>
    </row>
    <row r="70" spans="2:15" ht="16.5" x14ac:dyDescent="0.3">
      <c r="B70" s="28"/>
      <c r="C70" s="12" t="s">
        <v>8</v>
      </c>
      <c r="D70" s="13" t="s">
        <v>20</v>
      </c>
      <c r="E70" s="13">
        <v>15</v>
      </c>
      <c r="F70" s="14">
        <v>42278</v>
      </c>
      <c r="G70" s="15" t="s">
        <v>25</v>
      </c>
      <c r="H70" s="150">
        <v>0.47649999999999998</v>
      </c>
      <c r="I70" s="150">
        <v>0.41539999999999999</v>
      </c>
      <c r="J70" s="16">
        <v>0.02</v>
      </c>
      <c r="K70" s="11">
        <f t="shared" si="0"/>
        <v>0</v>
      </c>
      <c r="L70" s="16">
        <f t="shared" si="1"/>
        <v>0.02</v>
      </c>
      <c r="M70" s="3">
        <f t="shared" si="4"/>
        <v>0.47649999999999998</v>
      </c>
      <c r="N70" s="4">
        <f t="shared" si="5"/>
        <v>0.41539999999999999</v>
      </c>
      <c r="O70" s="62"/>
    </row>
    <row r="71" spans="2:15" ht="16.5" x14ac:dyDescent="0.3">
      <c r="B71" s="28"/>
      <c r="C71" s="12" t="s">
        <v>8</v>
      </c>
      <c r="D71" s="13" t="s">
        <v>20</v>
      </c>
      <c r="E71" s="13">
        <v>24</v>
      </c>
      <c r="F71" s="14">
        <v>42278</v>
      </c>
      <c r="G71" s="15" t="s">
        <v>25</v>
      </c>
      <c r="H71" s="150">
        <v>0.4965</v>
      </c>
      <c r="I71" s="150">
        <v>0.4264</v>
      </c>
      <c r="J71" s="16">
        <v>0.02</v>
      </c>
      <c r="K71" s="11">
        <f t="shared" si="0"/>
        <v>0</v>
      </c>
      <c r="L71" s="16">
        <f t="shared" si="1"/>
        <v>0.02</v>
      </c>
      <c r="M71" s="3">
        <f t="shared" si="4"/>
        <v>0.4965</v>
      </c>
      <c r="N71" s="4">
        <f t="shared" si="5"/>
        <v>0.4264</v>
      </c>
      <c r="O71" s="62"/>
    </row>
    <row r="72" spans="2:15" ht="16.5" x14ac:dyDescent="0.3">
      <c r="B72" s="28"/>
      <c r="C72" s="12" t="s">
        <v>8</v>
      </c>
      <c r="D72" s="13" t="s">
        <v>20</v>
      </c>
      <c r="E72" s="13">
        <v>27</v>
      </c>
      <c r="F72" s="14">
        <v>42278</v>
      </c>
      <c r="G72" s="15" t="s">
        <v>25</v>
      </c>
      <c r="H72" s="150">
        <v>0.49390000000000001</v>
      </c>
      <c r="I72" s="150">
        <v>0.4289</v>
      </c>
      <c r="J72" s="16">
        <v>0.02</v>
      </c>
      <c r="K72" s="11">
        <f t="shared" si="0"/>
        <v>0</v>
      </c>
      <c r="L72" s="16">
        <f t="shared" si="1"/>
        <v>0.02</v>
      </c>
      <c r="M72" s="3">
        <f t="shared" si="4"/>
        <v>0.49390000000000001</v>
      </c>
      <c r="N72" s="4">
        <f t="shared" si="5"/>
        <v>0.4289</v>
      </c>
      <c r="O72" s="62"/>
    </row>
    <row r="73" spans="2:15" ht="17.25" thickBot="1" x14ac:dyDescent="0.35">
      <c r="B73" s="28"/>
      <c r="C73" s="17" t="s">
        <v>8</v>
      </c>
      <c r="D73" s="18" t="s">
        <v>20</v>
      </c>
      <c r="E73" s="18">
        <v>36</v>
      </c>
      <c r="F73" s="19">
        <v>42278</v>
      </c>
      <c r="G73" s="20" t="s">
        <v>25</v>
      </c>
      <c r="H73" s="151">
        <v>0.50919999999999999</v>
      </c>
      <c r="I73" s="151">
        <v>0.44</v>
      </c>
      <c r="J73" s="21">
        <v>0.02</v>
      </c>
      <c r="K73" s="21">
        <f t="shared" si="0"/>
        <v>0</v>
      </c>
      <c r="L73" s="21">
        <f t="shared" si="1"/>
        <v>0.02</v>
      </c>
      <c r="M73" s="5">
        <f t="shared" si="4"/>
        <v>0.50919999999999999</v>
      </c>
      <c r="N73" s="6">
        <f t="shared" si="5"/>
        <v>0.44</v>
      </c>
      <c r="O73" s="62"/>
    </row>
    <row r="74" spans="2:15" ht="16.5" x14ac:dyDescent="0.3">
      <c r="B74" s="28"/>
      <c r="C74" s="7" t="s">
        <v>23</v>
      </c>
      <c r="D74" s="11" t="s">
        <v>22</v>
      </c>
      <c r="E74" s="8">
        <v>3</v>
      </c>
      <c r="F74" s="9">
        <v>42248</v>
      </c>
      <c r="G74" s="10" t="s">
        <v>26</v>
      </c>
      <c r="H74" s="149">
        <v>0.39311064138899715</v>
      </c>
      <c r="I74" s="149">
        <v>0.37830048184511345</v>
      </c>
      <c r="J74" s="11">
        <v>0.02</v>
      </c>
      <c r="K74" s="11">
        <f t="shared" si="0"/>
        <v>0</v>
      </c>
      <c r="L74" s="11">
        <f t="shared" si="1"/>
        <v>0.02</v>
      </c>
      <c r="M74" s="1">
        <f t="shared" si="4"/>
        <v>0.39311064138899715</v>
      </c>
      <c r="N74" s="2">
        <f t="shared" si="5"/>
        <v>0.37830048184511345</v>
      </c>
      <c r="O74" s="62"/>
    </row>
    <row r="75" spans="2:15" ht="16.5" x14ac:dyDescent="0.3">
      <c r="B75" s="28"/>
      <c r="C75" s="12" t="s">
        <v>23</v>
      </c>
      <c r="D75" s="16" t="s">
        <v>22</v>
      </c>
      <c r="E75" s="13">
        <v>12</v>
      </c>
      <c r="F75" s="14">
        <v>42248</v>
      </c>
      <c r="G75" s="15" t="s">
        <v>26</v>
      </c>
      <c r="H75" s="150">
        <v>0.40953536536299068</v>
      </c>
      <c r="I75" s="150">
        <v>0.38758407727387584</v>
      </c>
      <c r="J75" s="16">
        <v>0.02</v>
      </c>
      <c r="K75" s="11">
        <f t="shared" si="0"/>
        <v>0</v>
      </c>
      <c r="L75" s="16">
        <f t="shared" si="1"/>
        <v>0.02</v>
      </c>
      <c r="M75" s="3">
        <f t="shared" si="4"/>
        <v>0.40953536536299068</v>
      </c>
      <c r="N75" s="4">
        <f t="shared" si="5"/>
        <v>0.38758407727387584</v>
      </c>
      <c r="O75" s="62"/>
    </row>
    <row r="76" spans="2:15" ht="16.5" x14ac:dyDescent="0.3">
      <c r="B76" s="28"/>
      <c r="C76" s="12" t="s">
        <v>23</v>
      </c>
      <c r="D76" s="16" t="s">
        <v>22</v>
      </c>
      <c r="E76" s="13">
        <v>15</v>
      </c>
      <c r="F76" s="14">
        <v>42248</v>
      </c>
      <c r="G76" s="15" t="s">
        <v>26</v>
      </c>
      <c r="H76" s="150">
        <v>0.40691001012981864</v>
      </c>
      <c r="I76" s="150">
        <v>0.38860184808518106</v>
      </c>
      <c r="J76" s="16">
        <v>0.02</v>
      </c>
      <c r="K76" s="11">
        <f t="shared" si="0"/>
        <v>0</v>
      </c>
      <c r="L76" s="16">
        <f t="shared" si="1"/>
        <v>0.02</v>
      </c>
      <c r="M76" s="3">
        <f t="shared" si="4"/>
        <v>0.40691001012981864</v>
      </c>
      <c r="N76" s="4">
        <f t="shared" si="5"/>
        <v>0.38860184808518106</v>
      </c>
      <c r="O76" s="62"/>
    </row>
    <row r="77" spans="2:15" ht="16.5" x14ac:dyDescent="0.3">
      <c r="B77" s="28"/>
      <c r="C77" s="12" t="s">
        <v>23</v>
      </c>
      <c r="D77" s="16" t="s">
        <v>22</v>
      </c>
      <c r="E77" s="13">
        <v>24</v>
      </c>
      <c r="F77" s="14">
        <v>42248</v>
      </c>
      <c r="G77" s="15" t="s">
        <v>26</v>
      </c>
      <c r="H77" s="150">
        <v>0.42737424542930491</v>
      </c>
      <c r="I77" s="150">
        <v>0.40578420913173591</v>
      </c>
      <c r="J77" s="16">
        <v>0.02</v>
      </c>
      <c r="K77" s="11">
        <f t="shared" si="0"/>
        <v>0</v>
      </c>
      <c r="L77" s="16">
        <f t="shared" si="1"/>
        <v>0.02</v>
      </c>
      <c r="M77" s="3">
        <f t="shared" si="4"/>
        <v>0.42737424542930491</v>
      </c>
      <c r="N77" s="4">
        <f t="shared" si="5"/>
        <v>0.40578420913173591</v>
      </c>
      <c r="O77" s="62"/>
    </row>
    <row r="78" spans="2:15" ht="16.5" x14ac:dyDescent="0.3">
      <c r="B78" s="28"/>
      <c r="C78" s="12" t="s">
        <v>23</v>
      </c>
      <c r="D78" s="16" t="s">
        <v>22</v>
      </c>
      <c r="E78" s="13">
        <v>27</v>
      </c>
      <c r="F78" s="14">
        <v>42248</v>
      </c>
      <c r="G78" s="15" t="s">
        <v>26</v>
      </c>
      <c r="H78" s="150">
        <v>0.42540057039202395</v>
      </c>
      <c r="I78" s="150">
        <v>0.40593730096956149</v>
      </c>
      <c r="J78" s="16">
        <v>0.02</v>
      </c>
      <c r="K78" s="11">
        <f t="shared" si="0"/>
        <v>0</v>
      </c>
      <c r="L78" s="16">
        <f t="shared" si="1"/>
        <v>0.02</v>
      </c>
      <c r="M78" s="3">
        <f t="shared" si="4"/>
        <v>0.42540057039202395</v>
      </c>
      <c r="N78" s="4">
        <f t="shared" si="5"/>
        <v>0.40593730096956149</v>
      </c>
      <c r="O78" s="62"/>
    </row>
    <row r="79" spans="2:15" ht="17.25" thickBot="1" x14ac:dyDescent="0.35">
      <c r="B79" s="28"/>
      <c r="C79" s="17" t="s">
        <v>23</v>
      </c>
      <c r="D79" s="21" t="s">
        <v>22</v>
      </c>
      <c r="E79" s="18">
        <v>36</v>
      </c>
      <c r="F79" s="19">
        <v>42248</v>
      </c>
      <c r="G79" s="20" t="s">
        <v>26</v>
      </c>
      <c r="H79" s="151">
        <v>0.44061545971591742</v>
      </c>
      <c r="I79" s="151">
        <v>0.42046405313526786</v>
      </c>
      <c r="J79" s="21">
        <v>0.02</v>
      </c>
      <c r="K79" s="21">
        <f t="shared" si="0"/>
        <v>0</v>
      </c>
      <c r="L79" s="21">
        <f t="shared" si="1"/>
        <v>0.02</v>
      </c>
      <c r="M79" s="5">
        <f t="shared" si="4"/>
        <v>0.44061545971591742</v>
      </c>
      <c r="N79" s="6">
        <f t="shared" si="5"/>
        <v>0.42046405313526786</v>
      </c>
      <c r="O79" s="62"/>
    </row>
    <row r="80" spans="2:15" ht="16.5" x14ac:dyDescent="0.3">
      <c r="B80" s="28"/>
      <c r="C80" s="7" t="s">
        <v>23</v>
      </c>
      <c r="D80" s="11" t="s">
        <v>22</v>
      </c>
      <c r="E80" s="8">
        <v>2</v>
      </c>
      <c r="F80" s="9">
        <v>42278</v>
      </c>
      <c r="G80" s="10" t="s">
        <v>26</v>
      </c>
      <c r="H80" s="149">
        <v>0.42589781045044039</v>
      </c>
      <c r="I80" s="149">
        <v>0.42170847941156253</v>
      </c>
      <c r="J80" s="11">
        <v>0.02</v>
      </c>
      <c r="K80" s="11">
        <f t="shared" si="0"/>
        <v>0</v>
      </c>
      <c r="L80" s="11">
        <f t="shared" si="1"/>
        <v>0.02</v>
      </c>
      <c r="M80" s="1">
        <f t="shared" si="4"/>
        <v>0.42589781045044039</v>
      </c>
      <c r="N80" s="2">
        <f t="shared" si="5"/>
        <v>0.42170847941156253</v>
      </c>
      <c r="O80" s="62"/>
    </row>
    <row r="81" spans="2:15" ht="16.5" x14ac:dyDescent="0.3">
      <c r="B81" s="28"/>
      <c r="C81" s="12" t="s">
        <v>23</v>
      </c>
      <c r="D81" s="16" t="s">
        <v>22</v>
      </c>
      <c r="E81" s="13">
        <v>12</v>
      </c>
      <c r="F81" s="14">
        <v>42278</v>
      </c>
      <c r="G81" s="15" t="s">
        <v>26</v>
      </c>
      <c r="H81" s="150">
        <v>0.43315581183441143</v>
      </c>
      <c r="I81" s="150">
        <v>0.41395421475139643</v>
      </c>
      <c r="J81" s="16">
        <v>0.02</v>
      </c>
      <c r="K81" s="11">
        <f t="shared" si="0"/>
        <v>0</v>
      </c>
      <c r="L81" s="16">
        <f t="shared" si="1"/>
        <v>0.02</v>
      </c>
      <c r="M81" s="3">
        <f t="shared" si="4"/>
        <v>0.43315581183441143</v>
      </c>
      <c r="N81" s="4">
        <f t="shared" si="5"/>
        <v>0.41395421475139643</v>
      </c>
      <c r="O81" s="62"/>
    </row>
    <row r="82" spans="2:15" ht="16.5" x14ac:dyDescent="0.3">
      <c r="B82" s="28"/>
      <c r="C82" s="12" t="s">
        <v>23</v>
      </c>
      <c r="D82" s="16" t="s">
        <v>22</v>
      </c>
      <c r="E82" s="13">
        <v>14</v>
      </c>
      <c r="F82" s="14">
        <v>42278</v>
      </c>
      <c r="G82" s="15" t="s">
        <v>26</v>
      </c>
      <c r="H82" s="150">
        <v>0.41476556575704143</v>
      </c>
      <c r="I82" s="150">
        <v>0.39678634965429704</v>
      </c>
      <c r="J82" s="16">
        <v>0.02</v>
      </c>
      <c r="K82" s="11">
        <f t="shared" si="0"/>
        <v>0</v>
      </c>
      <c r="L82" s="16">
        <f t="shared" si="1"/>
        <v>0.02</v>
      </c>
      <c r="M82" s="3">
        <f t="shared" si="4"/>
        <v>0.41476556575704143</v>
      </c>
      <c r="N82" s="4">
        <f t="shared" si="5"/>
        <v>0.39678634965429704</v>
      </c>
      <c r="O82" s="62"/>
    </row>
    <row r="83" spans="2:15" ht="16.5" x14ac:dyDescent="0.3">
      <c r="B83" s="28"/>
      <c r="C83" s="12" t="s">
        <v>23</v>
      </c>
      <c r="D83" s="16" t="s">
        <v>22</v>
      </c>
      <c r="E83" s="13">
        <v>24</v>
      </c>
      <c r="F83" s="14">
        <v>42278</v>
      </c>
      <c r="G83" s="15" t="s">
        <v>26</v>
      </c>
      <c r="H83" s="150">
        <v>0.43943032837140972</v>
      </c>
      <c r="I83" s="150">
        <v>0.41854152604830014</v>
      </c>
      <c r="J83" s="16">
        <v>0.02</v>
      </c>
      <c r="K83" s="11">
        <f t="shared" si="0"/>
        <v>0</v>
      </c>
      <c r="L83" s="16">
        <f t="shared" si="1"/>
        <v>0.02</v>
      </c>
      <c r="M83" s="3">
        <f t="shared" si="4"/>
        <v>0.43943032837140972</v>
      </c>
      <c r="N83" s="4">
        <f t="shared" si="5"/>
        <v>0.41854152604830014</v>
      </c>
      <c r="O83" s="62"/>
    </row>
    <row r="84" spans="2:15" ht="16.5" x14ac:dyDescent="0.3">
      <c r="B84" s="28"/>
      <c r="C84" s="12" t="s">
        <v>23</v>
      </c>
      <c r="D84" s="16" t="s">
        <v>22</v>
      </c>
      <c r="E84" s="13">
        <v>26</v>
      </c>
      <c r="F84" s="14">
        <v>42278</v>
      </c>
      <c r="G84" s="15" t="s">
        <v>26</v>
      </c>
      <c r="H84" s="150">
        <v>0.42957710765127316</v>
      </c>
      <c r="I84" s="150">
        <v>0.40950659220970759</v>
      </c>
      <c r="J84" s="16">
        <v>0.02</v>
      </c>
      <c r="K84" s="11">
        <f t="shared" si="0"/>
        <v>0</v>
      </c>
      <c r="L84" s="16">
        <f t="shared" si="1"/>
        <v>0.02</v>
      </c>
      <c r="M84" s="3">
        <f t="shared" si="4"/>
        <v>0.42957710765127316</v>
      </c>
      <c r="N84" s="4">
        <f t="shared" si="5"/>
        <v>0.40950659220970759</v>
      </c>
      <c r="O84" s="62"/>
    </row>
    <row r="85" spans="2:15" ht="17.25" thickBot="1" x14ac:dyDescent="0.35">
      <c r="B85" s="28"/>
      <c r="C85" s="17" t="s">
        <v>23</v>
      </c>
      <c r="D85" s="21" t="s">
        <v>22</v>
      </c>
      <c r="E85" s="18">
        <v>36</v>
      </c>
      <c r="F85" s="19">
        <v>42278</v>
      </c>
      <c r="G85" s="20" t="s">
        <v>26</v>
      </c>
      <c r="H85" s="151">
        <v>0.4414680613497709</v>
      </c>
      <c r="I85" s="151">
        <v>0.42069957688741316</v>
      </c>
      <c r="J85" s="21">
        <v>0.02</v>
      </c>
      <c r="K85" s="21">
        <f t="shared" si="0"/>
        <v>0</v>
      </c>
      <c r="L85" s="21">
        <f t="shared" si="1"/>
        <v>0.02</v>
      </c>
      <c r="M85" s="5">
        <f t="shared" si="4"/>
        <v>0.4414680613497709</v>
      </c>
      <c r="N85" s="6">
        <f t="shared" si="5"/>
        <v>0.42069957688741316</v>
      </c>
      <c r="O85" s="62"/>
    </row>
    <row r="86" spans="2:15" ht="16.5" x14ac:dyDescent="0.3">
      <c r="B86" s="28"/>
      <c r="C86" s="7" t="s">
        <v>9</v>
      </c>
      <c r="D86" s="11" t="s">
        <v>21</v>
      </c>
      <c r="E86" s="8">
        <v>2</v>
      </c>
      <c r="F86" s="9">
        <v>42278</v>
      </c>
      <c r="G86" s="10" t="s">
        <v>26</v>
      </c>
      <c r="H86" s="149">
        <v>0.46313815799728147</v>
      </c>
      <c r="I86" s="149">
        <v>0.44065687803563725</v>
      </c>
      <c r="J86" s="11">
        <v>0.02</v>
      </c>
      <c r="K86" s="11">
        <f t="shared" si="0"/>
        <v>0</v>
      </c>
      <c r="L86" s="11">
        <f t="shared" si="1"/>
        <v>0.02</v>
      </c>
      <c r="M86" s="1">
        <f>IF(K86&gt;0,H86+(K86*2.14),H86+K86)</f>
        <v>0.46313815799728147</v>
      </c>
      <c r="N86" s="2">
        <f>IF(K86&gt;0,I86+(K86*2.14),I86+K86)</f>
        <v>0.44065687803563725</v>
      </c>
      <c r="O86" s="62"/>
    </row>
    <row r="87" spans="2:15" ht="16.5" x14ac:dyDescent="0.3">
      <c r="B87" s="28"/>
      <c r="C87" s="12" t="s">
        <v>9</v>
      </c>
      <c r="D87" s="16" t="s">
        <v>21</v>
      </c>
      <c r="E87" s="13">
        <v>12</v>
      </c>
      <c r="F87" s="14">
        <v>42278</v>
      </c>
      <c r="G87" s="15" t="s">
        <v>26</v>
      </c>
      <c r="H87" s="150">
        <v>0.65962985385085493</v>
      </c>
      <c r="I87" s="150">
        <v>0.52710103032834987</v>
      </c>
      <c r="J87" s="16">
        <v>0.02</v>
      </c>
      <c r="K87" s="11">
        <f t="shared" si="0"/>
        <v>0</v>
      </c>
      <c r="L87" s="16">
        <f t="shared" si="1"/>
        <v>0.02</v>
      </c>
      <c r="M87" s="1">
        <f t="shared" ref="M87:M121" si="6">IF(K87&gt;0,H87+(K87*2.14),H87+K87)</f>
        <v>0.65962985385085493</v>
      </c>
      <c r="N87" s="2">
        <f t="shared" ref="N87:N121" si="7">IF(K87&gt;0,I87+(K87*2.14),I87+K87)</f>
        <v>0.52710103032834987</v>
      </c>
      <c r="O87" s="62"/>
    </row>
    <row r="88" spans="2:15" ht="16.5" x14ac:dyDescent="0.3">
      <c r="B88" s="28"/>
      <c r="C88" s="12" t="s">
        <v>9</v>
      </c>
      <c r="D88" s="16" t="s">
        <v>21</v>
      </c>
      <c r="E88" s="13">
        <v>14</v>
      </c>
      <c r="F88" s="14">
        <v>42278</v>
      </c>
      <c r="G88" s="15" t="s">
        <v>26</v>
      </c>
      <c r="H88" s="150">
        <v>0.6222619577183246</v>
      </c>
      <c r="I88" s="150">
        <v>0.51263703127476234</v>
      </c>
      <c r="J88" s="16">
        <v>0.02</v>
      </c>
      <c r="K88" s="11">
        <f t="shared" si="0"/>
        <v>0</v>
      </c>
      <c r="L88" s="16">
        <f t="shared" si="1"/>
        <v>0.02</v>
      </c>
      <c r="M88" s="1">
        <f t="shared" si="6"/>
        <v>0.6222619577183246</v>
      </c>
      <c r="N88" s="2">
        <f t="shared" si="7"/>
        <v>0.51263703127476234</v>
      </c>
      <c r="O88" s="62"/>
    </row>
    <row r="89" spans="2:15" ht="16.5" x14ac:dyDescent="0.3">
      <c r="B89" s="28"/>
      <c r="C89" s="12" t="s">
        <v>9</v>
      </c>
      <c r="D89" s="16" t="s">
        <v>21</v>
      </c>
      <c r="E89" s="13">
        <v>24</v>
      </c>
      <c r="F89" s="14">
        <v>42278</v>
      </c>
      <c r="G89" s="15" t="s">
        <v>26</v>
      </c>
      <c r="H89" s="150">
        <v>0.65304682310065876</v>
      </c>
      <c r="I89" s="150">
        <v>0.5283935861673833</v>
      </c>
      <c r="J89" s="16">
        <v>0.02</v>
      </c>
      <c r="K89" s="11">
        <f t="shared" si="0"/>
        <v>0</v>
      </c>
      <c r="L89" s="16">
        <f t="shared" si="1"/>
        <v>0.02</v>
      </c>
      <c r="M89" s="1">
        <f t="shared" si="6"/>
        <v>0.65304682310065876</v>
      </c>
      <c r="N89" s="2">
        <f t="shared" si="7"/>
        <v>0.5283935861673833</v>
      </c>
      <c r="O89" s="62"/>
    </row>
    <row r="90" spans="2:15" ht="16.5" x14ac:dyDescent="0.3">
      <c r="B90" s="28"/>
      <c r="C90" s="12" t="s">
        <v>9</v>
      </c>
      <c r="D90" s="16" t="s">
        <v>21</v>
      </c>
      <c r="E90" s="13">
        <v>26</v>
      </c>
      <c r="F90" s="14">
        <v>42278</v>
      </c>
      <c r="G90" s="15" t="s">
        <v>26</v>
      </c>
      <c r="H90" s="150">
        <v>0.63491708891912291</v>
      </c>
      <c r="I90" s="150">
        <v>0.52201717613013154</v>
      </c>
      <c r="J90" s="16">
        <v>0.02</v>
      </c>
      <c r="K90" s="11">
        <f t="shared" si="0"/>
        <v>0</v>
      </c>
      <c r="L90" s="16">
        <f t="shared" si="1"/>
        <v>0.02</v>
      </c>
      <c r="M90" s="1">
        <f t="shared" si="6"/>
        <v>0.63491708891912291</v>
      </c>
      <c r="N90" s="2">
        <f t="shared" si="7"/>
        <v>0.52201717613013154</v>
      </c>
      <c r="O90" s="62"/>
    </row>
    <row r="91" spans="2:15" ht="17.25" thickBot="1" x14ac:dyDescent="0.35">
      <c r="B91" s="28"/>
      <c r="C91" s="17" t="s">
        <v>9</v>
      </c>
      <c r="D91" s="21" t="s">
        <v>21</v>
      </c>
      <c r="E91" s="18">
        <v>36</v>
      </c>
      <c r="F91" s="19">
        <v>42278</v>
      </c>
      <c r="G91" s="20" t="s">
        <v>26</v>
      </c>
      <c r="H91" s="151">
        <v>0.65481371642286179</v>
      </c>
      <c r="I91" s="151">
        <v>0.53724278233412903</v>
      </c>
      <c r="J91" s="21">
        <v>0.02</v>
      </c>
      <c r="K91" s="21">
        <f t="shared" ref="K91:K121" si="8">$F$21</f>
        <v>0</v>
      </c>
      <c r="L91" s="21">
        <f t="shared" ref="L91:L121" si="9">J91+K91</f>
        <v>0.02</v>
      </c>
      <c r="M91" s="5">
        <f t="shared" si="6"/>
        <v>0.65481371642286179</v>
      </c>
      <c r="N91" s="6">
        <f t="shared" si="7"/>
        <v>0.53724278233412903</v>
      </c>
      <c r="O91" s="62"/>
    </row>
    <row r="92" spans="2:15" ht="16.5" x14ac:dyDescent="0.3">
      <c r="B92" s="28"/>
      <c r="C92" s="7" t="s">
        <v>9</v>
      </c>
      <c r="D92" s="11" t="s">
        <v>21</v>
      </c>
      <c r="E92" s="8">
        <v>6</v>
      </c>
      <c r="F92" s="9">
        <v>42309</v>
      </c>
      <c r="G92" s="10" t="s">
        <v>26</v>
      </c>
      <c r="H92" s="149">
        <v>0.77677595484551298</v>
      </c>
      <c r="I92" s="149">
        <v>0.69329053893040349</v>
      </c>
      <c r="J92" s="11">
        <v>0.02</v>
      </c>
      <c r="K92" s="11">
        <f t="shared" si="8"/>
        <v>0</v>
      </c>
      <c r="L92" s="11">
        <f t="shared" si="9"/>
        <v>0.02</v>
      </c>
      <c r="M92" s="1">
        <f t="shared" si="6"/>
        <v>0.77677595484551298</v>
      </c>
      <c r="N92" s="2">
        <f t="shared" si="7"/>
        <v>0.69329053893040349</v>
      </c>
      <c r="O92" s="62"/>
    </row>
    <row r="93" spans="2:15" ht="16.5" x14ac:dyDescent="0.3">
      <c r="B93" s="28"/>
      <c r="C93" s="12" t="s">
        <v>9</v>
      </c>
      <c r="D93" s="16" t="s">
        <v>21</v>
      </c>
      <c r="E93" s="13">
        <v>12</v>
      </c>
      <c r="F93" s="14">
        <v>42309</v>
      </c>
      <c r="G93" s="15" t="s">
        <v>26</v>
      </c>
      <c r="H93" s="150">
        <v>0.66128722600884959</v>
      </c>
      <c r="I93" s="150">
        <v>0.52862486482641335</v>
      </c>
      <c r="J93" s="16">
        <v>0.02</v>
      </c>
      <c r="K93" s="11">
        <f t="shared" si="8"/>
        <v>0</v>
      </c>
      <c r="L93" s="16">
        <f t="shared" si="9"/>
        <v>0.02</v>
      </c>
      <c r="M93" s="1">
        <f t="shared" si="6"/>
        <v>0.66128722600884959</v>
      </c>
      <c r="N93" s="2">
        <f t="shared" si="7"/>
        <v>0.52862486482641335</v>
      </c>
      <c r="O93" s="62"/>
    </row>
    <row r="94" spans="2:15" ht="16.5" x14ac:dyDescent="0.3">
      <c r="B94" s="28"/>
      <c r="C94" s="12" t="s">
        <v>9</v>
      </c>
      <c r="D94" s="16" t="s">
        <v>21</v>
      </c>
      <c r="E94" s="13">
        <v>18</v>
      </c>
      <c r="F94" s="14">
        <v>42309</v>
      </c>
      <c r="G94" s="15" t="s">
        <v>26</v>
      </c>
      <c r="H94" s="150">
        <v>0.69883747911071947</v>
      </c>
      <c r="I94" s="150">
        <v>0.58559723671771258</v>
      </c>
      <c r="J94" s="16">
        <v>0.02</v>
      </c>
      <c r="K94" s="11">
        <f t="shared" si="8"/>
        <v>0</v>
      </c>
      <c r="L94" s="16">
        <f t="shared" si="9"/>
        <v>0.02</v>
      </c>
      <c r="M94" s="1">
        <f t="shared" si="6"/>
        <v>0.69883747911071947</v>
      </c>
      <c r="N94" s="2">
        <f t="shared" si="7"/>
        <v>0.58559723671771258</v>
      </c>
      <c r="O94" s="62"/>
    </row>
    <row r="95" spans="2:15" ht="16.5" x14ac:dyDescent="0.3">
      <c r="B95" s="28"/>
      <c r="C95" s="12" t="s">
        <v>9</v>
      </c>
      <c r="D95" s="16" t="s">
        <v>21</v>
      </c>
      <c r="E95" s="13">
        <v>24</v>
      </c>
      <c r="F95" s="14">
        <v>42309</v>
      </c>
      <c r="G95" s="15" t="s">
        <v>26</v>
      </c>
      <c r="H95" s="150">
        <v>0.65477591875069296</v>
      </c>
      <c r="I95" s="150">
        <v>0.53373195329819434</v>
      </c>
      <c r="J95" s="16">
        <v>0.02</v>
      </c>
      <c r="K95" s="11">
        <f t="shared" si="8"/>
        <v>0</v>
      </c>
      <c r="L95" s="16">
        <f t="shared" si="9"/>
        <v>0.02</v>
      </c>
      <c r="M95" s="1">
        <f t="shared" si="6"/>
        <v>0.65477591875069296</v>
      </c>
      <c r="N95" s="2">
        <f t="shared" si="7"/>
        <v>0.53373195329819434</v>
      </c>
      <c r="O95" s="62"/>
    </row>
    <row r="96" spans="2:15" ht="16.5" x14ac:dyDescent="0.3">
      <c r="B96" s="28"/>
      <c r="C96" s="12" t="s">
        <v>9</v>
      </c>
      <c r="D96" s="16" t="s">
        <v>21</v>
      </c>
      <c r="E96" s="13">
        <v>25</v>
      </c>
      <c r="F96" s="14">
        <v>42309</v>
      </c>
      <c r="G96" s="15" t="s">
        <v>26</v>
      </c>
      <c r="H96" s="150">
        <v>0.64808450103264048</v>
      </c>
      <c r="I96" s="150">
        <v>0.53354082713728146</v>
      </c>
      <c r="J96" s="16">
        <v>0.02</v>
      </c>
      <c r="K96" s="11">
        <f t="shared" si="8"/>
        <v>0</v>
      </c>
      <c r="L96" s="16">
        <f t="shared" si="9"/>
        <v>0.02</v>
      </c>
      <c r="M96" s="1">
        <f t="shared" si="6"/>
        <v>0.64808450103264048</v>
      </c>
      <c r="N96" s="2">
        <f t="shared" si="7"/>
        <v>0.53354082713728146</v>
      </c>
      <c r="O96" s="62"/>
    </row>
    <row r="97" spans="2:15" ht="17.25" thickBot="1" x14ac:dyDescent="0.35">
      <c r="B97" s="28"/>
      <c r="C97" s="17" t="s">
        <v>9</v>
      </c>
      <c r="D97" s="21" t="s">
        <v>21</v>
      </c>
      <c r="E97" s="18">
        <v>35</v>
      </c>
      <c r="F97" s="19">
        <v>42309</v>
      </c>
      <c r="G97" s="20" t="s">
        <v>26</v>
      </c>
      <c r="H97" s="151">
        <v>0.66769560393487448</v>
      </c>
      <c r="I97" s="151">
        <v>0.55176440762464152</v>
      </c>
      <c r="J97" s="21">
        <v>0.02</v>
      </c>
      <c r="K97" s="21">
        <f t="shared" si="8"/>
        <v>0</v>
      </c>
      <c r="L97" s="21">
        <f t="shared" si="9"/>
        <v>0.02</v>
      </c>
      <c r="M97" s="5">
        <f t="shared" si="6"/>
        <v>0.66769560393487448</v>
      </c>
      <c r="N97" s="6">
        <f t="shared" si="7"/>
        <v>0.55176440762464152</v>
      </c>
      <c r="O97" s="62"/>
    </row>
    <row r="98" spans="2:15" ht="16.5" x14ac:dyDescent="0.3">
      <c r="B98" s="28"/>
      <c r="C98" s="7" t="s">
        <v>10</v>
      </c>
      <c r="D98" s="11" t="s">
        <v>21</v>
      </c>
      <c r="E98" s="8">
        <v>2</v>
      </c>
      <c r="F98" s="9">
        <v>42278</v>
      </c>
      <c r="G98" s="10" t="s">
        <v>26</v>
      </c>
      <c r="H98" s="149">
        <v>0.37126260263322886</v>
      </c>
      <c r="I98" s="149">
        <v>0.358314356923077</v>
      </c>
      <c r="J98" s="11">
        <v>0.02</v>
      </c>
      <c r="K98" s="11">
        <f t="shared" si="8"/>
        <v>0</v>
      </c>
      <c r="L98" s="11">
        <f t="shared" si="9"/>
        <v>0.02</v>
      </c>
      <c r="M98" s="1">
        <f t="shared" si="6"/>
        <v>0.37126260263322886</v>
      </c>
      <c r="N98" s="2">
        <f t="shared" si="7"/>
        <v>0.358314356923077</v>
      </c>
      <c r="O98" s="62"/>
    </row>
    <row r="99" spans="2:15" ht="16.5" x14ac:dyDescent="0.3">
      <c r="B99" s="28"/>
      <c r="C99" s="12" t="s">
        <v>10</v>
      </c>
      <c r="D99" s="16" t="s">
        <v>21</v>
      </c>
      <c r="E99" s="13">
        <v>12</v>
      </c>
      <c r="F99" s="14">
        <v>42278</v>
      </c>
      <c r="G99" s="15" t="s">
        <v>26</v>
      </c>
      <c r="H99" s="150">
        <v>0.49305337445140929</v>
      </c>
      <c r="I99" s="150">
        <v>0.42412992888888884</v>
      </c>
      <c r="J99" s="16">
        <v>0.02</v>
      </c>
      <c r="K99" s="11">
        <f t="shared" si="8"/>
        <v>0</v>
      </c>
      <c r="L99" s="16">
        <f t="shared" si="9"/>
        <v>0.02</v>
      </c>
      <c r="M99" s="1">
        <f t="shared" si="6"/>
        <v>0.49305337445140929</v>
      </c>
      <c r="N99" s="2">
        <f t="shared" si="7"/>
        <v>0.42412992888888884</v>
      </c>
      <c r="O99" s="62"/>
    </row>
    <row r="100" spans="2:15" ht="16.5" x14ac:dyDescent="0.3">
      <c r="B100" s="28"/>
      <c r="C100" s="12" t="s">
        <v>10</v>
      </c>
      <c r="D100" s="16" t="s">
        <v>21</v>
      </c>
      <c r="E100" s="13">
        <v>14</v>
      </c>
      <c r="F100" s="14">
        <v>42278</v>
      </c>
      <c r="G100" s="15" t="s">
        <v>26</v>
      </c>
      <c r="H100" s="150">
        <v>0.47152852518064553</v>
      </c>
      <c r="I100" s="150">
        <v>0.41629890800000002</v>
      </c>
      <c r="J100" s="16">
        <v>0.02</v>
      </c>
      <c r="K100" s="11">
        <f t="shared" si="8"/>
        <v>0</v>
      </c>
      <c r="L100" s="16">
        <f t="shared" si="9"/>
        <v>0.02</v>
      </c>
      <c r="M100" s="1">
        <f t="shared" si="6"/>
        <v>0.47152852518064553</v>
      </c>
      <c r="N100" s="2">
        <f t="shared" si="7"/>
        <v>0.41629890800000002</v>
      </c>
      <c r="O100" s="62"/>
    </row>
    <row r="101" spans="2:15" ht="16.5" x14ac:dyDescent="0.3">
      <c r="B101" s="28"/>
      <c r="C101" s="12" t="s">
        <v>10</v>
      </c>
      <c r="D101" s="16" t="s">
        <v>21</v>
      </c>
      <c r="E101" s="13">
        <v>24</v>
      </c>
      <c r="F101" s="14">
        <v>42278</v>
      </c>
      <c r="G101" s="15" t="s">
        <v>26</v>
      </c>
      <c r="H101" s="150">
        <v>0.50744805937807846</v>
      </c>
      <c r="I101" s="150">
        <v>0.44088077145833332</v>
      </c>
      <c r="J101" s="16">
        <v>0.02</v>
      </c>
      <c r="K101" s="11">
        <f t="shared" si="8"/>
        <v>0</v>
      </c>
      <c r="L101" s="16">
        <f t="shared" si="9"/>
        <v>0.02</v>
      </c>
      <c r="M101" s="1">
        <f t="shared" si="6"/>
        <v>0.50744805937807846</v>
      </c>
      <c r="N101" s="2">
        <f t="shared" si="7"/>
        <v>0.44088077145833332</v>
      </c>
      <c r="O101" s="62"/>
    </row>
    <row r="102" spans="2:15" ht="16.5" x14ac:dyDescent="0.3">
      <c r="B102" s="28"/>
      <c r="C102" s="12" t="s">
        <v>10</v>
      </c>
      <c r="D102" s="16" t="s">
        <v>21</v>
      </c>
      <c r="E102" s="13">
        <v>26</v>
      </c>
      <c r="F102" s="14">
        <v>42278</v>
      </c>
      <c r="G102" s="15" t="s">
        <v>26</v>
      </c>
      <c r="H102" s="150">
        <v>0.49620741338230567</v>
      </c>
      <c r="I102" s="150">
        <v>0.4370057197452229</v>
      </c>
      <c r="J102" s="16">
        <v>0.02</v>
      </c>
      <c r="K102" s="11">
        <f t="shared" si="8"/>
        <v>0</v>
      </c>
      <c r="L102" s="16">
        <f t="shared" si="9"/>
        <v>0.02</v>
      </c>
      <c r="M102" s="1">
        <f t="shared" si="6"/>
        <v>0.49620741338230567</v>
      </c>
      <c r="N102" s="2">
        <f t="shared" si="7"/>
        <v>0.4370057197452229</v>
      </c>
      <c r="O102" s="62"/>
    </row>
    <row r="103" spans="2:15" ht="17.25" thickBot="1" x14ac:dyDescent="0.35">
      <c r="B103" s="28"/>
      <c r="C103" s="17" t="s">
        <v>10</v>
      </c>
      <c r="D103" s="21" t="s">
        <v>21</v>
      </c>
      <c r="E103" s="18">
        <v>36</v>
      </c>
      <c r="F103" s="19">
        <v>42278</v>
      </c>
      <c r="G103" s="20" t="s">
        <v>26</v>
      </c>
      <c r="H103" s="151">
        <v>0.51789691519840531</v>
      </c>
      <c r="I103" s="151">
        <v>0.45440709967592596</v>
      </c>
      <c r="J103" s="21">
        <v>0.02</v>
      </c>
      <c r="K103" s="21">
        <f t="shared" si="8"/>
        <v>0</v>
      </c>
      <c r="L103" s="21">
        <f t="shared" si="9"/>
        <v>0.02</v>
      </c>
      <c r="M103" s="5">
        <f t="shared" si="6"/>
        <v>0.51789691519840531</v>
      </c>
      <c r="N103" s="6">
        <f t="shared" si="7"/>
        <v>0.45440709967592596</v>
      </c>
      <c r="O103" s="62"/>
    </row>
    <row r="104" spans="2:15" ht="16.5" x14ac:dyDescent="0.3">
      <c r="B104" s="28"/>
      <c r="C104" s="7" t="s">
        <v>10</v>
      </c>
      <c r="D104" s="11" t="s">
        <v>21</v>
      </c>
      <c r="E104" s="8">
        <v>6</v>
      </c>
      <c r="F104" s="9">
        <v>42309</v>
      </c>
      <c r="G104" s="10" t="s">
        <v>26</v>
      </c>
      <c r="H104" s="149">
        <v>0.59221597808045445</v>
      </c>
      <c r="I104" s="149">
        <v>0.54238105183266949</v>
      </c>
      <c r="J104" s="11">
        <v>0.02</v>
      </c>
      <c r="K104" s="11">
        <f t="shared" si="8"/>
        <v>0</v>
      </c>
      <c r="L104" s="11">
        <f t="shared" si="9"/>
        <v>0.02</v>
      </c>
      <c r="M104" s="1">
        <f t="shared" si="6"/>
        <v>0.59221597808045445</v>
      </c>
      <c r="N104" s="2">
        <f t="shared" si="7"/>
        <v>0.54238105183266949</v>
      </c>
      <c r="O104" s="62"/>
    </row>
    <row r="105" spans="2:15" ht="16.5" x14ac:dyDescent="0.3">
      <c r="B105" s="28"/>
      <c r="C105" s="12" t="s">
        <v>10</v>
      </c>
      <c r="D105" s="16" t="s">
        <v>21</v>
      </c>
      <c r="E105" s="13">
        <v>12</v>
      </c>
      <c r="F105" s="14">
        <v>42309</v>
      </c>
      <c r="G105" s="15" t="s">
        <v>26</v>
      </c>
      <c r="H105" s="150">
        <v>0.49616439248884248</v>
      </c>
      <c r="I105" s="150">
        <v>0.41632365472222227</v>
      </c>
      <c r="J105" s="16">
        <v>0.02</v>
      </c>
      <c r="K105" s="11">
        <f t="shared" si="8"/>
        <v>0</v>
      </c>
      <c r="L105" s="16">
        <f t="shared" si="9"/>
        <v>0.02</v>
      </c>
      <c r="M105" s="1">
        <f t="shared" si="6"/>
        <v>0.49616439248884248</v>
      </c>
      <c r="N105" s="2">
        <f t="shared" si="7"/>
        <v>0.41632365472222227</v>
      </c>
      <c r="O105" s="62"/>
    </row>
    <row r="106" spans="2:15" ht="16.5" x14ac:dyDescent="0.3">
      <c r="B106" s="28"/>
      <c r="C106" s="12" t="s">
        <v>10</v>
      </c>
      <c r="D106" s="16" t="s">
        <v>21</v>
      </c>
      <c r="E106" s="13">
        <v>18</v>
      </c>
      <c r="F106" s="14">
        <v>42309</v>
      </c>
      <c r="G106" s="15" t="s">
        <v>26</v>
      </c>
      <c r="H106" s="150">
        <v>0.53764667980769942</v>
      </c>
      <c r="I106" s="150">
        <v>0.46449825105594666</v>
      </c>
      <c r="J106" s="16">
        <v>0.02</v>
      </c>
      <c r="K106" s="11">
        <f t="shared" si="8"/>
        <v>0</v>
      </c>
      <c r="L106" s="16">
        <f t="shared" si="9"/>
        <v>0.02</v>
      </c>
      <c r="M106" s="1">
        <f t="shared" si="6"/>
        <v>0.53764667980769942</v>
      </c>
      <c r="N106" s="2">
        <f t="shared" si="7"/>
        <v>0.46449825105594666</v>
      </c>
      <c r="O106" s="62"/>
    </row>
    <row r="107" spans="2:15" ht="16.5" x14ac:dyDescent="0.3">
      <c r="B107" s="28"/>
      <c r="C107" s="12" t="s">
        <v>10</v>
      </c>
      <c r="D107" s="16" t="s">
        <v>21</v>
      </c>
      <c r="E107" s="13">
        <v>24</v>
      </c>
      <c r="F107" s="14">
        <v>42309</v>
      </c>
      <c r="G107" s="15" t="s">
        <v>26</v>
      </c>
      <c r="H107" s="150">
        <v>0.51139062127477097</v>
      </c>
      <c r="I107" s="150">
        <v>0.43506866366961655</v>
      </c>
      <c r="J107" s="16">
        <v>0.02</v>
      </c>
      <c r="K107" s="11">
        <f t="shared" si="8"/>
        <v>0</v>
      </c>
      <c r="L107" s="16">
        <f t="shared" si="9"/>
        <v>0.02</v>
      </c>
      <c r="M107" s="1">
        <f t="shared" si="6"/>
        <v>0.51139062127477097</v>
      </c>
      <c r="N107" s="2">
        <f t="shared" si="7"/>
        <v>0.43506866366961655</v>
      </c>
      <c r="O107" s="62"/>
    </row>
    <row r="108" spans="2:15" ht="16.5" x14ac:dyDescent="0.3">
      <c r="B108" s="28"/>
      <c r="C108" s="12" t="s">
        <v>10</v>
      </c>
      <c r="D108" s="16" t="s">
        <v>21</v>
      </c>
      <c r="E108" s="13">
        <v>25</v>
      </c>
      <c r="F108" s="14">
        <v>42309</v>
      </c>
      <c r="G108" s="15" t="s">
        <v>26</v>
      </c>
      <c r="H108" s="150">
        <v>0.50666061131977036</v>
      </c>
      <c r="I108" s="150">
        <v>0.4346330376616076</v>
      </c>
      <c r="J108" s="16">
        <v>0.02</v>
      </c>
      <c r="K108" s="11">
        <f t="shared" si="8"/>
        <v>0</v>
      </c>
      <c r="L108" s="16">
        <f t="shared" si="9"/>
        <v>0.02</v>
      </c>
      <c r="M108" s="1">
        <f t="shared" si="6"/>
        <v>0.50666061131977036</v>
      </c>
      <c r="N108" s="2">
        <f t="shared" si="7"/>
        <v>0.4346330376616076</v>
      </c>
      <c r="O108" s="62"/>
    </row>
    <row r="109" spans="2:15" ht="17.25" thickBot="1" x14ac:dyDescent="0.35">
      <c r="B109" s="28"/>
      <c r="C109" s="17" t="s">
        <v>10</v>
      </c>
      <c r="D109" s="21" t="s">
        <v>21</v>
      </c>
      <c r="E109" s="18">
        <v>35</v>
      </c>
      <c r="F109" s="19">
        <v>42309</v>
      </c>
      <c r="G109" s="20" t="s">
        <v>26</v>
      </c>
      <c r="H109" s="151">
        <v>0.52707877739168674</v>
      </c>
      <c r="I109" s="151">
        <v>0.45341442866390036</v>
      </c>
      <c r="J109" s="21">
        <v>0.02</v>
      </c>
      <c r="K109" s="21">
        <f t="shared" si="8"/>
        <v>0</v>
      </c>
      <c r="L109" s="21">
        <f t="shared" si="9"/>
        <v>0.02</v>
      </c>
      <c r="M109" s="5">
        <f t="shared" si="6"/>
        <v>0.52707877739168674</v>
      </c>
      <c r="N109" s="6">
        <f t="shared" si="7"/>
        <v>0.45341442866390036</v>
      </c>
      <c r="O109" s="62"/>
    </row>
    <row r="110" spans="2:15" ht="16.5" x14ac:dyDescent="0.3">
      <c r="B110" s="28"/>
      <c r="C110" s="7" t="s">
        <v>11</v>
      </c>
      <c r="D110" s="11" t="s">
        <v>21</v>
      </c>
      <c r="E110" s="8">
        <v>2</v>
      </c>
      <c r="F110" s="9">
        <v>42278</v>
      </c>
      <c r="G110" s="10" t="s">
        <v>26</v>
      </c>
      <c r="H110" s="149">
        <v>0.44170800815047018</v>
      </c>
      <c r="I110" s="149">
        <v>0.43209914256410259</v>
      </c>
      <c r="J110" s="11">
        <v>0.02</v>
      </c>
      <c r="K110" s="11">
        <f t="shared" si="8"/>
        <v>0</v>
      </c>
      <c r="L110" s="11">
        <f t="shared" si="9"/>
        <v>0.02</v>
      </c>
      <c r="M110" s="1">
        <f t="shared" si="6"/>
        <v>0.44170800815047018</v>
      </c>
      <c r="N110" s="2">
        <f t="shared" si="7"/>
        <v>0.43209914256410259</v>
      </c>
      <c r="O110" s="62"/>
    </row>
    <row r="111" spans="2:15" ht="16.5" x14ac:dyDescent="0.3">
      <c r="B111" s="28"/>
      <c r="C111" s="12" t="s">
        <v>11</v>
      </c>
      <c r="D111" s="16" t="s">
        <v>21</v>
      </c>
      <c r="E111" s="13">
        <v>12</v>
      </c>
      <c r="F111" s="14">
        <v>42278</v>
      </c>
      <c r="G111" s="15" t="s">
        <v>26</v>
      </c>
      <c r="H111" s="150">
        <v>0.61059807432662139</v>
      </c>
      <c r="I111" s="150">
        <v>0.53140478266203695</v>
      </c>
      <c r="J111" s="16">
        <v>0.02</v>
      </c>
      <c r="K111" s="11">
        <f t="shared" si="8"/>
        <v>0</v>
      </c>
      <c r="L111" s="16">
        <f t="shared" si="9"/>
        <v>0.02</v>
      </c>
      <c r="M111" s="1">
        <f t="shared" si="6"/>
        <v>0.61059807432662139</v>
      </c>
      <c r="N111" s="2">
        <f t="shared" si="7"/>
        <v>0.53140478266203695</v>
      </c>
      <c r="O111" s="62"/>
    </row>
    <row r="112" spans="2:15" ht="16.5" x14ac:dyDescent="0.3">
      <c r="B112" s="28"/>
      <c r="C112" s="12" t="s">
        <v>11</v>
      </c>
      <c r="D112" s="16" t="s">
        <v>21</v>
      </c>
      <c r="E112" s="13">
        <v>14</v>
      </c>
      <c r="F112" s="14">
        <v>42278</v>
      </c>
      <c r="G112" s="15" t="s">
        <v>26</v>
      </c>
      <c r="H112" s="150">
        <v>0.57695868687183094</v>
      </c>
      <c r="I112" s="150">
        <v>0.51771802717647064</v>
      </c>
      <c r="J112" s="16">
        <v>0.02</v>
      </c>
      <c r="K112" s="11">
        <f t="shared" si="8"/>
        <v>0</v>
      </c>
      <c r="L112" s="16">
        <f t="shared" si="9"/>
        <v>0.02</v>
      </c>
      <c r="M112" s="1">
        <f t="shared" si="6"/>
        <v>0.57695868687183094</v>
      </c>
      <c r="N112" s="2">
        <f t="shared" si="7"/>
        <v>0.51771802717647064</v>
      </c>
      <c r="O112" s="62"/>
    </row>
    <row r="113" spans="2:15" ht="16.5" x14ac:dyDescent="0.3">
      <c r="B113" s="28"/>
      <c r="C113" s="12" t="s">
        <v>11</v>
      </c>
      <c r="D113" s="16" t="s">
        <v>21</v>
      </c>
      <c r="E113" s="13">
        <v>24</v>
      </c>
      <c r="F113" s="14">
        <v>42278</v>
      </c>
      <c r="G113" s="15" t="s">
        <v>26</v>
      </c>
      <c r="H113" s="150">
        <v>0.61631674585735685</v>
      </c>
      <c r="I113" s="150">
        <v>0.53983215962962972</v>
      </c>
      <c r="J113" s="16">
        <v>0.02</v>
      </c>
      <c r="K113" s="11">
        <f t="shared" si="8"/>
        <v>0</v>
      </c>
      <c r="L113" s="16">
        <f t="shared" si="9"/>
        <v>0.02</v>
      </c>
      <c r="M113" s="1">
        <f t="shared" si="6"/>
        <v>0.61631674585735685</v>
      </c>
      <c r="N113" s="2">
        <f t="shared" si="7"/>
        <v>0.53983215962962972</v>
      </c>
      <c r="O113" s="62"/>
    </row>
    <row r="114" spans="2:15" ht="16.5" x14ac:dyDescent="0.3">
      <c r="B114" s="28"/>
      <c r="C114" s="12" t="s">
        <v>11</v>
      </c>
      <c r="D114" s="16" t="s">
        <v>21</v>
      </c>
      <c r="E114" s="13">
        <v>26</v>
      </c>
      <c r="F114" s="14">
        <v>42278</v>
      </c>
      <c r="G114" s="15" t="s">
        <v>26</v>
      </c>
      <c r="H114" s="150">
        <v>0.59680708239755031</v>
      </c>
      <c r="I114" s="150">
        <v>0.53141767634819537</v>
      </c>
      <c r="J114" s="16">
        <v>0.02</v>
      </c>
      <c r="K114" s="11">
        <f t="shared" si="8"/>
        <v>0</v>
      </c>
      <c r="L114" s="16">
        <f t="shared" si="9"/>
        <v>0.02</v>
      </c>
      <c r="M114" s="1">
        <f t="shared" si="6"/>
        <v>0.59680708239755031</v>
      </c>
      <c r="N114" s="2">
        <f t="shared" si="7"/>
        <v>0.53141767634819537</v>
      </c>
      <c r="O114" s="62"/>
    </row>
    <row r="115" spans="2:15" ht="17.25" thickBot="1" x14ac:dyDescent="0.35">
      <c r="B115" s="28"/>
      <c r="C115" s="17" t="s">
        <v>11</v>
      </c>
      <c r="D115" s="21" t="s">
        <v>21</v>
      </c>
      <c r="E115" s="18">
        <v>36</v>
      </c>
      <c r="F115" s="19">
        <v>42278</v>
      </c>
      <c r="G115" s="20" t="s">
        <v>26</v>
      </c>
      <c r="H115" s="151">
        <v>0.61642814274687496</v>
      </c>
      <c r="I115" s="151">
        <v>0.54500925720679017</v>
      </c>
      <c r="J115" s="21">
        <v>0.02</v>
      </c>
      <c r="K115" s="21">
        <f t="shared" si="8"/>
        <v>0</v>
      </c>
      <c r="L115" s="21">
        <f t="shared" si="9"/>
        <v>0.02</v>
      </c>
      <c r="M115" s="5">
        <f t="shared" si="6"/>
        <v>0.61642814274687496</v>
      </c>
      <c r="N115" s="6">
        <f t="shared" si="7"/>
        <v>0.54500925720679017</v>
      </c>
      <c r="O115" s="62"/>
    </row>
    <row r="116" spans="2:15" ht="16.5" x14ac:dyDescent="0.3">
      <c r="B116" s="28"/>
      <c r="C116" s="7" t="s">
        <v>11</v>
      </c>
      <c r="D116" s="11" t="s">
        <v>21</v>
      </c>
      <c r="E116" s="8">
        <v>6</v>
      </c>
      <c r="F116" s="9">
        <v>42309</v>
      </c>
      <c r="G116" s="10" t="s">
        <v>26</v>
      </c>
      <c r="H116" s="149">
        <v>0.73479350502480323</v>
      </c>
      <c r="I116" s="149">
        <v>0.67037092637450191</v>
      </c>
      <c r="J116" s="11">
        <v>0.02</v>
      </c>
      <c r="K116" s="11">
        <f t="shared" si="8"/>
        <v>0</v>
      </c>
      <c r="L116" s="11">
        <f t="shared" si="9"/>
        <v>0.02</v>
      </c>
      <c r="M116" s="1">
        <f t="shared" si="6"/>
        <v>0.73479350502480323</v>
      </c>
      <c r="N116" s="2">
        <f t="shared" si="7"/>
        <v>0.67037092637450191</v>
      </c>
      <c r="O116" s="62"/>
    </row>
    <row r="117" spans="2:15" ht="16.5" x14ac:dyDescent="0.3">
      <c r="B117" s="28"/>
      <c r="C117" s="12" t="s">
        <v>11</v>
      </c>
      <c r="D117" s="16" t="s">
        <v>21</v>
      </c>
      <c r="E117" s="13">
        <v>12</v>
      </c>
      <c r="F117" s="14">
        <v>42309</v>
      </c>
      <c r="G117" s="15" t="s">
        <v>26</v>
      </c>
      <c r="H117" s="150">
        <v>0.61139455619236327</v>
      </c>
      <c r="I117" s="150">
        <v>0.53214438300925937</v>
      </c>
      <c r="J117" s="16">
        <v>0.02</v>
      </c>
      <c r="K117" s="11">
        <f t="shared" si="8"/>
        <v>0</v>
      </c>
      <c r="L117" s="16">
        <f t="shared" si="9"/>
        <v>0.02</v>
      </c>
      <c r="M117" s="1">
        <f t="shared" si="6"/>
        <v>0.61139455619236327</v>
      </c>
      <c r="N117" s="2">
        <f t="shared" si="7"/>
        <v>0.53214438300925937</v>
      </c>
      <c r="O117" s="62"/>
    </row>
    <row r="118" spans="2:15" ht="16.5" x14ac:dyDescent="0.3">
      <c r="B118" s="28"/>
      <c r="C118" s="12" t="s">
        <v>11</v>
      </c>
      <c r="D118" s="16" t="s">
        <v>21</v>
      </c>
      <c r="E118" s="13">
        <v>18</v>
      </c>
      <c r="F118" s="14">
        <v>42309</v>
      </c>
      <c r="G118" s="15" t="s">
        <v>26</v>
      </c>
      <c r="H118" s="150">
        <v>0.65656740776745282</v>
      </c>
      <c r="I118" s="150">
        <v>0.58671805051244508</v>
      </c>
      <c r="J118" s="16">
        <v>0.02</v>
      </c>
      <c r="K118" s="11">
        <f t="shared" si="8"/>
        <v>0</v>
      </c>
      <c r="L118" s="16">
        <f t="shared" si="9"/>
        <v>0.02</v>
      </c>
      <c r="M118" s="1">
        <f t="shared" si="6"/>
        <v>0.65656740776745282</v>
      </c>
      <c r="N118" s="2">
        <f t="shared" si="7"/>
        <v>0.58671805051244508</v>
      </c>
      <c r="O118" s="62"/>
    </row>
    <row r="119" spans="2:15" ht="16.5" x14ac:dyDescent="0.3">
      <c r="B119" s="28"/>
      <c r="C119" s="12" t="s">
        <v>11</v>
      </c>
      <c r="D119" s="16" t="s">
        <v>21</v>
      </c>
      <c r="E119" s="13">
        <v>24</v>
      </c>
      <c r="F119" s="14">
        <v>42309</v>
      </c>
      <c r="G119" s="15" t="s">
        <v>26</v>
      </c>
      <c r="H119" s="150">
        <v>0.61677142423486886</v>
      </c>
      <c r="I119" s="150">
        <v>0.5402882718981481</v>
      </c>
      <c r="J119" s="16">
        <v>0.02</v>
      </c>
      <c r="K119" s="11">
        <f t="shared" si="8"/>
        <v>0</v>
      </c>
      <c r="L119" s="16">
        <f t="shared" si="9"/>
        <v>0.02</v>
      </c>
      <c r="M119" s="1">
        <f t="shared" si="6"/>
        <v>0.61677142423486886</v>
      </c>
      <c r="N119" s="2">
        <f t="shared" si="7"/>
        <v>0.5402882718981481</v>
      </c>
      <c r="O119" s="62"/>
    </row>
    <row r="120" spans="2:15" ht="16.5" x14ac:dyDescent="0.3">
      <c r="B120" s="28"/>
      <c r="C120" s="12" t="s">
        <v>11</v>
      </c>
      <c r="D120" s="16" t="s">
        <v>21</v>
      </c>
      <c r="E120" s="13">
        <v>25</v>
      </c>
      <c r="F120" s="14">
        <v>42309</v>
      </c>
      <c r="G120" s="15" t="s">
        <v>26</v>
      </c>
      <c r="H120" s="150">
        <v>0.60779160879815386</v>
      </c>
      <c r="I120" s="150">
        <v>0.53798280333333326</v>
      </c>
      <c r="J120" s="16">
        <v>0.02</v>
      </c>
      <c r="K120" s="11">
        <f t="shared" si="8"/>
        <v>0</v>
      </c>
      <c r="L120" s="16">
        <f t="shared" si="9"/>
        <v>0.02</v>
      </c>
      <c r="M120" s="1">
        <f t="shared" si="6"/>
        <v>0.60779160879815386</v>
      </c>
      <c r="N120" s="2">
        <f t="shared" si="7"/>
        <v>0.53798280333333326</v>
      </c>
      <c r="O120" s="62"/>
    </row>
    <row r="121" spans="2:15" ht="17.25" thickBot="1" x14ac:dyDescent="0.35">
      <c r="B121" s="28"/>
      <c r="C121" s="17" t="s">
        <v>11</v>
      </c>
      <c r="D121" s="21" t="s">
        <v>21</v>
      </c>
      <c r="E121" s="18">
        <v>35</v>
      </c>
      <c r="F121" s="19">
        <v>42309</v>
      </c>
      <c r="G121" s="20" t="s">
        <v>26</v>
      </c>
      <c r="H121" s="151">
        <v>0.62508195925767995</v>
      </c>
      <c r="I121" s="151">
        <v>0.55011822701587287</v>
      </c>
      <c r="J121" s="21">
        <v>0.02</v>
      </c>
      <c r="K121" s="21">
        <f t="shared" si="8"/>
        <v>0</v>
      </c>
      <c r="L121" s="21">
        <f t="shared" si="9"/>
        <v>0.02</v>
      </c>
      <c r="M121" s="5">
        <f t="shared" si="6"/>
        <v>0.62508195925767995</v>
      </c>
      <c r="N121" s="6">
        <f t="shared" si="7"/>
        <v>0.55011822701587287</v>
      </c>
      <c r="O121" s="62"/>
    </row>
    <row r="122" spans="2:15" ht="17.25" x14ac:dyDescent="0.3">
      <c r="B122" s="63"/>
      <c r="C122" s="64"/>
      <c r="D122" s="65"/>
      <c r="E122" s="66"/>
      <c r="F122" s="65"/>
      <c r="G122" s="66"/>
      <c r="H122" s="66"/>
      <c r="I122" s="66"/>
      <c r="J122" s="65"/>
      <c r="K122" s="65"/>
      <c r="L122" s="65"/>
      <c r="M122" s="66"/>
      <c r="N122" s="66"/>
      <c r="O122" s="67"/>
    </row>
    <row r="123" spans="2:15" ht="18" thickBot="1" x14ac:dyDescent="0.35">
      <c r="B123" s="28"/>
      <c r="C123" s="68"/>
      <c r="D123" s="69"/>
      <c r="E123" s="70"/>
      <c r="F123" s="69"/>
      <c r="G123" s="70"/>
      <c r="H123" s="70"/>
      <c r="I123" s="70"/>
      <c r="J123" s="69"/>
      <c r="K123" s="69"/>
      <c r="L123" s="69"/>
      <c r="M123" s="70"/>
      <c r="N123" s="70"/>
      <c r="O123" s="62"/>
    </row>
    <row r="124" spans="2:15" ht="17.25" thickBot="1" x14ac:dyDescent="0.35">
      <c r="B124" s="28"/>
      <c r="C124" s="128" t="s">
        <v>39</v>
      </c>
      <c r="D124" s="129"/>
      <c r="E124" s="130"/>
      <c r="F124" s="69"/>
      <c r="G124" s="70"/>
      <c r="H124" s="70"/>
      <c r="I124" s="70"/>
      <c r="J124" s="108" t="s">
        <v>32</v>
      </c>
      <c r="K124" s="109"/>
      <c r="L124" s="110"/>
      <c r="M124" s="29"/>
      <c r="N124" s="32"/>
      <c r="O124" s="33"/>
    </row>
    <row r="125" spans="2:15" ht="17.25" thickBot="1" x14ac:dyDescent="0.35">
      <c r="B125" s="28"/>
      <c r="C125" s="71" t="s">
        <v>2</v>
      </c>
      <c r="D125" s="72" t="s">
        <v>3</v>
      </c>
      <c r="E125" s="73" t="s">
        <v>4</v>
      </c>
      <c r="F125" s="69"/>
      <c r="G125" s="70"/>
      <c r="H125" s="70"/>
      <c r="I125" s="70"/>
      <c r="J125" s="74" t="s">
        <v>27</v>
      </c>
      <c r="K125" s="75" t="s">
        <v>3</v>
      </c>
      <c r="L125" s="76" t="s">
        <v>4</v>
      </c>
      <c r="M125" s="29"/>
      <c r="N125" s="32"/>
      <c r="O125" s="33"/>
    </row>
    <row r="126" spans="2:15" ht="16.5" x14ac:dyDescent="0.3">
      <c r="B126" s="28"/>
      <c r="C126" s="77">
        <v>42248</v>
      </c>
      <c r="D126" s="84">
        <v>2.734</v>
      </c>
      <c r="E126" s="85">
        <v>1.7999999999999794E-2</v>
      </c>
      <c r="F126" s="69"/>
      <c r="G126" s="70"/>
      <c r="H126" s="70"/>
      <c r="I126" s="70"/>
      <c r="J126" s="78" t="s">
        <v>33</v>
      </c>
      <c r="K126" s="79">
        <f>AVERAGE(D126:D131)</f>
        <v>2.9569999999999994</v>
      </c>
      <c r="L126" s="80">
        <f>AVERAGE(E126:E131)</f>
        <v>1.1499999999999918E-2</v>
      </c>
      <c r="M126" s="29"/>
      <c r="N126" s="32"/>
      <c r="O126" s="33"/>
    </row>
    <row r="127" spans="2:15" ht="16.5" x14ac:dyDescent="0.3">
      <c r="B127" s="28"/>
      <c r="C127" s="81">
        <v>42278</v>
      </c>
      <c r="D127" s="84">
        <v>2.766</v>
      </c>
      <c r="E127" s="85">
        <v>1.6999999999999904E-2</v>
      </c>
      <c r="F127" s="69"/>
      <c r="G127" s="70"/>
      <c r="H127" s="70"/>
      <c r="I127" s="70"/>
      <c r="J127" s="83" t="s">
        <v>34</v>
      </c>
      <c r="K127" s="84">
        <f>AVERAGE(D126:D137)</f>
        <v>2.9836666666666667</v>
      </c>
      <c r="L127" s="82">
        <f>AVERAGE(E126:E137)</f>
        <v>2.8333333333333175E-3</v>
      </c>
      <c r="M127" s="29"/>
      <c r="N127" s="32"/>
      <c r="O127" s="33"/>
    </row>
    <row r="128" spans="2:15" ht="16.5" x14ac:dyDescent="0.3">
      <c r="B128" s="28"/>
      <c r="C128" s="81">
        <v>42309</v>
      </c>
      <c r="D128" s="84">
        <v>2.8820000000000001</v>
      </c>
      <c r="E128" s="85">
        <v>1.4000000000000234E-2</v>
      </c>
      <c r="F128" s="54"/>
      <c r="G128" s="53"/>
      <c r="H128" s="53"/>
      <c r="I128" s="53"/>
      <c r="J128" s="83" t="s">
        <v>35</v>
      </c>
      <c r="K128" s="84">
        <f>AVERAGE(D126:D143)</f>
        <v>3.0656111111111111</v>
      </c>
      <c r="L128" s="82">
        <f>AVERAGE(E126:E143)</f>
        <v>1.1111111111112354E-4</v>
      </c>
      <c r="M128" s="29"/>
      <c r="N128" s="32"/>
      <c r="O128" s="33"/>
    </row>
    <row r="129" spans="2:15" ht="16.5" x14ac:dyDescent="0.3">
      <c r="B129" s="28"/>
      <c r="C129" s="81">
        <v>42339</v>
      </c>
      <c r="D129" s="84">
        <v>3.05</v>
      </c>
      <c r="E129" s="85">
        <v>8.0000000000000071E-3</v>
      </c>
      <c r="F129" s="54"/>
      <c r="G129" s="53"/>
      <c r="H129" s="53"/>
      <c r="I129" s="53"/>
      <c r="J129" s="83" t="s">
        <v>36</v>
      </c>
      <c r="K129" s="84">
        <f>AVERAGE(D126:D149)</f>
        <v>3.0966666666666662</v>
      </c>
      <c r="L129" s="82">
        <f>AVERAGE(E126:E149)</f>
        <v>5.2631578947369634E-4</v>
      </c>
      <c r="M129" s="29"/>
      <c r="N129" s="32"/>
      <c r="O129" s="33"/>
    </row>
    <row r="130" spans="2:15" ht="16.5" x14ac:dyDescent="0.3">
      <c r="B130" s="28"/>
      <c r="C130" s="81">
        <v>42370</v>
      </c>
      <c r="D130" s="84">
        <v>3.1589999999999998</v>
      </c>
      <c r="E130" s="85">
        <v>6.9999999999996732E-3</v>
      </c>
      <c r="F130" s="54"/>
      <c r="G130" s="53"/>
      <c r="H130" s="53"/>
      <c r="I130" s="53"/>
      <c r="J130" s="83" t="s">
        <v>37</v>
      </c>
      <c r="K130" s="84">
        <f>AVERAGE(D126:D155)</f>
        <v>3.1520000000000001</v>
      </c>
      <c r="L130" s="82">
        <f>AVERAGE(E126:E155)</f>
        <v>5.2631578947369634E-4</v>
      </c>
      <c r="M130" s="29"/>
      <c r="N130" s="32"/>
      <c r="O130" s="33"/>
    </row>
    <row r="131" spans="2:15" ht="17.25" thickBot="1" x14ac:dyDescent="0.35">
      <c r="B131" s="28"/>
      <c r="C131" s="81">
        <v>42401</v>
      </c>
      <c r="D131" s="84">
        <v>3.1509999999999998</v>
      </c>
      <c r="E131" s="85">
        <v>4.9999999999998934E-3</v>
      </c>
      <c r="F131" s="54"/>
      <c r="G131" s="53"/>
      <c r="H131" s="53"/>
      <c r="I131" s="53"/>
      <c r="J131" s="86" t="s">
        <v>38</v>
      </c>
      <c r="K131" s="87">
        <f>AVERAGE(D126:D161)</f>
        <v>3.1713888888888895</v>
      </c>
      <c r="L131" s="88">
        <f>AVERAGE(E126:E161)</f>
        <v>8.5000000000001741E-4</v>
      </c>
      <c r="M131" s="53"/>
      <c r="N131" s="89"/>
      <c r="O131" s="90"/>
    </row>
    <row r="132" spans="2:15" ht="16.5" x14ac:dyDescent="0.3">
      <c r="B132" s="28"/>
      <c r="C132" s="81">
        <v>42430</v>
      </c>
      <c r="D132" s="84">
        <v>3.1110000000000002</v>
      </c>
      <c r="E132" s="85">
        <v>3.0000000000001137E-3</v>
      </c>
      <c r="F132" s="54"/>
      <c r="G132" s="53"/>
      <c r="H132" s="53"/>
      <c r="I132" s="53"/>
      <c r="J132" s="54"/>
      <c r="K132" s="54"/>
      <c r="L132" s="54"/>
      <c r="M132" s="53"/>
      <c r="N132" s="89"/>
      <c r="O132" s="90"/>
    </row>
    <row r="133" spans="2:15" ht="16.5" x14ac:dyDescent="0.3">
      <c r="B133" s="28"/>
      <c r="C133" s="81">
        <v>42461</v>
      </c>
      <c r="D133" s="84">
        <v>2.9590000000000001</v>
      </c>
      <c r="E133" s="85">
        <v>-7.0000000000001172E-3</v>
      </c>
      <c r="F133" s="54"/>
      <c r="G133" s="53"/>
      <c r="H133" s="53"/>
      <c r="I133" s="53"/>
      <c r="J133" s="54"/>
      <c r="K133" s="54"/>
      <c r="L133" s="54"/>
      <c r="M133" s="53"/>
      <c r="N133" s="89"/>
      <c r="O133" s="90"/>
    </row>
    <row r="134" spans="2:15" ht="16.5" x14ac:dyDescent="0.3">
      <c r="B134" s="28"/>
      <c r="C134" s="81">
        <v>42491</v>
      </c>
      <c r="D134" s="84">
        <v>2.9580000000000002</v>
      </c>
      <c r="E134" s="85">
        <v>-6.9999999999996732E-3</v>
      </c>
      <c r="F134" s="54"/>
      <c r="G134" s="53"/>
      <c r="H134" s="53"/>
      <c r="I134" s="53"/>
      <c r="J134" s="54"/>
      <c r="K134" s="54"/>
      <c r="L134" s="54"/>
      <c r="M134" s="53"/>
      <c r="N134" s="89"/>
      <c r="O134" s="90"/>
    </row>
    <row r="135" spans="2:15" ht="17.25" thickBot="1" x14ac:dyDescent="0.35">
      <c r="B135" s="28"/>
      <c r="C135" s="81">
        <v>42522</v>
      </c>
      <c r="D135" s="84">
        <v>2.9889999999999999</v>
      </c>
      <c r="E135" s="85">
        <v>-6.0000000000002274E-3</v>
      </c>
      <c r="F135" s="54"/>
      <c r="G135" s="53"/>
      <c r="H135" s="53"/>
      <c r="I135" s="53"/>
      <c r="J135" s="54"/>
      <c r="K135" s="54"/>
      <c r="L135" s="54"/>
      <c r="M135" s="53"/>
      <c r="N135" s="89"/>
      <c r="O135" s="90"/>
    </row>
    <row r="136" spans="2:15" ht="16.5" x14ac:dyDescent="0.3">
      <c r="B136" s="28"/>
      <c r="C136" s="81">
        <v>42552</v>
      </c>
      <c r="D136" s="84">
        <v>3.0190000000000001</v>
      </c>
      <c r="E136" s="85">
        <v>-6.9999999999996732E-3</v>
      </c>
      <c r="F136" s="54"/>
      <c r="G136" s="53"/>
      <c r="H136" s="53"/>
      <c r="I136" s="53"/>
      <c r="J136" s="91" t="s">
        <v>45</v>
      </c>
      <c r="K136" s="92"/>
      <c r="L136" s="54"/>
      <c r="M136" s="53"/>
      <c r="N136" s="89"/>
      <c r="O136" s="90"/>
    </row>
    <row r="137" spans="2:15" ht="16.5" x14ac:dyDescent="0.3">
      <c r="B137" s="28"/>
      <c r="C137" s="81">
        <v>42583</v>
      </c>
      <c r="D137" s="84">
        <v>3.0259999999999998</v>
      </c>
      <c r="E137" s="85">
        <v>-1.1000000000000121E-2</v>
      </c>
      <c r="F137" s="54"/>
      <c r="G137" s="53"/>
      <c r="H137" s="53"/>
      <c r="I137" s="53"/>
      <c r="J137" s="93" t="s">
        <v>54</v>
      </c>
      <c r="K137" s="94"/>
      <c r="L137" s="54"/>
      <c r="M137" s="53"/>
      <c r="N137" s="89"/>
      <c r="O137" s="90"/>
    </row>
    <row r="138" spans="2:15" ht="16.5" x14ac:dyDescent="0.3">
      <c r="B138" s="28"/>
      <c r="C138" s="81">
        <v>42614</v>
      </c>
      <c r="D138" s="84">
        <v>3.0190000000000001</v>
      </c>
      <c r="E138" s="85">
        <v>-1.2000000000000011E-2</v>
      </c>
      <c r="F138" s="54"/>
      <c r="G138" s="53"/>
      <c r="H138" s="53"/>
      <c r="I138" s="53"/>
      <c r="J138" s="93" t="s">
        <v>46</v>
      </c>
      <c r="K138" s="94"/>
      <c r="L138" s="54"/>
      <c r="M138" s="53"/>
      <c r="N138" s="89"/>
      <c r="O138" s="90"/>
    </row>
    <row r="139" spans="2:15" ht="16.5" x14ac:dyDescent="0.3">
      <c r="B139" s="28"/>
      <c r="C139" s="81">
        <v>42644</v>
      </c>
      <c r="D139" s="84">
        <v>3.0550000000000002</v>
      </c>
      <c r="E139" s="85">
        <v>-6.9999999999996732E-3</v>
      </c>
      <c r="F139" s="54"/>
      <c r="G139" s="53"/>
      <c r="H139" s="53"/>
      <c r="I139" s="53"/>
      <c r="J139" s="93" t="s">
        <v>47</v>
      </c>
      <c r="K139" s="94"/>
      <c r="L139" s="54"/>
      <c r="M139" s="53"/>
      <c r="N139" s="89"/>
      <c r="O139" s="90"/>
    </row>
    <row r="140" spans="2:15" ht="16.5" x14ac:dyDescent="0.3">
      <c r="B140" s="28"/>
      <c r="C140" s="81">
        <v>42675</v>
      </c>
      <c r="D140" s="84">
        <v>3.145</v>
      </c>
      <c r="E140" s="85">
        <v>-9.9999999999988987E-4</v>
      </c>
      <c r="F140" s="54"/>
      <c r="G140" s="53"/>
      <c r="H140" s="53"/>
      <c r="I140" s="53"/>
      <c r="J140" s="93" t="s">
        <v>48</v>
      </c>
      <c r="K140" s="94"/>
      <c r="L140" s="54"/>
      <c r="M140" s="53"/>
      <c r="N140" s="89"/>
      <c r="O140" s="90"/>
    </row>
    <row r="141" spans="2:15" ht="16.5" x14ac:dyDescent="0.3">
      <c r="B141" s="28"/>
      <c r="C141" s="81">
        <v>42705</v>
      </c>
      <c r="D141" s="84">
        <v>3.3</v>
      </c>
      <c r="E141" s="85">
        <v>-1.2000000000000011E-2</v>
      </c>
      <c r="F141" s="54"/>
      <c r="G141" s="53"/>
      <c r="H141" s="53"/>
      <c r="I141" s="53"/>
      <c r="J141" s="93" t="s">
        <v>49</v>
      </c>
      <c r="K141" s="94"/>
      <c r="L141" s="54"/>
      <c r="M141" s="53"/>
      <c r="N141" s="89"/>
      <c r="O141" s="90"/>
    </row>
    <row r="142" spans="2:15" ht="16.5" x14ac:dyDescent="0.3">
      <c r="B142" s="28"/>
      <c r="C142" s="81">
        <v>42736</v>
      </c>
      <c r="D142" s="84">
        <v>3.4279999999999999</v>
      </c>
      <c r="E142" s="85">
        <v>-6.0000000000002274E-3</v>
      </c>
      <c r="F142" s="54"/>
      <c r="G142" s="53"/>
      <c r="H142" s="53"/>
      <c r="I142" s="53"/>
      <c r="J142" s="93" t="s">
        <v>50</v>
      </c>
      <c r="K142" s="94"/>
      <c r="L142" s="54"/>
      <c r="M142" s="53"/>
      <c r="N142" s="89"/>
      <c r="O142" s="90"/>
    </row>
    <row r="143" spans="2:15" ht="16.5" x14ac:dyDescent="0.3">
      <c r="B143" s="28"/>
      <c r="C143" s="81">
        <v>42767</v>
      </c>
      <c r="D143" s="84">
        <v>3.43</v>
      </c>
      <c r="E143" s="85">
        <v>6.0000000000002274E-3</v>
      </c>
      <c r="F143" s="54"/>
      <c r="G143" s="53"/>
      <c r="H143" s="53"/>
      <c r="I143" s="53"/>
      <c r="J143" s="95" t="s">
        <v>51</v>
      </c>
      <c r="K143" s="94"/>
      <c r="L143" s="54"/>
      <c r="M143" s="53"/>
      <c r="N143" s="89"/>
      <c r="O143" s="90"/>
    </row>
    <row r="144" spans="2:15" ht="16.5" x14ac:dyDescent="0.3">
      <c r="B144" s="28"/>
      <c r="C144" s="81">
        <v>42795</v>
      </c>
      <c r="D144" s="84">
        <v>3.375</v>
      </c>
      <c r="E144" s="85">
        <v>8.0000000000000071E-3</v>
      </c>
      <c r="F144" s="54"/>
      <c r="G144" s="53"/>
      <c r="H144" s="53"/>
      <c r="I144" s="53"/>
      <c r="J144" s="95" t="s">
        <v>52</v>
      </c>
      <c r="K144" s="94"/>
      <c r="L144" s="54"/>
      <c r="M144" s="53"/>
      <c r="N144" s="89"/>
      <c r="O144" s="90"/>
    </row>
    <row r="145" spans="2:15" ht="17.25" thickBot="1" x14ac:dyDescent="0.35">
      <c r="B145" s="28"/>
      <c r="C145" s="81">
        <v>42826</v>
      </c>
      <c r="D145" s="84">
        <v>3.1269999999999998</v>
      </c>
      <c r="E145" s="85" t="s">
        <v>63</v>
      </c>
      <c r="F145" s="54"/>
      <c r="G145" s="53"/>
      <c r="H145" s="53"/>
      <c r="I145" s="53"/>
      <c r="J145" s="96" t="s">
        <v>53</v>
      </c>
      <c r="K145" s="97"/>
      <c r="L145" s="54"/>
      <c r="M145" s="53"/>
      <c r="N145" s="89"/>
      <c r="O145" s="90"/>
    </row>
    <row r="146" spans="2:15" ht="16.5" x14ac:dyDescent="0.3">
      <c r="B146" s="28"/>
      <c r="C146" s="81">
        <v>42856</v>
      </c>
      <c r="D146" s="84">
        <v>3.1219999999999999</v>
      </c>
      <c r="E146" s="85" t="s">
        <v>63</v>
      </c>
      <c r="F146" s="54"/>
      <c r="G146" s="53"/>
      <c r="H146" s="53"/>
      <c r="I146" s="53"/>
      <c r="J146" s="54"/>
      <c r="K146" s="54"/>
      <c r="L146" s="54"/>
      <c r="M146" s="53"/>
      <c r="N146" s="89"/>
      <c r="O146" s="90"/>
    </row>
    <row r="147" spans="2:15" ht="16.5" x14ac:dyDescent="0.3">
      <c r="B147" s="28"/>
      <c r="C147" s="81">
        <v>42887</v>
      </c>
      <c r="D147" s="84">
        <v>3.1480000000000001</v>
      </c>
      <c r="E147" s="85" t="s">
        <v>63</v>
      </c>
      <c r="F147" s="54"/>
      <c r="G147" s="53"/>
      <c r="H147" s="53"/>
      <c r="I147" s="53"/>
      <c r="J147" s="54"/>
      <c r="K147" s="54"/>
      <c r="L147" s="54"/>
      <c r="M147" s="53"/>
      <c r="N147" s="89"/>
      <c r="O147" s="90"/>
    </row>
    <row r="148" spans="2:15" ht="16.5" x14ac:dyDescent="0.3">
      <c r="B148" s="28"/>
      <c r="C148" s="81">
        <v>42917</v>
      </c>
      <c r="D148" s="84">
        <v>3.1779999999999999</v>
      </c>
      <c r="E148" s="85" t="s">
        <v>63</v>
      </c>
      <c r="F148" s="54"/>
      <c r="G148" s="53"/>
      <c r="H148" s="53"/>
      <c r="I148" s="53"/>
      <c r="J148" s="54"/>
      <c r="K148" s="54"/>
      <c r="L148" s="54"/>
      <c r="M148" s="53"/>
      <c r="N148" s="89"/>
      <c r="O148" s="90"/>
    </row>
    <row r="149" spans="2:15" ht="16.5" x14ac:dyDescent="0.3">
      <c r="B149" s="28"/>
      <c r="C149" s="81">
        <v>42948</v>
      </c>
      <c r="D149" s="84">
        <v>3.1890000000000001</v>
      </c>
      <c r="E149" s="85" t="s">
        <v>63</v>
      </c>
      <c r="F149" s="30"/>
      <c r="G149" s="29"/>
      <c r="H149" s="29"/>
      <c r="I149" s="29"/>
      <c r="J149" s="30"/>
      <c r="K149" s="30"/>
      <c r="L149" s="30"/>
      <c r="M149" s="29"/>
      <c r="N149" s="32"/>
      <c r="O149" s="33"/>
    </row>
    <row r="150" spans="2:15" ht="16.5" x14ac:dyDescent="0.3">
      <c r="B150" s="28"/>
      <c r="C150" s="81">
        <v>42979</v>
      </c>
      <c r="D150" s="84">
        <v>3.1789999999999998</v>
      </c>
      <c r="E150" s="85" t="s">
        <v>63</v>
      </c>
      <c r="F150" s="30"/>
      <c r="G150" s="29"/>
      <c r="H150" s="29"/>
      <c r="I150" s="29"/>
      <c r="J150" s="30"/>
      <c r="K150" s="30"/>
      <c r="L150" s="30"/>
      <c r="M150" s="29"/>
      <c r="N150" s="32"/>
      <c r="O150" s="33"/>
    </row>
    <row r="151" spans="2:15" ht="16.5" x14ac:dyDescent="0.3">
      <c r="B151" s="28"/>
      <c r="C151" s="81">
        <v>43009</v>
      </c>
      <c r="D151" s="84">
        <v>3.2029999999999998</v>
      </c>
      <c r="E151" s="85" t="s">
        <v>63</v>
      </c>
      <c r="F151" s="30"/>
      <c r="G151" s="29"/>
      <c r="H151" s="29"/>
      <c r="I151" s="29"/>
      <c r="J151" s="30"/>
      <c r="K151" s="30"/>
      <c r="L151" s="30"/>
      <c r="M151" s="29"/>
      <c r="N151" s="32"/>
      <c r="O151" s="33"/>
    </row>
    <row r="152" spans="2:15" ht="16.5" x14ac:dyDescent="0.3">
      <c r="B152" s="28"/>
      <c r="C152" s="81">
        <v>43040</v>
      </c>
      <c r="D152" s="84">
        <v>3.2829999999999999</v>
      </c>
      <c r="E152" s="85" t="s">
        <v>63</v>
      </c>
      <c r="F152" s="30"/>
      <c r="G152" s="29"/>
      <c r="H152" s="29"/>
      <c r="I152" s="29"/>
      <c r="J152" s="30"/>
      <c r="K152" s="30"/>
      <c r="L152" s="30"/>
      <c r="M152" s="29"/>
      <c r="N152" s="32"/>
      <c r="O152" s="33"/>
    </row>
    <row r="153" spans="2:15" ht="16.5" x14ac:dyDescent="0.3">
      <c r="B153" s="28"/>
      <c r="C153" s="81">
        <v>43070</v>
      </c>
      <c r="D153" s="84">
        <v>3.448</v>
      </c>
      <c r="E153" s="85" t="s">
        <v>63</v>
      </c>
      <c r="F153" s="30"/>
      <c r="G153" s="29"/>
      <c r="H153" s="29"/>
      <c r="I153" s="29"/>
      <c r="J153" s="30"/>
      <c r="K153" s="30"/>
      <c r="L153" s="30"/>
      <c r="M153" s="29"/>
      <c r="N153" s="32"/>
      <c r="O153" s="33"/>
    </row>
    <row r="154" spans="2:15" ht="16.5" x14ac:dyDescent="0.3">
      <c r="B154" s="28"/>
      <c r="C154" s="81">
        <v>43101</v>
      </c>
      <c r="D154" s="84">
        <v>3.5720000000000001</v>
      </c>
      <c r="E154" s="85" t="s">
        <v>63</v>
      </c>
      <c r="F154" s="30"/>
      <c r="G154" s="29"/>
      <c r="H154" s="29"/>
      <c r="I154" s="29"/>
      <c r="J154" s="30"/>
      <c r="K154" s="30"/>
      <c r="L154" s="30"/>
      <c r="M154" s="29"/>
      <c r="N154" s="32"/>
      <c r="O154" s="33"/>
    </row>
    <row r="155" spans="2:15" ht="16.5" x14ac:dyDescent="0.3">
      <c r="B155" s="28"/>
      <c r="C155" s="81">
        <v>43132</v>
      </c>
      <c r="D155" s="84">
        <v>3.5550000000000002</v>
      </c>
      <c r="E155" s="85" t="s">
        <v>63</v>
      </c>
      <c r="F155" s="30"/>
      <c r="G155" s="29"/>
      <c r="H155" s="29"/>
      <c r="I155" s="29"/>
      <c r="J155" s="30"/>
      <c r="K155" s="30"/>
      <c r="L155" s="30"/>
      <c r="M155" s="29"/>
      <c r="N155" s="32"/>
      <c r="O155" s="33"/>
    </row>
    <row r="156" spans="2:15" ht="16.5" x14ac:dyDescent="0.3">
      <c r="B156" s="28"/>
      <c r="C156" s="81">
        <v>43160</v>
      </c>
      <c r="D156" s="84">
        <v>3.4950000000000001</v>
      </c>
      <c r="E156" s="85" t="s">
        <v>63</v>
      </c>
      <c r="F156" s="30"/>
      <c r="G156" s="29"/>
      <c r="H156" s="29"/>
      <c r="I156" s="29"/>
      <c r="J156" s="30"/>
      <c r="K156" s="30"/>
      <c r="L156" s="30"/>
      <c r="M156" s="29"/>
      <c r="N156" s="32"/>
      <c r="O156" s="33"/>
    </row>
    <row r="157" spans="2:15" ht="16.5" x14ac:dyDescent="0.3">
      <c r="B157" s="28"/>
      <c r="C157" s="81">
        <v>43191</v>
      </c>
      <c r="D157" s="84">
        <v>3.1850000000000001</v>
      </c>
      <c r="E157" s="85" t="s">
        <v>63</v>
      </c>
      <c r="F157" s="30"/>
      <c r="G157" s="29"/>
      <c r="H157" s="29"/>
      <c r="I157" s="29"/>
      <c r="J157" s="30"/>
      <c r="K157" s="30"/>
      <c r="L157" s="30"/>
      <c r="M157" s="29"/>
      <c r="N157" s="32"/>
      <c r="O157" s="33"/>
    </row>
    <row r="158" spans="2:15" ht="16.5" x14ac:dyDescent="0.3">
      <c r="B158" s="28"/>
      <c r="C158" s="81">
        <v>43221</v>
      </c>
      <c r="D158" s="84">
        <v>3.19</v>
      </c>
      <c r="E158" s="85">
        <v>7.0000000000001172E-3</v>
      </c>
      <c r="F158" s="30"/>
      <c r="G158" s="29"/>
      <c r="H158" s="29"/>
      <c r="I158" s="29"/>
      <c r="J158" s="30"/>
      <c r="K158" s="30"/>
      <c r="L158" s="30"/>
      <c r="M158" s="29"/>
      <c r="N158" s="32"/>
      <c r="O158" s="33"/>
    </row>
    <row r="159" spans="2:15" ht="16.5" x14ac:dyDescent="0.3">
      <c r="B159" s="28"/>
      <c r="C159" s="81">
        <v>43252</v>
      </c>
      <c r="D159" s="84">
        <v>3.2170000000000001</v>
      </c>
      <c r="E159" s="85" t="s">
        <v>63</v>
      </c>
      <c r="F159" s="30"/>
      <c r="G159" s="29"/>
      <c r="H159" s="29"/>
      <c r="I159" s="29"/>
      <c r="J159" s="30"/>
      <c r="K159" s="30"/>
      <c r="L159" s="30"/>
      <c r="M159" s="29"/>
      <c r="N159" s="32"/>
      <c r="O159" s="33"/>
    </row>
    <row r="160" spans="2:15" ht="16.5" x14ac:dyDescent="0.3">
      <c r="B160" s="28"/>
      <c r="C160" s="81">
        <v>43282</v>
      </c>
      <c r="D160" s="84">
        <v>3.254</v>
      </c>
      <c r="E160" s="85" t="s">
        <v>63</v>
      </c>
      <c r="F160" s="30"/>
      <c r="G160" s="29"/>
      <c r="H160" s="29"/>
      <c r="I160" s="29"/>
      <c r="J160" s="30"/>
      <c r="K160" s="30"/>
      <c r="L160" s="30"/>
      <c r="M160" s="29"/>
      <c r="N160" s="32"/>
      <c r="O160" s="33"/>
    </row>
    <row r="161" spans="2:15" ht="16.5" x14ac:dyDescent="0.3">
      <c r="B161" s="28"/>
      <c r="C161" s="81">
        <v>43313</v>
      </c>
      <c r="D161" s="84">
        <v>3.2690000000000001</v>
      </c>
      <c r="E161" s="85" t="s">
        <v>63</v>
      </c>
      <c r="F161" s="30"/>
      <c r="G161" s="29"/>
      <c r="H161" s="29"/>
      <c r="I161" s="29"/>
      <c r="J161" s="30"/>
      <c r="K161" s="30"/>
      <c r="L161" s="30"/>
      <c r="M161" s="29"/>
      <c r="N161" s="32"/>
      <c r="O161" s="33"/>
    </row>
    <row r="162" spans="2:15" ht="16.5" x14ac:dyDescent="0.3">
      <c r="B162" s="28"/>
      <c r="C162" s="81">
        <v>43344</v>
      </c>
      <c r="D162" s="84">
        <v>3.2610000000000001</v>
      </c>
      <c r="E162" s="85" t="s">
        <v>63</v>
      </c>
      <c r="F162" s="30"/>
      <c r="G162" s="29"/>
      <c r="H162" s="29"/>
      <c r="I162" s="29"/>
      <c r="J162" s="30"/>
      <c r="K162" s="30"/>
      <c r="L162" s="30"/>
      <c r="M162" s="29"/>
      <c r="N162" s="32"/>
      <c r="O162" s="33"/>
    </row>
    <row r="163" spans="2:15" ht="17.25" thickBot="1" x14ac:dyDescent="0.35">
      <c r="B163" s="28"/>
      <c r="C163" s="98">
        <v>43374</v>
      </c>
      <c r="D163" s="87">
        <v>3.2850000000000001</v>
      </c>
      <c r="E163" s="148" t="s">
        <v>63</v>
      </c>
      <c r="F163" s="30"/>
      <c r="G163" s="29"/>
      <c r="H163" s="29"/>
      <c r="I163" s="29"/>
      <c r="J163" s="30"/>
      <c r="K163" s="30"/>
      <c r="L163" s="30"/>
      <c r="M163" s="29"/>
      <c r="N163" s="32"/>
      <c r="O163" s="33"/>
    </row>
    <row r="164" spans="2:15" ht="16.5" x14ac:dyDescent="0.3">
      <c r="B164" s="63"/>
      <c r="C164" s="99"/>
      <c r="D164" s="99"/>
      <c r="E164" s="100"/>
      <c r="F164" s="101"/>
      <c r="G164" s="102"/>
      <c r="H164" s="102"/>
      <c r="I164" s="102"/>
      <c r="J164" s="101"/>
      <c r="K164" s="101"/>
      <c r="L164" s="101"/>
      <c r="M164" s="102"/>
      <c r="N164" s="103"/>
      <c r="O164" s="104"/>
    </row>
  </sheetData>
  <sheetProtection algorithmName="SHA-512" hashValue="lqBgr5YLUZzyzNiwnhWcEC0u4Zt1Cjfk9IWekDwMnVepvDEFmP/C8i/dVWCplXCuXdBGJApzQJjf1kycelsS4Q==" saltValue="wjMTRQDnORHNdrCjstIGvg==" spinCount="100000" sheet="1" objects="1" scenarios="1" autoFilter="0"/>
  <protectedRanges>
    <protectedRange sqref="F21" name="Range1"/>
  </protectedRanges>
  <autoFilter ref="C25:N121"/>
  <sortState ref="B16:U21">
    <sortCondition ref="E16:E21"/>
  </sortState>
  <mergeCells count="17">
    <mergeCell ref="J19:N19"/>
    <mergeCell ref="J124:L124"/>
    <mergeCell ref="C11:N11"/>
    <mergeCell ref="M24:N24"/>
    <mergeCell ref="C15:F15"/>
    <mergeCell ref="C16:F16"/>
    <mergeCell ref="C17:F17"/>
    <mergeCell ref="J15:N15"/>
    <mergeCell ref="J16:N16"/>
    <mergeCell ref="C124:E124"/>
    <mergeCell ref="C21:E21"/>
    <mergeCell ref="C18:F18"/>
    <mergeCell ref="F22:F23"/>
    <mergeCell ref="C22:E23"/>
    <mergeCell ref="C19:F19"/>
    <mergeCell ref="J17:N17"/>
    <mergeCell ref="J18:N18"/>
  </mergeCells>
  <dataValidations count="2">
    <dataValidation type="decimal" allowBlank="1" showInputMessage="1" showErrorMessage="1" sqref="F22">
      <formula1>0</formula1>
      <formula2>0.1</formula2>
    </dataValidation>
    <dataValidation type="decimal" allowBlank="1" showInputMessage="1" showErrorMessage="1" sqref="F21">
      <formula1>-0.01</formula1>
      <formula2>0.1</formula2>
    </dataValidation>
  </dataValidations>
  <hyperlinks>
    <hyperlink ref="J143" r:id="rId1"/>
    <hyperlink ref="J144" r:id="rId2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Reicher</dc:creator>
  <cp:lastModifiedBy>Bob Reicher</cp:lastModifiedBy>
  <cp:lastPrinted>2015-07-21T12:16:40Z</cp:lastPrinted>
  <dcterms:created xsi:type="dcterms:W3CDTF">2013-11-25T15:37:13Z</dcterms:created>
  <dcterms:modified xsi:type="dcterms:W3CDTF">2015-08-03T14:41:13Z</dcterms:modified>
</cp:coreProperties>
</file>