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Rack Rates\"/>
    </mc:Choice>
  </mc:AlternateContent>
  <workbookProtection workbookAlgorithmName="SHA-512" workbookHashValue="BmfeTeuz69J0LVhuZUbUwdZKGY0iADKESp67okOPVb3rDf+CIRn/0bIAjQ/1aqQ7PVcvZYKAQZh14B62Q83FAg==" workbookSaltValue="euJtB2LpbvdgfAcVG3ujfQ==" workbookSpinCount="100000" lockStructure="1"/>
  <bookViews>
    <workbookView xWindow="480" yWindow="180" windowWidth="27795" windowHeight="12525" firstSheet="1" activeTab="1"/>
  </bookViews>
  <sheets>
    <sheet name="Map - Info" sheetId="1" state="hidden" r:id="rId1"/>
    <sheet name="Commercial E" sheetId="2" r:id="rId2"/>
    <sheet name="NG R &amp; SC" sheetId="3" r:id="rId3"/>
    <sheet name="Residential E" sheetId="4" r:id="rId4"/>
  </sheets>
  <definedNames>
    <definedName name="_xlnm._FilterDatabase" localSheetId="1" hidden="1">'Commercial E'!$B$20:$J$956</definedName>
    <definedName name="ACE">'Map - Info'!$L$11</definedName>
    <definedName name="CENHUD">'Map - Info'!$L$2</definedName>
    <definedName name="CONED">'Map - Info'!$L$3:$N$3</definedName>
    <definedName name="Fee_Gas">'Map - Info'!$F$110:$F$128</definedName>
    <definedName name="GRT_SUT_POR_Com">'Map - Info'!$A$13:$B$52</definedName>
    <definedName name="GRT_SUT_POR_GAS">'Map - Info'!$A$117:$B$134</definedName>
    <definedName name="GRT_SUT_POR_Resi">'Map - Info'!$G$34:$H$61</definedName>
    <definedName name="IL">'Map - Info'!$E$3</definedName>
    <definedName name="MA">'Map - Info'!$F$3:$F$5</definedName>
    <definedName name="MassElec">'Map - Info'!$L$9:$N$9</definedName>
    <definedName name="MD">'Map - Info'!$G$3:$G$6</definedName>
    <definedName name="Mils">'Map - Info'!$D$15:$D$106</definedName>
    <definedName name="NIMO">'Map - Info'!$L$4:$Q$4</definedName>
    <definedName name="NJ">'Map - Info'!$H$3:$H$5</definedName>
    <definedName name="NJZONE">'Map - Info'!$L$26:$L$26</definedName>
    <definedName name="NStar">'Map - Info'!$L$8:$M$8</definedName>
    <definedName name="NY">'Map - Info'!$I$3:$I$8</definedName>
    <definedName name="NYSEG">'Map - Info'!$L$5:$Q$5</definedName>
    <definedName name="OR">'Map - Info'!$L$6</definedName>
    <definedName name="PA">'Map - Info'!$J$3:$J$9</definedName>
    <definedName name="RGE">'Map - Info'!$L$7</definedName>
    <definedName name="Start">'Map - Info'!$D$2:$D$7</definedName>
    <definedName name="Start_Gas">'Map - Info'!$B$111:$B$114</definedName>
    <definedName name="State">'Map - Info'!$A$2:$A$7</definedName>
    <definedName name="Term">'Map - Info'!$C$2:$C$5</definedName>
    <definedName name="Term_Gas">'Map - Info'!$A$111:$A$114</definedName>
    <definedName name="Usage">'Map - Info'!$B$2:$B$5</definedName>
    <definedName name="Utility_Gas">'Map - Info'!$D$118:$D$132</definedName>
    <definedName name="WestMass">'Map - Info'!$L$10</definedName>
  </definedNames>
  <calcPr calcId="152511"/>
</workbook>
</file>

<file path=xl/calcChain.xml><?xml version="1.0" encoding="utf-8"?>
<calcChain xmlns="http://schemas.openxmlformats.org/spreadsheetml/2006/main">
  <c r="D13" i="3" l="1"/>
  <c r="I21" i="4" l="1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M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C13" i="4"/>
  <c r="C12" i="4"/>
  <c r="K20" i="4"/>
  <c r="L20" i="4"/>
  <c r="M20" i="4"/>
  <c r="S2" i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S129" i="1"/>
  <c r="T129" i="1"/>
  <c r="U129" i="1"/>
  <c r="V129" i="1"/>
  <c r="W129" i="1"/>
  <c r="S130" i="1"/>
  <c r="T130" i="1"/>
  <c r="U130" i="1"/>
  <c r="V130" i="1"/>
  <c r="W130" i="1"/>
  <c r="S131" i="1"/>
  <c r="T131" i="1"/>
  <c r="U131" i="1"/>
  <c r="V131" i="1"/>
  <c r="W131" i="1"/>
  <c r="S132" i="1"/>
  <c r="T132" i="1"/>
  <c r="U132" i="1"/>
  <c r="V132" i="1"/>
  <c r="W132" i="1"/>
  <c r="S133" i="1"/>
  <c r="T133" i="1"/>
  <c r="U133" i="1"/>
  <c r="V133" i="1"/>
  <c r="W133" i="1"/>
  <c r="S134" i="1"/>
  <c r="T134" i="1"/>
  <c r="U134" i="1"/>
  <c r="V134" i="1"/>
  <c r="W134" i="1"/>
  <c r="S135" i="1"/>
  <c r="T135" i="1"/>
  <c r="U135" i="1"/>
  <c r="V135" i="1"/>
  <c r="W135" i="1"/>
  <c r="S136" i="1"/>
  <c r="T136" i="1"/>
  <c r="U136" i="1"/>
  <c r="V136" i="1"/>
  <c r="W136" i="1"/>
  <c r="S137" i="1"/>
  <c r="T137" i="1"/>
  <c r="U137" i="1"/>
  <c r="V137" i="1"/>
  <c r="W137" i="1"/>
  <c r="S138" i="1"/>
  <c r="T138" i="1"/>
  <c r="U138" i="1"/>
  <c r="V138" i="1"/>
  <c r="W138" i="1"/>
  <c r="S139" i="1"/>
  <c r="T139" i="1"/>
  <c r="U139" i="1"/>
  <c r="V139" i="1"/>
  <c r="W139" i="1"/>
  <c r="S140" i="1"/>
  <c r="T140" i="1"/>
  <c r="U140" i="1"/>
  <c r="V140" i="1"/>
  <c r="W140" i="1"/>
  <c r="S141" i="1"/>
  <c r="T141" i="1"/>
  <c r="U141" i="1"/>
  <c r="V141" i="1"/>
  <c r="W141" i="1"/>
  <c r="S142" i="1"/>
  <c r="T142" i="1"/>
  <c r="U142" i="1"/>
  <c r="V142" i="1"/>
  <c r="W142" i="1"/>
  <c r="S143" i="1"/>
  <c r="T143" i="1"/>
  <c r="U143" i="1"/>
  <c r="V143" i="1"/>
  <c r="W143" i="1"/>
  <c r="S144" i="1"/>
  <c r="T144" i="1"/>
  <c r="U144" i="1"/>
  <c r="V144" i="1"/>
  <c r="W144" i="1"/>
  <c r="S145" i="1"/>
  <c r="T145" i="1"/>
  <c r="U145" i="1"/>
  <c r="V145" i="1"/>
  <c r="W145" i="1"/>
  <c r="S146" i="1"/>
  <c r="T146" i="1"/>
  <c r="U146" i="1"/>
  <c r="V146" i="1"/>
  <c r="W146" i="1"/>
  <c r="S147" i="1"/>
  <c r="T147" i="1"/>
  <c r="U147" i="1"/>
  <c r="V147" i="1"/>
  <c r="W147" i="1"/>
  <c r="S148" i="1"/>
  <c r="T148" i="1"/>
  <c r="U148" i="1"/>
  <c r="V148" i="1"/>
  <c r="W148" i="1"/>
  <c r="S149" i="1"/>
  <c r="T149" i="1"/>
  <c r="U149" i="1"/>
  <c r="V149" i="1"/>
  <c r="W149" i="1"/>
  <c r="S150" i="1"/>
  <c r="T150" i="1"/>
  <c r="U150" i="1"/>
  <c r="V150" i="1"/>
  <c r="W150" i="1"/>
  <c r="S151" i="1"/>
  <c r="T151" i="1"/>
  <c r="U151" i="1"/>
  <c r="V151" i="1"/>
  <c r="W151" i="1"/>
  <c r="S152" i="1"/>
  <c r="T152" i="1"/>
  <c r="U152" i="1"/>
  <c r="V152" i="1"/>
  <c r="W152" i="1"/>
  <c r="S153" i="1"/>
  <c r="T153" i="1"/>
  <c r="U153" i="1"/>
  <c r="V153" i="1"/>
  <c r="W153" i="1"/>
  <c r="S154" i="1"/>
  <c r="T154" i="1"/>
  <c r="U154" i="1"/>
  <c r="V154" i="1"/>
  <c r="W154" i="1"/>
  <c r="S155" i="1"/>
  <c r="T155" i="1"/>
  <c r="U155" i="1"/>
  <c r="V155" i="1"/>
  <c r="W155" i="1"/>
  <c r="S156" i="1"/>
  <c r="T156" i="1"/>
  <c r="U156" i="1"/>
  <c r="V156" i="1"/>
  <c r="W156" i="1"/>
  <c r="S157" i="1"/>
  <c r="T157" i="1"/>
  <c r="U157" i="1"/>
  <c r="V157" i="1"/>
  <c r="W157" i="1"/>
  <c r="S158" i="1"/>
  <c r="T158" i="1"/>
  <c r="U158" i="1"/>
  <c r="V158" i="1"/>
  <c r="W158" i="1"/>
  <c r="S159" i="1"/>
  <c r="T159" i="1"/>
  <c r="U159" i="1"/>
  <c r="V159" i="1"/>
  <c r="W159" i="1"/>
  <c r="S160" i="1"/>
  <c r="T160" i="1"/>
  <c r="U160" i="1"/>
  <c r="V160" i="1"/>
  <c r="W160" i="1"/>
  <c r="S161" i="1"/>
  <c r="T161" i="1"/>
  <c r="U161" i="1"/>
  <c r="V161" i="1"/>
  <c r="W161" i="1"/>
  <c r="S162" i="1"/>
  <c r="T162" i="1"/>
  <c r="U162" i="1"/>
  <c r="V162" i="1"/>
  <c r="W162" i="1"/>
  <c r="S163" i="1"/>
  <c r="T163" i="1"/>
  <c r="U163" i="1"/>
  <c r="V163" i="1"/>
  <c r="W163" i="1"/>
  <c r="S164" i="1"/>
  <c r="T164" i="1"/>
  <c r="U164" i="1"/>
  <c r="V164" i="1"/>
  <c r="W164" i="1"/>
  <c r="S165" i="1"/>
  <c r="T165" i="1"/>
  <c r="U165" i="1"/>
  <c r="V165" i="1"/>
  <c r="W165" i="1"/>
  <c r="S166" i="1"/>
  <c r="T166" i="1"/>
  <c r="U166" i="1"/>
  <c r="V166" i="1"/>
  <c r="W166" i="1"/>
  <c r="S167" i="1"/>
  <c r="T167" i="1"/>
  <c r="U167" i="1"/>
  <c r="V167" i="1"/>
  <c r="W167" i="1"/>
  <c r="S168" i="1"/>
  <c r="T168" i="1"/>
  <c r="U168" i="1"/>
  <c r="V168" i="1"/>
  <c r="W168" i="1"/>
  <c r="S169" i="1"/>
  <c r="T169" i="1"/>
  <c r="U169" i="1"/>
  <c r="V169" i="1"/>
  <c r="W169" i="1"/>
  <c r="S170" i="1"/>
  <c r="T170" i="1"/>
  <c r="U170" i="1"/>
  <c r="V170" i="1"/>
  <c r="W170" i="1"/>
  <c r="S171" i="1"/>
  <c r="T171" i="1"/>
  <c r="U171" i="1"/>
  <c r="V171" i="1"/>
  <c r="W171" i="1"/>
  <c r="S172" i="1"/>
  <c r="T172" i="1"/>
  <c r="U172" i="1"/>
  <c r="V172" i="1"/>
  <c r="W172" i="1"/>
  <c r="S173" i="1"/>
  <c r="T173" i="1"/>
  <c r="U173" i="1"/>
  <c r="V173" i="1"/>
  <c r="W173" i="1"/>
  <c r="S174" i="1"/>
  <c r="T174" i="1"/>
  <c r="U174" i="1"/>
  <c r="V174" i="1"/>
  <c r="W174" i="1"/>
  <c r="S175" i="1"/>
  <c r="T175" i="1"/>
  <c r="U175" i="1"/>
  <c r="V175" i="1"/>
  <c r="W175" i="1"/>
  <c r="S176" i="1"/>
  <c r="T176" i="1"/>
  <c r="U176" i="1"/>
  <c r="V176" i="1"/>
  <c r="W176" i="1"/>
  <c r="S177" i="1"/>
  <c r="T177" i="1"/>
  <c r="U177" i="1"/>
  <c r="V177" i="1"/>
  <c r="W177" i="1"/>
  <c r="S178" i="1"/>
  <c r="T178" i="1"/>
  <c r="U178" i="1"/>
  <c r="V178" i="1"/>
  <c r="W178" i="1"/>
  <c r="S179" i="1"/>
  <c r="T179" i="1"/>
  <c r="U179" i="1"/>
  <c r="V179" i="1"/>
  <c r="W179" i="1"/>
  <c r="S180" i="1"/>
  <c r="T180" i="1"/>
  <c r="U180" i="1"/>
  <c r="V180" i="1"/>
  <c r="W180" i="1"/>
  <c r="S181" i="1"/>
  <c r="T181" i="1"/>
  <c r="U181" i="1"/>
  <c r="V181" i="1"/>
  <c r="W181" i="1"/>
  <c r="S182" i="1"/>
  <c r="T182" i="1"/>
  <c r="U182" i="1"/>
  <c r="V182" i="1"/>
  <c r="W182" i="1"/>
  <c r="S183" i="1"/>
  <c r="T183" i="1"/>
  <c r="U183" i="1"/>
  <c r="V183" i="1"/>
  <c r="W183" i="1"/>
  <c r="S184" i="1"/>
  <c r="T184" i="1"/>
  <c r="U184" i="1"/>
  <c r="V184" i="1"/>
  <c r="W184" i="1"/>
  <c r="S185" i="1"/>
  <c r="T185" i="1"/>
  <c r="U185" i="1"/>
  <c r="V185" i="1"/>
  <c r="W185" i="1"/>
  <c r="S186" i="1"/>
  <c r="T186" i="1"/>
  <c r="U186" i="1"/>
  <c r="V186" i="1"/>
  <c r="W186" i="1"/>
  <c r="S187" i="1"/>
  <c r="T187" i="1"/>
  <c r="U187" i="1"/>
  <c r="V187" i="1"/>
  <c r="W187" i="1"/>
  <c r="S188" i="1"/>
  <c r="T188" i="1"/>
  <c r="U188" i="1"/>
  <c r="V188" i="1"/>
  <c r="W188" i="1"/>
  <c r="S189" i="1"/>
  <c r="T189" i="1"/>
  <c r="U189" i="1"/>
  <c r="V189" i="1"/>
  <c r="W189" i="1"/>
  <c r="S190" i="1"/>
  <c r="T190" i="1"/>
  <c r="U190" i="1"/>
  <c r="V190" i="1"/>
  <c r="W190" i="1"/>
  <c r="S191" i="1"/>
  <c r="T191" i="1"/>
  <c r="U191" i="1"/>
  <c r="V191" i="1"/>
  <c r="W191" i="1"/>
  <c r="S192" i="1"/>
  <c r="T192" i="1"/>
  <c r="U192" i="1"/>
  <c r="V192" i="1"/>
  <c r="W192" i="1"/>
  <c r="S193" i="1"/>
  <c r="T193" i="1"/>
  <c r="U193" i="1"/>
  <c r="V193" i="1"/>
  <c r="W193" i="1"/>
  <c r="S194" i="1"/>
  <c r="T194" i="1"/>
  <c r="U194" i="1"/>
  <c r="V194" i="1"/>
  <c r="W194" i="1"/>
  <c r="S195" i="1"/>
  <c r="T195" i="1"/>
  <c r="U195" i="1"/>
  <c r="V195" i="1"/>
  <c r="W195" i="1"/>
  <c r="S196" i="1"/>
  <c r="T196" i="1"/>
  <c r="U196" i="1"/>
  <c r="V196" i="1"/>
  <c r="W196" i="1"/>
  <c r="S197" i="1"/>
  <c r="T197" i="1"/>
  <c r="U197" i="1"/>
  <c r="V197" i="1"/>
  <c r="W197" i="1"/>
  <c r="S198" i="1"/>
  <c r="T198" i="1"/>
  <c r="U198" i="1"/>
  <c r="V198" i="1"/>
  <c r="W198" i="1"/>
  <c r="S199" i="1"/>
  <c r="T199" i="1"/>
  <c r="U199" i="1"/>
  <c r="V199" i="1"/>
  <c r="W199" i="1"/>
  <c r="S200" i="1"/>
  <c r="T200" i="1"/>
  <c r="U200" i="1"/>
  <c r="V200" i="1"/>
  <c r="W200" i="1"/>
  <c r="S201" i="1"/>
  <c r="T201" i="1"/>
  <c r="U201" i="1"/>
  <c r="V201" i="1"/>
  <c r="W201" i="1"/>
  <c r="S202" i="1"/>
  <c r="T202" i="1"/>
  <c r="U202" i="1"/>
  <c r="V202" i="1"/>
  <c r="W202" i="1"/>
  <c r="S203" i="1"/>
  <c r="T203" i="1"/>
  <c r="U203" i="1"/>
  <c r="V203" i="1"/>
  <c r="W203" i="1"/>
  <c r="S204" i="1"/>
  <c r="T204" i="1"/>
  <c r="U204" i="1"/>
  <c r="V204" i="1"/>
  <c r="W204" i="1"/>
  <c r="S205" i="1"/>
  <c r="T205" i="1"/>
  <c r="U205" i="1"/>
  <c r="V205" i="1"/>
  <c r="W205" i="1"/>
  <c r="S206" i="1"/>
  <c r="T206" i="1"/>
  <c r="U206" i="1"/>
  <c r="V206" i="1"/>
  <c r="W206" i="1"/>
  <c r="S207" i="1"/>
  <c r="T207" i="1"/>
  <c r="U207" i="1"/>
  <c r="V207" i="1"/>
  <c r="W207" i="1"/>
  <c r="S208" i="1"/>
  <c r="T208" i="1"/>
  <c r="U208" i="1"/>
  <c r="V208" i="1"/>
  <c r="W208" i="1"/>
  <c r="S209" i="1"/>
  <c r="T209" i="1"/>
  <c r="U209" i="1"/>
  <c r="V209" i="1"/>
  <c r="W209" i="1"/>
  <c r="S210" i="1"/>
  <c r="T210" i="1"/>
  <c r="U210" i="1"/>
  <c r="V210" i="1"/>
  <c r="W210" i="1"/>
  <c r="S211" i="1"/>
  <c r="T211" i="1"/>
  <c r="U211" i="1"/>
  <c r="V211" i="1"/>
  <c r="W211" i="1"/>
  <c r="S212" i="1"/>
  <c r="T212" i="1"/>
  <c r="U212" i="1"/>
  <c r="V212" i="1"/>
  <c r="W212" i="1"/>
  <c r="S213" i="1"/>
  <c r="T213" i="1"/>
  <c r="U213" i="1"/>
  <c r="V213" i="1"/>
  <c r="W213" i="1"/>
  <c r="S214" i="1"/>
  <c r="T214" i="1"/>
  <c r="U214" i="1"/>
  <c r="V214" i="1"/>
  <c r="W214" i="1"/>
  <c r="S215" i="1"/>
  <c r="T215" i="1"/>
  <c r="U215" i="1"/>
  <c r="V215" i="1"/>
  <c r="W215" i="1"/>
  <c r="S216" i="1"/>
  <c r="T216" i="1"/>
  <c r="U216" i="1"/>
  <c r="V216" i="1"/>
  <c r="W216" i="1"/>
  <c r="S217" i="1"/>
  <c r="T217" i="1"/>
  <c r="U217" i="1"/>
  <c r="V217" i="1"/>
  <c r="W217" i="1"/>
  <c r="S218" i="1"/>
  <c r="T218" i="1"/>
  <c r="U218" i="1"/>
  <c r="V218" i="1"/>
  <c r="W218" i="1"/>
  <c r="S219" i="1"/>
  <c r="T219" i="1"/>
  <c r="U219" i="1"/>
  <c r="V219" i="1"/>
  <c r="W219" i="1"/>
  <c r="S220" i="1"/>
  <c r="T220" i="1"/>
  <c r="U220" i="1"/>
  <c r="V220" i="1"/>
  <c r="W220" i="1"/>
  <c r="S221" i="1"/>
  <c r="T221" i="1"/>
  <c r="U221" i="1"/>
  <c r="V221" i="1"/>
  <c r="W221" i="1"/>
  <c r="S222" i="1"/>
  <c r="T222" i="1"/>
  <c r="U222" i="1"/>
  <c r="V222" i="1"/>
  <c r="W222" i="1"/>
  <c r="S223" i="1"/>
  <c r="T223" i="1"/>
  <c r="U223" i="1"/>
  <c r="V223" i="1"/>
  <c r="W223" i="1"/>
  <c r="S224" i="1"/>
  <c r="T224" i="1"/>
  <c r="U224" i="1"/>
  <c r="V224" i="1"/>
  <c r="W224" i="1"/>
  <c r="S225" i="1"/>
  <c r="T225" i="1"/>
  <c r="U225" i="1"/>
  <c r="V225" i="1"/>
  <c r="W225" i="1"/>
  <c r="S226" i="1"/>
  <c r="T226" i="1"/>
  <c r="U226" i="1"/>
  <c r="V226" i="1"/>
  <c r="W226" i="1"/>
  <c r="S227" i="1"/>
  <c r="T227" i="1"/>
  <c r="U227" i="1"/>
  <c r="V227" i="1"/>
  <c r="W227" i="1"/>
  <c r="S228" i="1"/>
  <c r="T228" i="1"/>
  <c r="U228" i="1"/>
  <c r="V228" i="1"/>
  <c r="W228" i="1"/>
  <c r="S229" i="1"/>
  <c r="T229" i="1"/>
  <c r="U229" i="1"/>
  <c r="V229" i="1"/>
  <c r="W229" i="1"/>
  <c r="S230" i="1"/>
  <c r="T230" i="1"/>
  <c r="U230" i="1"/>
  <c r="V230" i="1"/>
  <c r="W230" i="1"/>
  <c r="S231" i="1"/>
  <c r="T231" i="1"/>
  <c r="U231" i="1"/>
  <c r="V231" i="1"/>
  <c r="W231" i="1"/>
  <c r="S232" i="1"/>
  <c r="T232" i="1"/>
  <c r="U232" i="1"/>
  <c r="V232" i="1"/>
  <c r="W232" i="1"/>
  <c r="S233" i="1"/>
  <c r="T233" i="1"/>
  <c r="U233" i="1"/>
  <c r="V233" i="1"/>
  <c r="W233" i="1"/>
  <c r="S234" i="1"/>
  <c r="T234" i="1"/>
  <c r="U234" i="1"/>
  <c r="V234" i="1"/>
  <c r="W234" i="1"/>
  <c r="S235" i="1"/>
  <c r="T235" i="1"/>
  <c r="U235" i="1"/>
  <c r="V235" i="1"/>
  <c r="W235" i="1"/>
  <c r="S236" i="1"/>
  <c r="T236" i="1"/>
  <c r="U236" i="1"/>
  <c r="V236" i="1"/>
  <c r="W236" i="1"/>
  <c r="S237" i="1"/>
  <c r="T237" i="1"/>
  <c r="U237" i="1"/>
  <c r="V237" i="1"/>
  <c r="W237" i="1"/>
  <c r="S238" i="1"/>
  <c r="T238" i="1"/>
  <c r="U238" i="1"/>
  <c r="V238" i="1"/>
  <c r="W238" i="1"/>
  <c r="S239" i="1"/>
  <c r="T239" i="1"/>
  <c r="U239" i="1"/>
  <c r="V239" i="1"/>
  <c r="W239" i="1"/>
  <c r="S240" i="1"/>
  <c r="T240" i="1"/>
  <c r="U240" i="1"/>
  <c r="V240" i="1"/>
  <c r="W240" i="1"/>
  <c r="S241" i="1"/>
  <c r="T241" i="1"/>
  <c r="U241" i="1"/>
  <c r="V241" i="1"/>
  <c r="W241" i="1"/>
  <c r="S242" i="1"/>
  <c r="T242" i="1"/>
  <c r="U242" i="1"/>
  <c r="V242" i="1"/>
  <c r="W242" i="1"/>
  <c r="S243" i="1"/>
  <c r="T243" i="1"/>
  <c r="U243" i="1"/>
  <c r="V243" i="1"/>
  <c r="W243" i="1"/>
  <c r="S244" i="1"/>
  <c r="T244" i="1"/>
  <c r="U244" i="1"/>
  <c r="V244" i="1"/>
  <c r="W244" i="1"/>
  <c r="S245" i="1"/>
  <c r="T245" i="1"/>
  <c r="U245" i="1"/>
  <c r="V245" i="1"/>
  <c r="W245" i="1"/>
  <c r="S246" i="1"/>
  <c r="T246" i="1"/>
  <c r="U246" i="1"/>
  <c r="V246" i="1"/>
  <c r="W246" i="1"/>
  <c r="S247" i="1"/>
  <c r="T247" i="1"/>
  <c r="U247" i="1"/>
  <c r="V247" i="1"/>
  <c r="W247" i="1"/>
  <c r="S248" i="1"/>
  <c r="T248" i="1"/>
  <c r="U248" i="1"/>
  <c r="V248" i="1"/>
  <c r="W248" i="1"/>
  <c r="S249" i="1"/>
  <c r="T249" i="1"/>
  <c r="U249" i="1"/>
  <c r="V249" i="1"/>
  <c r="W249" i="1"/>
  <c r="S250" i="1"/>
  <c r="T250" i="1"/>
  <c r="U250" i="1"/>
  <c r="V250" i="1"/>
  <c r="W250" i="1"/>
  <c r="S251" i="1"/>
  <c r="T251" i="1"/>
  <c r="U251" i="1"/>
  <c r="V251" i="1"/>
  <c r="W251" i="1"/>
  <c r="S252" i="1"/>
  <c r="T252" i="1"/>
  <c r="U252" i="1"/>
  <c r="V252" i="1"/>
  <c r="W252" i="1"/>
  <c r="S253" i="1"/>
  <c r="T253" i="1"/>
  <c r="U253" i="1"/>
  <c r="V253" i="1"/>
  <c r="W253" i="1"/>
  <c r="S254" i="1"/>
  <c r="T254" i="1"/>
  <c r="U254" i="1"/>
  <c r="V254" i="1"/>
  <c r="W254" i="1"/>
  <c r="S255" i="1"/>
  <c r="T255" i="1"/>
  <c r="U255" i="1"/>
  <c r="V255" i="1"/>
  <c r="W255" i="1"/>
  <c r="S256" i="1"/>
  <c r="T256" i="1"/>
  <c r="U256" i="1"/>
  <c r="V256" i="1"/>
  <c r="W256" i="1"/>
  <c r="S257" i="1"/>
  <c r="T257" i="1"/>
  <c r="U257" i="1"/>
  <c r="V257" i="1"/>
  <c r="W257" i="1"/>
  <c r="S258" i="1"/>
  <c r="T258" i="1"/>
  <c r="U258" i="1"/>
  <c r="V258" i="1"/>
  <c r="W258" i="1"/>
  <c r="S259" i="1"/>
  <c r="T259" i="1"/>
  <c r="U259" i="1"/>
  <c r="V259" i="1"/>
  <c r="W259" i="1"/>
  <c r="S260" i="1"/>
  <c r="T260" i="1"/>
  <c r="U260" i="1"/>
  <c r="V260" i="1"/>
  <c r="W260" i="1"/>
  <c r="S261" i="1"/>
  <c r="T261" i="1"/>
  <c r="U261" i="1"/>
  <c r="V261" i="1"/>
  <c r="W261" i="1"/>
  <c r="S262" i="1"/>
  <c r="T262" i="1"/>
  <c r="U262" i="1"/>
  <c r="V262" i="1"/>
  <c r="W262" i="1"/>
  <c r="S263" i="1"/>
  <c r="T263" i="1"/>
  <c r="U263" i="1"/>
  <c r="V263" i="1"/>
  <c r="W263" i="1"/>
  <c r="S264" i="1"/>
  <c r="T264" i="1"/>
  <c r="U264" i="1"/>
  <c r="V264" i="1"/>
  <c r="W264" i="1"/>
  <c r="S265" i="1"/>
  <c r="T265" i="1"/>
  <c r="U265" i="1"/>
  <c r="V265" i="1"/>
  <c r="W265" i="1"/>
  <c r="S266" i="1"/>
  <c r="T266" i="1"/>
  <c r="U266" i="1"/>
  <c r="V266" i="1"/>
  <c r="W266" i="1"/>
  <c r="S267" i="1"/>
  <c r="T267" i="1"/>
  <c r="U267" i="1"/>
  <c r="V267" i="1"/>
  <c r="W267" i="1"/>
  <c r="S268" i="1"/>
  <c r="T268" i="1"/>
  <c r="U268" i="1"/>
  <c r="V268" i="1"/>
  <c r="W268" i="1"/>
  <c r="S269" i="1"/>
  <c r="T269" i="1"/>
  <c r="U269" i="1"/>
  <c r="V269" i="1"/>
  <c r="W269" i="1"/>
  <c r="S270" i="1"/>
  <c r="T270" i="1"/>
  <c r="U270" i="1"/>
  <c r="V270" i="1"/>
  <c r="W270" i="1"/>
  <c r="S271" i="1"/>
  <c r="T271" i="1"/>
  <c r="U271" i="1"/>
  <c r="V271" i="1"/>
  <c r="W271" i="1"/>
  <c r="S272" i="1"/>
  <c r="T272" i="1"/>
  <c r="U272" i="1"/>
  <c r="V272" i="1"/>
  <c r="W272" i="1"/>
  <c r="S273" i="1"/>
  <c r="T273" i="1"/>
  <c r="U273" i="1"/>
  <c r="V273" i="1"/>
  <c r="W273" i="1"/>
  <c r="S274" i="1"/>
  <c r="T274" i="1"/>
  <c r="U274" i="1"/>
  <c r="V274" i="1"/>
  <c r="W274" i="1"/>
  <c r="S275" i="1"/>
  <c r="T275" i="1"/>
  <c r="U275" i="1"/>
  <c r="V275" i="1"/>
  <c r="W275" i="1"/>
  <c r="S276" i="1"/>
  <c r="T276" i="1"/>
  <c r="U276" i="1"/>
  <c r="V276" i="1"/>
  <c r="W276" i="1"/>
  <c r="S277" i="1"/>
  <c r="T277" i="1"/>
  <c r="U277" i="1"/>
  <c r="V277" i="1"/>
  <c r="W277" i="1"/>
  <c r="S278" i="1"/>
  <c r="T278" i="1"/>
  <c r="U278" i="1"/>
  <c r="V278" i="1"/>
  <c r="W278" i="1"/>
  <c r="S279" i="1"/>
  <c r="T279" i="1"/>
  <c r="U279" i="1"/>
  <c r="V279" i="1"/>
  <c r="W279" i="1"/>
  <c r="S280" i="1"/>
  <c r="T280" i="1"/>
  <c r="U280" i="1"/>
  <c r="V280" i="1"/>
  <c r="W280" i="1"/>
  <c r="S281" i="1"/>
  <c r="T281" i="1"/>
  <c r="U281" i="1"/>
  <c r="V281" i="1"/>
  <c r="W281" i="1"/>
  <c r="S282" i="1"/>
  <c r="T282" i="1"/>
  <c r="U282" i="1"/>
  <c r="V282" i="1"/>
  <c r="W282" i="1"/>
  <c r="S283" i="1"/>
  <c r="T283" i="1"/>
  <c r="U283" i="1"/>
  <c r="V283" i="1"/>
  <c r="W283" i="1"/>
  <c r="S284" i="1"/>
  <c r="T284" i="1"/>
  <c r="U284" i="1"/>
  <c r="V284" i="1"/>
  <c r="W284" i="1"/>
  <c r="S285" i="1"/>
  <c r="T285" i="1"/>
  <c r="U285" i="1"/>
  <c r="V285" i="1"/>
  <c r="W285" i="1"/>
  <c r="S286" i="1"/>
  <c r="T286" i="1"/>
  <c r="U286" i="1"/>
  <c r="V286" i="1"/>
  <c r="W286" i="1"/>
  <c r="S287" i="1"/>
  <c r="T287" i="1"/>
  <c r="U287" i="1"/>
  <c r="V287" i="1"/>
  <c r="W287" i="1"/>
  <c r="S288" i="1"/>
  <c r="T288" i="1"/>
  <c r="U288" i="1"/>
  <c r="V288" i="1"/>
  <c r="W288" i="1"/>
  <c r="S289" i="1"/>
  <c r="T289" i="1"/>
  <c r="U289" i="1"/>
  <c r="V289" i="1"/>
  <c r="W289" i="1"/>
  <c r="S290" i="1"/>
  <c r="T290" i="1"/>
  <c r="U290" i="1"/>
  <c r="V290" i="1"/>
  <c r="W290" i="1"/>
  <c r="S291" i="1"/>
  <c r="T291" i="1"/>
  <c r="U291" i="1"/>
  <c r="V291" i="1"/>
  <c r="W291" i="1"/>
  <c r="S292" i="1"/>
  <c r="T292" i="1"/>
  <c r="U292" i="1"/>
  <c r="V292" i="1"/>
  <c r="W292" i="1"/>
  <c r="S293" i="1"/>
  <c r="T293" i="1"/>
  <c r="U293" i="1"/>
  <c r="V293" i="1"/>
  <c r="W293" i="1"/>
  <c r="S294" i="1"/>
  <c r="T294" i="1"/>
  <c r="U294" i="1"/>
  <c r="V294" i="1"/>
  <c r="W294" i="1"/>
  <c r="S295" i="1"/>
  <c r="T295" i="1"/>
  <c r="U295" i="1"/>
  <c r="V295" i="1"/>
  <c r="W295" i="1"/>
  <c r="S296" i="1"/>
  <c r="T296" i="1"/>
  <c r="U296" i="1"/>
  <c r="V296" i="1"/>
  <c r="W296" i="1"/>
  <c r="S297" i="1"/>
  <c r="T297" i="1"/>
  <c r="U297" i="1"/>
  <c r="V297" i="1"/>
  <c r="W297" i="1"/>
  <c r="S298" i="1"/>
  <c r="T298" i="1"/>
  <c r="U298" i="1"/>
  <c r="V298" i="1"/>
  <c r="W298" i="1"/>
  <c r="S299" i="1"/>
  <c r="T299" i="1"/>
  <c r="U299" i="1"/>
  <c r="V299" i="1"/>
  <c r="W299" i="1"/>
  <c r="S300" i="1"/>
  <c r="T300" i="1"/>
  <c r="U300" i="1"/>
  <c r="V300" i="1"/>
  <c r="W300" i="1"/>
  <c r="S301" i="1"/>
  <c r="T301" i="1"/>
  <c r="U301" i="1"/>
  <c r="V301" i="1"/>
  <c r="W301" i="1"/>
  <c r="S302" i="1"/>
  <c r="T302" i="1"/>
  <c r="U302" i="1"/>
  <c r="V302" i="1"/>
  <c r="W302" i="1"/>
  <c r="S303" i="1"/>
  <c r="T303" i="1"/>
  <c r="U303" i="1"/>
  <c r="V303" i="1"/>
  <c r="W303" i="1"/>
  <c r="S304" i="1"/>
  <c r="T304" i="1"/>
  <c r="U304" i="1"/>
  <c r="V304" i="1"/>
  <c r="W304" i="1"/>
  <c r="S305" i="1"/>
  <c r="T305" i="1"/>
  <c r="U305" i="1"/>
  <c r="V305" i="1"/>
  <c r="W305" i="1"/>
  <c r="S306" i="1"/>
  <c r="T306" i="1"/>
  <c r="U306" i="1"/>
  <c r="V306" i="1"/>
  <c r="W306" i="1"/>
  <c r="S307" i="1"/>
  <c r="T307" i="1"/>
  <c r="U307" i="1"/>
  <c r="V307" i="1"/>
  <c r="W307" i="1"/>
  <c r="S308" i="1"/>
  <c r="T308" i="1"/>
  <c r="U308" i="1"/>
  <c r="V308" i="1"/>
  <c r="W308" i="1"/>
  <c r="S309" i="1"/>
  <c r="T309" i="1"/>
  <c r="U309" i="1"/>
  <c r="V309" i="1"/>
  <c r="W309" i="1"/>
  <c r="S310" i="1"/>
  <c r="T310" i="1"/>
  <c r="U310" i="1"/>
  <c r="V310" i="1"/>
  <c r="W310" i="1"/>
  <c r="S311" i="1"/>
  <c r="T311" i="1"/>
  <c r="U311" i="1"/>
  <c r="V311" i="1"/>
  <c r="W311" i="1"/>
  <c r="S312" i="1"/>
  <c r="T312" i="1"/>
  <c r="U312" i="1"/>
  <c r="V312" i="1"/>
  <c r="W312" i="1"/>
  <c r="S313" i="1"/>
  <c r="T313" i="1"/>
  <c r="U313" i="1"/>
  <c r="V313" i="1"/>
  <c r="W313" i="1"/>
  <c r="S314" i="1"/>
  <c r="T314" i="1"/>
  <c r="U314" i="1"/>
  <c r="V314" i="1"/>
  <c r="W314" i="1"/>
  <c r="S315" i="1"/>
  <c r="T315" i="1"/>
  <c r="U315" i="1"/>
  <c r="V315" i="1"/>
  <c r="W315" i="1"/>
  <c r="S316" i="1"/>
  <c r="T316" i="1"/>
  <c r="U316" i="1"/>
  <c r="V316" i="1"/>
  <c r="W316" i="1"/>
  <c r="S317" i="1"/>
  <c r="T317" i="1"/>
  <c r="U317" i="1"/>
  <c r="V317" i="1"/>
  <c r="W317" i="1"/>
  <c r="S318" i="1"/>
  <c r="T318" i="1"/>
  <c r="U318" i="1"/>
  <c r="V318" i="1"/>
  <c r="W318" i="1"/>
  <c r="S319" i="1"/>
  <c r="T319" i="1"/>
  <c r="U319" i="1"/>
  <c r="V319" i="1"/>
  <c r="W319" i="1"/>
  <c r="S320" i="1"/>
  <c r="T320" i="1"/>
  <c r="U320" i="1"/>
  <c r="V320" i="1"/>
  <c r="W320" i="1"/>
  <c r="S321" i="1"/>
  <c r="T321" i="1"/>
  <c r="U321" i="1"/>
  <c r="V321" i="1"/>
  <c r="W321" i="1"/>
  <c r="S322" i="1"/>
  <c r="T322" i="1"/>
  <c r="U322" i="1"/>
  <c r="V322" i="1"/>
  <c r="W322" i="1"/>
  <c r="S323" i="1"/>
  <c r="T323" i="1"/>
  <c r="U323" i="1"/>
  <c r="V323" i="1"/>
  <c r="W323" i="1"/>
  <c r="S324" i="1"/>
  <c r="T324" i="1"/>
  <c r="U324" i="1"/>
  <c r="V324" i="1"/>
  <c r="W324" i="1"/>
  <c r="S325" i="1"/>
  <c r="T325" i="1"/>
  <c r="U325" i="1"/>
  <c r="V325" i="1"/>
  <c r="W325" i="1"/>
  <c r="S326" i="1"/>
  <c r="T326" i="1"/>
  <c r="U326" i="1"/>
  <c r="V326" i="1"/>
  <c r="W326" i="1"/>
  <c r="S327" i="1"/>
  <c r="T327" i="1"/>
  <c r="U327" i="1"/>
  <c r="V327" i="1"/>
  <c r="W327" i="1"/>
  <c r="S328" i="1"/>
  <c r="T328" i="1"/>
  <c r="U328" i="1"/>
  <c r="V328" i="1"/>
  <c r="W328" i="1"/>
  <c r="S329" i="1"/>
  <c r="T329" i="1"/>
  <c r="U329" i="1"/>
  <c r="V329" i="1"/>
  <c r="W329" i="1"/>
  <c r="S330" i="1"/>
  <c r="T330" i="1"/>
  <c r="U330" i="1"/>
  <c r="V330" i="1"/>
  <c r="W330" i="1"/>
  <c r="S331" i="1"/>
  <c r="T331" i="1"/>
  <c r="U331" i="1"/>
  <c r="V331" i="1"/>
  <c r="W331" i="1"/>
  <c r="S332" i="1"/>
  <c r="T332" i="1"/>
  <c r="U332" i="1"/>
  <c r="V332" i="1"/>
  <c r="W332" i="1"/>
  <c r="S333" i="1"/>
  <c r="T333" i="1"/>
  <c r="U333" i="1"/>
  <c r="V333" i="1"/>
  <c r="W333" i="1"/>
  <c r="S334" i="1"/>
  <c r="T334" i="1"/>
  <c r="U334" i="1"/>
  <c r="V334" i="1"/>
  <c r="W334" i="1"/>
  <c r="S335" i="1"/>
  <c r="T335" i="1"/>
  <c r="U335" i="1"/>
  <c r="V335" i="1"/>
  <c r="W335" i="1"/>
  <c r="S336" i="1"/>
  <c r="T336" i="1"/>
  <c r="U336" i="1"/>
  <c r="V336" i="1"/>
  <c r="W336" i="1"/>
  <c r="S337" i="1"/>
  <c r="T337" i="1"/>
  <c r="U337" i="1"/>
  <c r="V337" i="1"/>
  <c r="W337" i="1"/>
  <c r="S338" i="1"/>
  <c r="T338" i="1"/>
  <c r="U338" i="1"/>
  <c r="V338" i="1"/>
  <c r="W338" i="1"/>
  <c r="S339" i="1"/>
  <c r="T339" i="1"/>
  <c r="U339" i="1"/>
  <c r="V339" i="1"/>
  <c r="W339" i="1"/>
  <c r="S340" i="1"/>
  <c r="T340" i="1"/>
  <c r="U340" i="1"/>
  <c r="V340" i="1"/>
  <c r="W340" i="1"/>
  <c r="S341" i="1"/>
  <c r="T341" i="1"/>
  <c r="U341" i="1"/>
  <c r="V341" i="1"/>
  <c r="W341" i="1"/>
  <c r="S342" i="1"/>
  <c r="T342" i="1"/>
  <c r="U342" i="1"/>
  <c r="V342" i="1"/>
  <c r="W342" i="1"/>
  <c r="S343" i="1"/>
  <c r="T343" i="1"/>
  <c r="U343" i="1"/>
  <c r="V343" i="1"/>
  <c r="W343" i="1"/>
  <c r="S344" i="1"/>
  <c r="T344" i="1"/>
  <c r="U344" i="1"/>
  <c r="V344" i="1"/>
  <c r="W344" i="1"/>
  <c r="S345" i="1"/>
  <c r="T345" i="1"/>
  <c r="U345" i="1"/>
  <c r="V345" i="1"/>
  <c r="W345" i="1"/>
  <c r="S346" i="1"/>
  <c r="T346" i="1"/>
  <c r="U346" i="1"/>
  <c r="V346" i="1"/>
  <c r="W346" i="1"/>
  <c r="S347" i="1"/>
  <c r="T347" i="1"/>
  <c r="U347" i="1"/>
  <c r="V347" i="1"/>
  <c r="W347" i="1"/>
  <c r="S348" i="1"/>
  <c r="T348" i="1"/>
  <c r="U348" i="1"/>
  <c r="V348" i="1"/>
  <c r="W348" i="1"/>
  <c r="S349" i="1"/>
  <c r="T349" i="1"/>
  <c r="U349" i="1"/>
  <c r="V349" i="1"/>
  <c r="W349" i="1"/>
  <c r="S350" i="1"/>
  <c r="T350" i="1"/>
  <c r="U350" i="1"/>
  <c r="V350" i="1"/>
  <c r="W350" i="1"/>
  <c r="S351" i="1"/>
  <c r="T351" i="1"/>
  <c r="U351" i="1"/>
  <c r="V351" i="1"/>
  <c r="W351" i="1"/>
  <c r="S352" i="1"/>
  <c r="T352" i="1"/>
  <c r="U352" i="1"/>
  <c r="V352" i="1"/>
  <c r="W352" i="1"/>
  <c r="S353" i="1"/>
  <c r="T353" i="1"/>
  <c r="U353" i="1"/>
  <c r="V353" i="1"/>
  <c r="W353" i="1"/>
  <c r="S354" i="1"/>
  <c r="T354" i="1"/>
  <c r="U354" i="1"/>
  <c r="V354" i="1"/>
  <c r="W354" i="1"/>
  <c r="S355" i="1"/>
  <c r="T355" i="1"/>
  <c r="U355" i="1"/>
  <c r="V355" i="1"/>
  <c r="W355" i="1"/>
  <c r="S356" i="1"/>
  <c r="T356" i="1"/>
  <c r="U356" i="1"/>
  <c r="V356" i="1"/>
  <c r="W356" i="1"/>
  <c r="S357" i="1"/>
  <c r="T357" i="1"/>
  <c r="U357" i="1"/>
  <c r="V357" i="1"/>
  <c r="W357" i="1"/>
  <c r="S358" i="1"/>
  <c r="T358" i="1"/>
  <c r="U358" i="1"/>
  <c r="V358" i="1"/>
  <c r="W358" i="1"/>
  <c r="S359" i="1"/>
  <c r="T359" i="1"/>
  <c r="U359" i="1"/>
  <c r="V359" i="1"/>
  <c r="W359" i="1"/>
  <c r="S360" i="1"/>
  <c r="T360" i="1"/>
  <c r="U360" i="1"/>
  <c r="V360" i="1"/>
  <c r="W360" i="1"/>
  <c r="S361" i="1"/>
  <c r="T361" i="1"/>
  <c r="U361" i="1"/>
  <c r="V361" i="1"/>
  <c r="W361" i="1"/>
  <c r="S362" i="1"/>
  <c r="T362" i="1"/>
  <c r="U362" i="1"/>
  <c r="V362" i="1"/>
  <c r="W362" i="1"/>
  <c r="S363" i="1"/>
  <c r="T363" i="1"/>
  <c r="U363" i="1"/>
  <c r="V363" i="1"/>
  <c r="W363" i="1"/>
  <c r="S364" i="1"/>
  <c r="T364" i="1"/>
  <c r="U364" i="1"/>
  <c r="V364" i="1"/>
  <c r="W364" i="1"/>
  <c r="S365" i="1"/>
  <c r="T365" i="1"/>
  <c r="U365" i="1"/>
  <c r="V365" i="1"/>
  <c r="W365" i="1"/>
  <c r="S366" i="1"/>
  <c r="T366" i="1"/>
  <c r="U366" i="1"/>
  <c r="V366" i="1"/>
  <c r="W366" i="1"/>
  <c r="S367" i="1"/>
  <c r="T367" i="1"/>
  <c r="U367" i="1"/>
  <c r="V367" i="1"/>
  <c r="W367" i="1"/>
  <c r="S368" i="1"/>
  <c r="T368" i="1"/>
  <c r="U368" i="1"/>
  <c r="V368" i="1"/>
  <c r="W368" i="1"/>
  <c r="S369" i="1"/>
  <c r="T369" i="1"/>
  <c r="U369" i="1"/>
  <c r="V369" i="1"/>
  <c r="W369" i="1"/>
  <c r="S370" i="1"/>
  <c r="T370" i="1"/>
  <c r="U370" i="1"/>
  <c r="V370" i="1"/>
  <c r="W370" i="1"/>
  <c r="S371" i="1"/>
  <c r="T371" i="1"/>
  <c r="U371" i="1"/>
  <c r="V371" i="1"/>
  <c r="W371" i="1"/>
  <c r="S372" i="1"/>
  <c r="T372" i="1"/>
  <c r="U372" i="1"/>
  <c r="V372" i="1"/>
  <c r="W372" i="1"/>
  <c r="S373" i="1"/>
  <c r="T373" i="1"/>
  <c r="U373" i="1"/>
  <c r="V373" i="1"/>
  <c r="W373" i="1"/>
  <c r="S374" i="1"/>
  <c r="T374" i="1"/>
  <c r="U374" i="1"/>
  <c r="V374" i="1"/>
  <c r="W374" i="1"/>
  <c r="S375" i="1"/>
  <c r="T375" i="1"/>
  <c r="U375" i="1"/>
  <c r="V375" i="1"/>
  <c r="W375" i="1"/>
  <c r="S376" i="1"/>
  <c r="T376" i="1"/>
  <c r="U376" i="1"/>
  <c r="V376" i="1"/>
  <c r="W376" i="1"/>
  <c r="S377" i="1"/>
  <c r="T377" i="1"/>
  <c r="U377" i="1"/>
  <c r="V377" i="1"/>
  <c r="W377" i="1"/>
  <c r="S378" i="1"/>
  <c r="T378" i="1"/>
  <c r="U378" i="1"/>
  <c r="V378" i="1"/>
  <c r="W378" i="1"/>
  <c r="S379" i="1"/>
  <c r="T379" i="1"/>
  <c r="U379" i="1"/>
  <c r="V379" i="1"/>
  <c r="W379" i="1"/>
  <c r="S380" i="1"/>
  <c r="T380" i="1"/>
  <c r="U380" i="1"/>
  <c r="V380" i="1"/>
  <c r="W380" i="1"/>
  <c r="S381" i="1"/>
  <c r="T381" i="1"/>
  <c r="U381" i="1"/>
  <c r="V381" i="1"/>
  <c r="W381" i="1"/>
  <c r="S382" i="1"/>
  <c r="T382" i="1"/>
  <c r="U382" i="1"/>
  <c r="V382" i="1"/>
  <c r="W382" i="1"/>
  <c r="S383" i="1"/>
  <c r="T383" i="1"/>
  <c r="U383" i="1"/>
  <c r="V383" i="1"/>
  <c r="W383" i="1"/>
  <c r="S384" i="1"/>
  <c r="T384" i="1"/>
  <c r="U384" i="1"/>
  <c r="V384" i="1"/>
  <c r="W384" i="1"/>
  <c r="S385" i="1"/>
  <c r="T385" i="1"/>
  <c r="U385" i="1"/>
  <c r="V385" i="1"/>
  <c r="W385" i="1"/>
  <c r="S386" i="1"/>
  <c r="T386" i="1"/>
  <c r="U386" i="1"/>
  <c r="V386" i="1"/>
  <c r="W386" i="1"/>
  <c r="S387" i="1"/>
  <c r="T387" i="1"/>
  <c r="U387" i="1"/>
  <c r="V387" i="1"/>
  <c r="W387" i="1"/>
  <c r="S388" i="1"/>
  <c r="T388" i="1"/>
  <c r="U388" i="1"/>
  <c r="V388" i="1"/>
  <c r="W388" i="1"/>
  <c r="S389" i="1"/>
  <c r="T389" i="1"/>
  <c r="U389" i="1"/>
  <c r="V389" i="1"/>
  <c r="W389" i="1"/>
  <c r="S390" i="1"/>
  <c r="T390" i="1"/>
  <c r="U390" i="1"/>
  <c r="V390" i="1"/>
  <c r="W390" i="1"/>
  <c r="S391" i="1"/>
  <c r="T391" i="1"/>
  <c r="U391" i="1"/>
  <c r="V391" i="1"/>
  <c r="W391" i="1"/>
  <c r="S392" i="1"/>
  <c r="T392" i="1"/>
  <c r="U392" i="1"/>
  <c r="V392" i="1"/>
  <c r="W392" i="1"/>
  <c r="S393" i="1"/>
  <c r="T393" i="1"/>
  <c r="U393" i="1"/>
  <c r="V393" i="1"/>
  <c r="W393" i="1"/>
  <c r="S394" i="1"/>
  <c r="T394" i="1"/>
  <c r="U394" i="1"/>
  <c r="V394" i="1"/>
  <c r="W394" i="1"/>
  <c r="S395" i="1"/>
  <c r="T395" i="1"/>
  <c r="U395" i="1"/>
  <c r="V395" i="1"/>
  <c r="W395" i="1"/>
  <c r="S396" i="1"/>
  <c r="T396" i="1"/>
  <c r="U396" i="1"/>
  <c r="V396" i="1"/>
  <c r="W396" i="1"/>
  <c r="S397" i="1"/>
  <c r="T397" i="1"/>
  <c r="U397" i="1"/>
  <c r="V397" i="1"/>
  <c r="W397" i="1"/>
  <c r="S398" i="1"/>
  <c r="T398" i="1"/>
  <c r="U398" i="1"/>
  <c r="V398" i="1"/>
  <c r="W398" i="1"/>
  <c r="S399" i="1"/>
  <c r="T399" i="1"/>
  <c r="U399" i="1"/>
  <c r="V399" i="1"/>
  <c r="W399" i="1"/>
  <c r="S400" i="1"/>
  <c r="T400" i="1"/>
  <c r="U400" i="1"/>
  <c r="V400" i="1"/>
  <c r="W400" i="1"/>
  <c r="S401" i="1"/>
  <c r="T401" i="1"/>
  <c r="U401" i="1"/>
  <c r="V401" i="1"/>
  <c r="W401" i="1"/>
  <c r="S402" i="1"/>
  <c r="T402" i="1"/>
  <c r="U402" i="1"/>
  <c r="V402" i="1"/>
  <c r="W402" i="1"/>
  <c r="S403" i="1"/>
  <c r="T403" i="1"/>
  <c r="U403" i="1"/>
  <c r="V403" i="1"/>
  <c r="W403" i="1"/>
  <c r="S404" i="1"/>
  <c r="T404" i="1"/>
  <c r="U404" i="1"/>
  <c r="V404" i="1"/>
  <c r="W404" i="1"/>
  <c r="S405" i="1"/>
  <c r="T405" i="1"/>
  <c r="U405" i="1"/>
  <c r="V405" i="1"/>
  <c r="W405" i="1"/>
  <c r="S406" i="1"/>
  <c r="T406" i="1"/>
  <c r="U406" i="1"/>
  <c r="V406" i="1"/>
  <c r="W406" i="1"/>
  <c r="S407" i="1"/>
  <c r="T407" i="1"/>
  <c r="U407" i="1"/>
  <c r="V407" i="1"/>
  <c r="W407" i="1"/>
  <c r="S408" i="1"/>
  <c r="T408" i="1"/>
  <c r="U408" i="1"/>
  <c r="V408" i="1"/>
  <c r="W408" i="1"/>
  <c r="S409" i="1"/>
  <c r="T409" i="1"/>
  <c r="U409" i="1"/>
  <c r="V409" i="1"/>
  <c r="W409" i="1"/>
  <c r="S410" i="1"/>
  <c r="T410" i="1"/>
  <c r="U410" i="1"/>
  <c r="V410" i="1"/>
  <c r="W410" i="1"/>
  <c r="S411" i="1"/>
  <c r="T411" i="1"/>
  <c r="U411" i="1"/>
  <c r="V411" i="1"/>
  <c r="W411" i="1"/>
  <c r="S412" i="1"/>
  <c r="T412" i="1"/>
  <c r="U412" i="1"/>
  <c r="V412" i="1"/>
  <c r="W412" i="1"/>
  <c r="S413" i="1"/>
  <c r="T413" i="1"/>
  <c r="U413" i="1"/>
  <c r="V413" i="1"/>
  <c r="W413" i="1"/>
  <c r="S414" i="1"/>
  <c r="T414" i="1"/>
  <c r="U414" i="1"/>
  <c r="V414" i="1"/>
  <c r="W414" i="1"/>
  <c r="S415" i="1"/>
  <c r="T415" i="1"/>
  <c r="U415" i="1"/>
  <c r="V415" i="1"/>
  <c r="W415" i="1"/>
  <c r="S416" i="1"/>
  <c r="T416" i="1"/>
  <c r="U416" i="1"/>
  <c r="V416" i="1"/>
  <c r="W416" i="1"/>
  <c r="S417" i="1"/>
  <c r="T417" i="1"/>
  <c r="U417" i="1"/>
  <c r="V417" i="1"/>
  <c r="W417" i="1"/>
  <c r="S418" i="1"/>
  <c r="T418" i="1"/>
  <c r="U418" i="1"/>
  <c r="V418" i="1"/>
  <c r="W418" i="1"/>
  <c r="S419" i="1"/>
  <c r="T419" i="1"/>
  <c r="U419" i="1"/>
  <c r="V419" i="1"/>
  <c r="W419" i="1"/>
  <c r="S420" i="1"/>
  <c r="T420" i="1"/>
  <c r="U420" i="1"/>
  <c r="V420" i="1"/>
  <c r="W420" i="1"/>
  <c r="S421" i="1"/>
  <c r="T421" i="1"/>
  <c r="U421" i="1"/>
  <c r="V421" i="1"/>
  <c r="W421" i="1"/>
  <c r="S422" i="1"/>
  <c r="T422" i="1"/>
  <c r="U422" i="1"/>
  <c r="V422" i="1"/>
  <c r="W422" i="1"/>
  <c r="S423" i="1"/>
  <c r="T423" i="1"/>
  <c r="U423" i="1"/>
  <c r="V423" i="1"/>
  <c r="W423" i="1"/>
  <c r="S424" i="1"/>
  <c r="T424" i="1"/>
  <c r="U424" i="1"/>
  <c r="V424" i="1"/>
  <c r="W424" i="1"/>
  <c r="S425" i="1"/>
  <c r="T425" i="1"/>
  <c r="U425" i="1"/>
  <c r="V425" i="1"/>
  <c r="W425" i="1"/>
  <c r="S426" i="1"/>
  <c r="T426" i="1"/>
  <c r="U426" i="1"/>
  <c r="V426" i="1"/>
  <c r="W426" i="1"/>
  <c r="S427" i="1"/>
  <c r="T427" i="1"/>
  <c r="U427" i="1"/>
  <c r="V427" i="1"/>
  <c r="W427" i="1"/>
  <c r="S428" i="1"/>
  <c r="T428" i="1"/>
  <c r="U428" i="1"/>
  <c r="V428" i="1"/>
  <c r="W428" i="1"/>
  <c r="S429" i="1"/>
  <c r="T429" i="1"/>
  <c r="U429" i="1"/>
  <c r="V429" i="1"/>
  <c r="W429" i="1"/>
  <c r="S430" i="1"/>
  <c r="T430" i="1"/>
  <c r="U430" i="1"/>
  <c r="V430" i="1"/>
  <c r="W430" i="1"/>
  <c r="S431" i="1"/>
  <c r="T431" i="1"/>
  <c r="U431" i="1"/>
  <c r="V431" i="1"/>
  <c r="W431" i="1"/>
  <c r="S432" i="1"/>
  <c r="T432" i="1"/>
  <c r="U432" i="1"/>
  <c r="V432" i="1"/>
  <c r="W432" i="1"/>
  <c r="S433" i="1"/>
  <c r="T433" i="1"/>
  <c r="U433" i="1"/>
  <c r="V433" i="1"/>
  <c r="W433" i="1"/>
  <c r="S434" i="1"/>
  <c r="T434" i="1"/>
  <c r="U434" i="1"/>
  <c r="V434" i="1"/>
  <c r="W434" i="1"/>
  <c r="S435" i="1"/>
  <c r="T435" i="1"/>
  <c r="U435" i="1"/>
  <c r="V435" i="1"/>
  <c r="W435" i="1"/>
  <c r="S436" i="1"/>
  <c r="T436" i="1"/>
  <c r="U436" i="1"/>
  <c r="V436" i="1"/>
  <c r="W436" i="1"/>
  <c r="S437" i="1"/>
  <c r="T437" i="1"/>
  <c r="U437" i="1"/>
  <c r="V437" i="1"/>
  <c r="W437" i="1"/>
  <c r="S438" i="1"/>
  <c r="T438" i="1"/>
  <c r="U438" i="1"/>
  <c r="V438" i="1"/>
  <c r="W438" i="1"/>
  <c r="S439" i="1"/>
  <c r="T439" i="1"/>
  <c r="U439" i="1"/>
  <c r="V439" i="1"/>
  <c r="W439" i="1"/>
  <c r="S440" i="1"/>
  <c r="T440" i="1"/>
  <c r="U440" i="1"/>
  <c r="V440" i="1"/>
  <c r="W440" i="1"/>
  <c r="S441" i="1"/>
  <c r="T441" i="1"/>
  <c r="U441" i="1"/>
  <c r="V441" i="1"/>
  <c r="W441" i="1"/>
  <c r="S442" i="1"/>
  <c r="T442" i="1"/>
  <c r="U442" i="1"/>
  <c r="V442" i="1"/>
  <c r="W442" i="1"/>
  <c r="S443" i="1"/>
  <c r="T443" i="1"/>
  <c r="U443" i="1"/>
  <c r="V443" i="1"/>
  <c r="W443" i="1"/>
  <c r="S444" i="1"/>
  <c r="T444" i="1"/>
  <c r="U444" i="1"/>
  <c r="V444" i="1"/>
  <c r="W444" i="1"/>
  <c r="S445" i="1"/>
  <c r="T445" i="1"/>
  <c r="U445" i="1"/>
  <c r="V445" i="1"/>
  <c r="W445" i="1"/>
  <c r="S446" i="1"/>
  <c r="T446" i="1"/>
  <c r="U446" i="1"/>
  <c r="V446" i="1"/>
  <c r="W446" i="1"/>
  <c r="S447" i="1"/>
  <c r="T447" i="1"/>
  <c r="U447" i="1"/>
  <c r="V447" i="1"/>
  <c r="W447" i="1"/>
  <c r="S448" i="1"/>
  <c r="T448" i="1"/>
  <c r="U448" i="1"/>
  <c r="V448" i="1"/>
  <c r="W448" i="1"/>
  <c r="S449" i="1"/>
  <c r="T449" i="1"/>
  <c r="U449" i="1"/>
  <c r="V449" i="1"/>
  <c r="W449" i="1"/>
  <c r="S450" i="1"/>
  <c r="T450" i="1"/>
  <c r="U450" i="1"/>
  <c r="V450" i="1"/>
  <c r="W450" i="1"/>
  <c r="S451" i="1"/>
  <c r="T451" i="1"/>
  <c r="U451" i="1"/>
  <c r="V451" i="1"/>
  <c r="W451" i="1"/>
  <c r="S452" i="1"/>
  <c r="T452" i="1"/>
  <c r="U452" i="1"/>
  <c r="V452" i="1"/>
  <c r="W452" i="1"/>
  <c r="S453" i="1"/>
  <c r="T453" i="1"/>
  <c r="U453" i="1"/>
  <c r="V453" i="1"/>
  <c r="W453" i="1"/>
  <c r="S454" i="1"/>
  <c r="T454" i="1"/>
  <c r="U454" i="1"/>
  <c r="V454" i="1"/>
  <c r="W454" i="1"/>
  <c r="S455" i="1"/>
  <c r="T455" i="1"/>
  <c r="U455" i="1"/>
  <c r="V455" i="1"/>
  <c r="W455" i="1"/>
  <c r="S456" i="1"/>
  <c r="T456" i="1"/>
  <c r="U456" i="1"/>
  <c r="V456" i="1"/>
  <c r="W456" i="1"/>
  <c r="S457" i="1"/>
  <c r="T457" i="1"/>
  <c r="U457" i="1"/>
  <c r="V457" i="1"/>
  <c r="W457" i="1"/>
  <c r="S458" i="1"/>
  <c r="T458" i="1"/>
  <c r="U458" i="1"/>
  <c r="V458" i="1"/>
  <c r="W458" i="1"/>
  <c r="S459" i="1"/>
  <c r="T459" i="1"/>
  <c r="U459" i="1"/>
  <c r="V459" i="1"/>
  <c r="W459" i="1"/>
  <c r="S460" i="1"/>
  <c r="T460" i="1"/>
  <c r="U460" i="1"/>
  <c r="V460" i="1"/>
  <c r="W460" i="1"/>
  <c r="S461" i="1"/>
  <c r="T461" i="1"/>
  <c r="U461" i="1"/>
  <c r="V461" i="1"/>
  <c r="W461" i="1"/>
  <c r="S462" i="1"/>
  <c r="T462" i="1"/>
  <c r="U462" i="1"/>
  <c r="V462" i="1"/>
  <c r="W462" i="1"/>
  <c r="S463" i="1"/>
  <c r="T463" i="1"/>
  <c r="U463" i="1"/>
  <c r="V463" i="1"/>
  <c r="W463" i="1"/>
  <c r="S464" i="1"/>
  <c r="T464" i="1"/>
  <c r="U464" i="1"/>
  <c r="V464" i="1"/>
  <c r="W464" i="1"/>
  <c r="S465" i="1"/>
  <c r="T465" i="1"/>
  <c r="U465" i="1"/>
  <c r="V465" i="1"/>
  <c r="W465" i="1"/>
  <c r="S466" i="1"/>
  <c r="T466" i="1"/>
  <c r="U466" i="1"/>
  <c r="V466" i="1"/>
  <c r="W466" i="1"/>
  <c r="S467" i="1"/>
  <c r="T467" i="1"/>
  <c r="U467" i="1"/>
  <c r="V467" i="1"/>
  <c r="W467" i="1"/>
  <c r="S468" i="1"/>
  <c r="T468" i="1"/>
  <c r="U468" i="1"/>
  <c r="V468" i="1"/>
  <c r="W468" i="1"/>
  <c r="S469" i="1"/>
  <c r="T469" i="1"/>
  <c r="U469" i="1"/>
  <c r="V469" i="1"/>
  <c r="W469" i="1"/>
  <c r="S470" i="1"/>
  <c r="T470" i="1"/>
  <c r="U470" i="1"/>
  <c r="V470" i="1"/>
  <c r="W470" i="1"/>
  <c r="S471" i="1"/>
  <c r="T471" i="1"/>
  <c r="U471" i="1"/>
  <c r="V471" i="1"/>
  <c r="W471" i="1"/>
  <c r="S472" i="1"/>
  <c r="T472" i="1"/>
  <c r="U472" i="1"/>
  <c r="V472" i="1"/>
  <c r="W472" i="1"/>
  <c r="S473" i="1"/>
  <c r="T473" i="1"/>
  <c r="U473" i="1"/>
  <c r="V473" i="1"/>
  <c r="W473" i="1"/>
  <c r="S474" i="1"/>
  <c r="T474" i="1"/>
  <c r="U474" i="1"/>
  <c r="V474" i="1"/>
  <c r="W474" i="1"/>
  <c r="S475" i="1"/>
  <c r="T475" i="1"/>
  <c r="U475" i="1"/>
  <c r="V475" i="1"/>
  <c r="W475" i="1"/>
  <c r="S476" i="1"/>
  <c r="T476" i="1"/>
  <c r="U476" i="1"/>
  <c r="V476" i="1"/>
  <c r="W476" i="1"/>
  <c r="S477" i="1"/>
  <c r="T477" i="1"/>
  <c r="U477" i="1"/>
  <c r="V477" i="1"/>
  <c r="W477" i="1"/>
  <c r="S478" i="1"/>
  <c r="T478" i="1"/>
  <c r="U478" i="1"/>
  <c r="V478" i="1"/>
  <c r="W478" i="1"/>
  <c r="S479" i="1"/>
  <c r="T479" i="1"/>
  <c r="U479" i="1"/>
  <c r="V479" i="1"/>
  <c r="W479" i="1"/>
  <c r="S480" i="1"/>
  <c r="T480" i="1"/>
  <c r="U480" i="1"/>
  <c r="V480" i="1"/>
  <c r="W480" i="1"/>
  <c r="S481" i="1"/>
  <c r="T481" i="1"/>
  <c r="U481" i="1"/>
  <c r="V481" i="1"/>
  <c r="W481" i="1"/>
  <c r="S482" i="1"/>
  <c r="T482" i="1"/>
  <c r="U482" i="1"/>
  <c r="V482" i="1"/>
  <c r="W482" i="1"/>
  <c r="S483" i="1"/>
  <c r="T483" i="1"/>
  <c r="U483" i="1"/>
  <c r="V483" i="1"/>
  <c r="W483" i="1"/>
  <c r="S484" i="1"/>
  <c r="T484" i="1"/>
  <c r="U484" i="1"/>
  <c r="V484" i="1"/>
  <c r="W484" i="1"/>
  <c r="S485" i="1"/>
  <c r="T485" i="1"/>
  <c r="U485" i="1"/>
  <c r="V485" i="1"/>
  <c r="W485" i="1"/>
  <c r="S486" i="1"/>
  <c r="T486" i="1"/>
  <c r="U486" i="1"/>
  <c r="V486" i="1"/>
  <c r="W486" i="1"/>
  <c r="S487" i="1"/>
  <c r="T487" i="1"/>
  <c r="U487" i="1"/>
  <c r="V487" i="1"/>
  <c r="W487" i="1"/>
  <c r="S488" i="1"/>
  <c r="T488" i="1"/>
  <c r="U488" i="1"/>
  <c r="V488" i="1"/>
  <c r="W488" i="1"/>
  <c r="S489" i="1"/>
  <c r="T489" i="1"/>
  <c r="U489" i="1"/>
  <c r="V489" i="1"/>
  <c r="W489" i="1"/>
  <c r="S490" i="1"/>
  <c r="T490" i="1"/>
  <c r="U490" i="1"/>
  <c r="V490" i="1"/>
  <c r="W490" i="1"/>
  <c r="S491" i="1"/>
  <c r="T491" i="1"/>
  <c r="U491" i="1"/>
  <c r="V491" i="1"/>
  <c r="W491" i="1"/>
  <c r="S492" i="1"/>
  <c r="T492" i="1"/>
  <c r="U492" i="1"/>
  <c r="V492" i="1"/>
  <c r="W492" i="1"/>
  <c r="S493" i="1"/>
  <c r="T493" i="1"/>
  <c r="U493" i="1"/>
  <c r="V493" i="1"/>
  <c r="W493" i="1"/>
  <c r="S494" i="1"/>
  <c r="T494" i="1"/>
  <c r="U494" i="1"/>
  <c r="V494" i="1"/>
  <c r="W494" i="1"/>
  <c r="S495" i="1"/>
  <c r="T495" i="1"/>
  <c r="U495" i="1"/>
  <c r="V495" i="1"/>
  <c r="W495" i="1"/>
  <c r="S496" i="1"/>
  <c r="T496" i="1"/>
  <c r="U496" i="1"/>
  <c r="V496" i="1"/>
  <c r="W496" i="1"/>
  <c r="S497" i="1"/>
  <c r="T497" i="1"/>
  <c r="U497" i="1"/>
  <c r="V497" i="1"/>
  <c r="W497" i="1"/>
  <c r="S498" i="1"/>
  <c r="T498" i="1"/>
  <c r="U498" i="1"/>
  <c r="V498" i="1"/>
  <c r="W498" i="1"/>
  <c r="S499" i="1"/>
  <c r="T499" i="1"/>
  <c r="U499" i="1"/>
  <c r="V499" i="1"/>
  <c r="W499" i="1"/>
  <c r="S500" i="1"/>
  <c r="T500" i="1"/>
  <c r="U500" i="1"/>
  <c r="V500" i="1"/>
  <c r="W500" i="1"/>
  <c r="S501" i="1"/>
  <c r="T501" i="1"/>
  <c r="U501" i="1"/>
  <c r="V501" i="1"/>
  <c r="W501" i="1"/>
  <c r="S502" i="1"/>
  <c r="T502" i="1"/>
  <c r="U502" i="1"/>
  <c r="V502" i="1"/>
  <c r="W502" i="1"/>
  <c r="S503" i="1"/>
  <c r="T503" i="1"/>
  <c r="U503" i="1"/>
  <c r="V503" i="1"/>
  <c r="W503" i="1"/>
  <c r="S504" i="1"/>
  <c r="T504" i="1"/>
  <c r="U504" i="1"/>
  <c r="V504" i="1"/>
  <c r="W504" i="1"/>
  <c r="S505" i="1"/>
  <c r="T505" i="1"/>
  <c r="U505" i="1"/>
  <c r="V505" i="1"/>
  <c r="W505" i="1"/>
  <c r="S506" i="1"/>
  <c r="T506" i="1"/>
  <c r="U506" i="1"/>
  <c r="V506" i="1"/>
  <c r="W506" i="1"/>
  <c r="S507" i="1"/>
  <c r="T507" i="1"/>
  <c r="U507" i="1"/>
  <c r="V507" i="1"/>
  <c r="W507" i="1"/>
  <c r="S508" i="1"/>
  <c r="T508" i="1"/>
  <c r="U508" i="1"/>
  <c r="V508" i="1"/>
  <c r="W508" i="1"/>
  <c r="S509" i="1"/>
  <c r="T509" i="1"/>
  <c r="U509" i="1"/>
  <c r="V509" i="1"/>
  <c r="W509" i="1"/>
  <c r="S510" i="1"/>
  <c r="T510" i="1"/>
  <c r="U510" i="1"/>
  <c r="V510" i="1"/>
  <c r="W510" i="1"/>
  <c r="S511" i="1"/>
  <c r="T511" i="1"/>
  <c r="U511" i="1"/>
  <c r="V511" i="1"/>
  <c r="W511" i="1"/>
  <c r="S512" i="1"/>
  <c r="T512" i="1"/>
  <c r="U512" i="1"/>
  <c r="V512" i="1"/>
  <c r="W512" i="1"/>
  <c r="S513" i="1"/>
  <c r="T513" i="1"/>
  <c r="U513" i="1"/>
  <c r="V513" i="1"/>
  <c r="W513" i="1"/>
  <c r="S514" i="1"/>
  <c r="T514" i="1"/>
  <c r="U514" i="1"/>
  <c r="V514" i="1"/>
  <c r="W514" i="1"/>
  <c r="S515" i="1"/>
  <c r="T515" i="1"/>
  <c r="U515" i="1"/>
  <c r="V515" i="1"/>
  <c r="W515" i="1"/>
  <c r="S516" i="1"/>
  <c r="T516" i="1"/>
  <c r="U516" i="1"/>
  <c r="V516" i="1"/>
  <c r="W516" i="1"/>
  <c r="S517" i="1"/>
  <c r="T517" i="1"/>
  <c r="U517" i="1"/>
  <c r="V517" i="1"/>
  <c r="W517" i="1"/>
  <c r="S518" i="1"/>
  <c r="T518" i="1"/>
  <c r="U518" i="1"/>
  <c r="V518" i="1"/>
  <c r="W518" i="1"/>
  <c r="S519" i="1"/>
  <c r="T519" i="1"/>
  <c r="U519" i="1"/>
  <c r="V519" i="1"/>
  <c r="W519" i="1"/>
  <c r="S520" i="1"/>
  <c r="T520" i="1"/>
  <c r="U520" i="1"/>
  <c r="V520" i="1"/>
  <c r="W520" i="1"/>
  <c r="S521" i="1"/>
  <c r="T521" i="1"/>
  <c r="U521" i="1"/>
  <c r="V521" i="1"/>
  <c r="W521" i="1"/>
  <c r="S522" i="1"/>
  <c r="T522" i="1"/>
  <c r="U522" i="1"/>
  <c r="V522" i="1"/>
  <c r="W522" i="1"/>
  <c r="S523" i="1"/>
  <c r="T523" i="1"/>
  <c r="U523" i="1"/>
  <c r="V523" i="1"/>
  <c r="W523" i="1"/>
  <c r="S524" i="1"/>
  <c r="T524" i="1"/>
  <c r="U524" i="1"/>
  <c r="V524" i="1"/>
  <c r="W524" i="1"/>
  <c r="S525" i="1"/>
  <c r="T525" i="1"/>
  <c r="U525" i="1"/>
  <c r="V525" i="1"/>
  <c r="W525" i="1"/>
  <c r="S526" i="1"/>
  <c r="T526" i="1"/>
  <c r="U526" i="1"/>
  <c r="V526" i="1"/>
  <c r="W526" i="1"/>
  <c r="S527" i="1"/>
  <c r="T527" i="1"/>
  <c r="U527" i="1"/>
  <c r="V527" i="1"/>
  <c r="W527" i="1"/>
  <c r="S528" i="1"/>
  <c r="T528" i="1"/>
  <c r="U528" i="1"/>
  <c r="V528" i="1"/>
  <c r="W528" i="1"/>
  <c r="S529" i="1"/>
  <c r="T529" i="1"/>
  <c r="U529" i="1"/>
  <c r="V529" i="1"/>
  <c r="W529" i="1"/>
  <c r="S530" i="1"/>
  <c r="T530" i="1"/>
  <c r="U530" i="1"/>
  <c r="V530" i="1"/>
  <c r="W530" i="1"/>
  <c r="S531" i="1"/>
  <c r="T531" i="1"/>
  <c r="U531" i="1"/>
  <c r="V531" i="1"/>
  <c r="W531" i="1"/>
  <c r="S532" i="1"/>
  <c r="T532" i="1"/>
  <c r="U532" i="1"/>
  <c r="V532" i="1"/>
  <c r="W532" i="1"/>
  <c r="S533" i="1"/>
  <c r="T533" i="1"/>
  <c r="U533" i="1"/>
  <c r="V533" i="1"/>
  <c r="W533" i="1"/>
  <c r="S534" i="1"/>
  <c r="T534" i="1"/>
  <c r="U534" i="1"/>
  <c r="V534" i="1"/>
  <c r="W534" i="1"/>
  <c r="S535" i="1"/>
  <c r="T535" i="1"/>
  <c r="U535" i="1"/>
  <c r="V535" i="1"/>
  <c r="W535" i="1"/>
  <c r="S536" i="1"/>
  <c r="T536" i="1"/>
  <c r="U536" i="1"/>
  <c r="V536" i="1"/>
  <c r="W536" i="1"/>
  <c r="S537" i="1"/>
  <c r="T537" i="1"/>
  <c r="U537" i="1"/>
  <c r="V537" i="1"/>
  <c r="W537" i="1"/>
  <c r="S538" i="1"/>
  <c r="T538" i="1"/>
  <c r="U538" i="1"/>
  <c r="V538" i="1"/>
  <c r="W538" i="1"/>
  <c r="S539" i="1"/>
  <c r="T539" i="1"/>
  <c r="U539" i="1"/>
  <c r="V539" i="1"/>
  <c r="W539" i="1"/>
  <c r="S540" i="1"/>
  <c r="T540" i="1"/>
  <c r="U540" i="1"/>
  <c r="V540" i="1"/>
  <c r="W540" i="1"/>
  <c r="S541" i="1"/>
  <c r="T541" i="1"/>
  <c r="U541" i="1"/>
  <c r="V541" i="1"/>
  <c r="W541" i="1"/>
  <c r="S542" i="1"/>
  <c r="T542" i="1"/>
  <c r="U542" i="1"/>
  <c r="V542" i="1"/>
  <c r="W542" i="1"/>
  <c r="S543" i="1"/>
  <c r="T543" i="1"/>
  <c r="U543" i="1"/>
  <c r="V543" i="1"/>
  <c r="W543" i="1"/>
  <c r="S544" i="1"/>
  <c r="T544" i="1"/>
  <c r="U544" i="1"/>
  <c r="V544" i="1"/>
  <c r="W544" i="1"/>
  <c r="S545" i="1"/>
  <c r="T545" i="1"/>
  <c r="U545" i="1"/>
  <c r="V545" i="1"/>
  <c r="W545" i="1"/>
  <c r="S546" i="1"/>
  <c r="T546" i="1"/>
  <c r="U546" i="1"/>
  <c r="V546" i="1"/>
  <c r="W546" i="1"/>
  <c r="S547" i="1"/>
  <c r="T547" i="1"/>
  <c r="U547" i="1"/>
  <c r="V547" i="1"/>
  <c r="W547" i="1"/>
  <c r="S548" i="1"/>
  <c r="T548" i="1"/>
  <c r="U548" i="1"/>
  <c r="V548" i="1"/>
  <c r="W548" i="1"/>
  <c r="S549" i="1"/>
  <c r="T549" i="1"/>
  <c r="U549" i="1"/>
  <c r="V549" i="1"/>
  <c r="W549" i="1"/>
  <c r="S550" i="1"/>
  <c r="T550" i="1"/>
  <c r="U550" i="1"/>
  <c r="V550" i="1"/>
  <c r="W550" i="1"/>
  <c r="S551" i="1"/>
  <c r="T551" i="1"/>
  <c r="U551" i="1"/>
  <c r="V551" i="1"/>
  <c r="W551" i="1"/>
  <c r="S552" i="1"/>
  <c r="T552" i="1"/>
  <c r="U552" i="1"/>
  <c r="V552" i="1"/>
  <c r="W552" i="1"/>
  <c r="S553" i="1"/>
  <c r="T553" i="1"/>
  <c r="U553" i="1"/>
  <c r="V553" i="1"/>
  <c r="W553" i="1"/>
  <c r="S554" i="1"/>
  <c r="T554" i="1"/>
  <c r="U554" i="1"/>
  <c r="V554" i="1"/>
  <c r="W554" i="1"/>
  <c r="S555" i="1"/>
  <c r="T555" i="1"/>
  <c r="U555" i="1"/>
  <c r="V555" i="1"/>
  <c r="W555" i="1"/>
  <c r="S556" i="1"/>
  <c r="T556" i="1"/>
  <c r="U556" i="1"/>
  <c r="V556" i="1"/>
  <c r="W556" i="1"/>
  <c r="S557" i="1"/>
  <c r="T557" i="1"/>
  <c r="U557" i="1"/>
  <c r="V557" i="1"/>
  <c r="W557" i="1"/>
  <c r="S558" i="1"/>
  <c r="T558" i="1"/>
  <c r="U558" i="1"/>
  <c r="V558" i="1"/>
  <c r="W558" i="1"/>
  <c r="S559" i="1"/>
  <c r="T559" i="1"/>
  <c r="U559" i="1"/>
  <c r="V559" i="1"/>
  <c r="W559" i="1"/>
  <c r="S560" i="1"/>
  <c r="T560" i="1"/>
  <c r="U560" i="1"/>
  <c r="V560" i="1"/>
  <c r="W560" i="1"/>
  <c r="S561" i="1"/>
  <c r="T561" i="1"/>
  <c r="U561" i="1"/>
  <c r="V561" i="1"/>
  <c r="W561" i="1"/>
  <c r="S562" i="1"/>
  <c r="T562" i="1"/>
  <c r="U562" i="1"/>
  <c r="V562" i="1"/>
  <c r="W562" i="1"/>
  <c r="S563" i="1"/>
  <c r="T563" i="1"/>
  <c r="U563" i="1"/>
  <c r="V563" i="1"/>
  <c r="W563" i="1"/>
  <c r="S564" i="1"/>
  <c r="T564" i="1"/>
  <c r="U564" i="1"/>
  <c r="V564" i="1"/>
  <c r="W564" i="1"/>
  <c r="S565" i="1"/>
  <c r="T565" i="1"/>
  <c r="U565" i="1"/>
  <c r="V565" i="1"/>
  <c r="W565" i="1"/>
  <c r="S566" i="1"/>
  <c r="T566" i="1"/>
  <c r="U566" i="1"/>
  <c r="V566" i="1"/>
  <c r="W566" i="1"/>
  <c r="S567" i="1"/>
  <c r="T567" i="1"/>
  <c r="U567" i="1"/>
  <c r="V567" i="1"/>
  <c r="W567" i="1"/>
  <c r="S568" i="1"/>
  <c r="T568" i="1"/>
  <c r="U568" i="1"/>
  <c r="V568" i="1"/>
  <c r="W568" i="1"/>
  <c r="S569" i="1"/>
  <c r="T569" i="1"/>
  <c r="U569" i="1"/>
  <c r="V569" i="1"/>
  <c r="W569" i="1"/>
  <c r="S570" i="1"/>
  <c r="T570" i="1"/>
  <c r="U570" i="1"/>
  <c r="V570" i="1"/>
  <c r="W570" i="1"/>
  <c r="S571" i="1"/>
  <c r="T571" i="1"/>
  <c r="U571" i="1"/>
  <c r="V571" i="1"/>
  <c r="W571" i="1"/>
  <c r="S572" i="1"/>
  <c r="T572" i="1"/>
  <c r="U572" i="1"/>
  <c r="V572" i="1"/>
  <c r="W572" i="1"/>
  <c r="S573" i="1"/>
  <c r="T573" i="1"/>
  <c r="U573" i="1"/>
  <c r="V573" i="1"/>
  <c r="W573" i="1"/>
  <c r="S574" i="1"/>
  <c r="T574" i="1"/>
  <c r="U574" i="1"/>
  <c r="V574" i="1"/>
  <c r="W574" i="1"/>
  <c r="S575" i="1"/>
  <c r="T575" i="1"/>
  <c r="U575" i="1"/>
  <c r="V575" i="1"/>
  <c r="W575" i="1"/>
  <c r="S576" i="1"/>
  <c r="T576" i="1"/>
  <c r="U576" i="1"/>
  <c r="V576" i="1"/>
  <c r="W576" i="1"/>
  <c r="S577" i="1"/>
  <c r="T577" i="1"/>
  <c r="U577" i="1"/>
  <c r="V577" i="1"/>
  <c r="W577" i="1"/>
  <c r="S578" i="1"/>
  <c r="T578" i="1"/>
  <c r="U578" i="1"/>
  <c r="V578" i="1"/>
  <c r="W578" i="1"/>
  <c r="S579" i="1"/>
  <c r="T579" i="1"/>
  <c r="U579" i="1"/>
  <c r="V579" i="1"/>
  <c r="W579" i="1"/>
  <c r="S580" i="1"/>
  <c r="T580" i="1"/>
  <c r="U580" i="1"/>
  <c r="V580" i="1"/>
  <c r="W580" i="1"/>
  <c r="S581" i="1"/>
  <c r="T581" i="1"/>
  <c r="U581" i="1"/>
  <c r="V581" i="1"/>
  <c r="W581" i="1"/>
  <c r="S582" i="1"/>
  <c r="T582" i="1"/>
  <c r="U582" i="1"/>
  <c r="V582" i="1"/>
  <c r="W582" i="1"/>
  <c r="S583" i="1"/>
  <c r="T583" i="1"/>
  <c r="U583" i="1"/>
  <c r="V583" i="1"/>
  <c r="W583" i="1"/>
  <c r="S584" i="1"/>
  <c r="T584" i="1"/>
  <c r="U584" i="1"/>
  <c r="V584" i="1"/>
  <c r="W584" i="1"/>
  <c r="S585" i="1"/>
  <c r="T585" i="1"/>
  <c r="U585" i="1"/>
  <c r="V585" i="1"/>
  <c r="W585" i="1"/>
  <c r="S586" i="1"/>
  <c r="T586" i="1"/>
  <c r="U586" i="1"/>
  <c r="V586" i="1"/>
  <c r="W586" i="1"/>
  <c r="S587" i="1"/>
  <c r="T587" i="1"/>
  <c r="U587" i="1"/>
  <c r="V587" i="1"/>
  <c r="W587" i="1"/>
  <c r="S588" i="1"/>
  <c r="T588" i="1"/>
  <c r="U588" i="1"/>
  <c r="V588" i="1"/>
  <c r="W588" i="1"/>
  <c r="S589" i="1"/>
  <c r="T589" i="1"/>
  <c r="U589" i="1"/>
  <c r="V589" i="1"/>
  <c r="W589" i="1"/>
  <c r="S590" i="1"/>
  <c r="T590" i="1"/>
  <c r="U590" i="1"/>
  <c r="V590" i="1"/>
  <c r="W590" i="1"/>
  <c r="S591" i="1"/>
  <c r="T591" i="1"/>
  <c r="U591" i="1"/>
  <c r="V591" i="1"/>
  <c r="W591" i="1"/>
  <c r="S592" i="1"/>
  <c r="T592" i="1"/>
  <c r="U592" i="1"/>
  <c r="V592" i="1"/>
  <c r="W592" i="1"/>
  <c r="S593" i="1"/>
  <c r="T593" i="1"/>
  <c r="U593" i="1"/>
  <c r="V593" i="1"/>
  <c r="W593" i="1"/>
  <c r="S594" i="1"/>
  <c r="T594" i="1"/>
  <c r="U594" i="1"/>
  <c r="V594" i="1"/>
  <c r="W594" i="1"/>
  <c r="S595" i="1"/>
  <c r="T595" i="1"/>
  <c r="U595" i="1"/>
  <c r="V595" i="1"/>
  <c r="W595" i="1"/>
  <c r="S596" i="1"/>
  <c r="T596" i="1"/>
  <c r="U596" i="1"/>
  <c r="V596" i="1"/>
  <c r="W596" i="1"/>
  <c r="S597" i="1"/>
  <c r="T597" i="1"/>
  <c r="U597" i="1"/>
  <c r="V597" i="1"/>
  <c r="W597" i="1"/>
  <c r="S598" i="1"/>
  <c r="T598" i="1"/>
  <c r="U598" i="1"/>
  <c r="V598" i="1"/>
  <c r="W598" i="1"/>
  <c r="S599" i="1"/>
  <c r="T599" i="1"/>
  <c r="U599" i="1"/>
  <c r="V599" i="1"/>
  <c r="W599" i="1"/>
  <c r="S600" i="1"/>
  <c r="T600" i="1"/>
  <c r="U600" i="1"/>
  <c r="V600" i="1"/>
  <c r="W600" i="1"/>
  <c r="S601" i="1"/>
  <c r="T601" i="1"/>
  <c r="U601" i="1"/>
  <c r="V601" i="1"/>
  <c r="W601" i="1"/>
  <c r="S602" i="1"/>
  <c r="T602" i="1"/>
  <c r="U602" i="1"/>
  <c r="V602" i="1"/>
  <c r="W602" i="1"/>
  <c r="S603" i="1"/>
  <c r="T603" i="1"/>
  <c r="U603" i="1"/>
  <c r="V603" i="1"/>
  <c r="W603" i="1"/>
  <c r="S604" i="1"/>
  <c r="T604" i="1"/>
  <c r="U604" i="1"/>
  <c r="V604" i="1"/>
  <c r="W604" i="1"/>
  <c r="S605" i="1"/>
  <c r="T605" i="1"/>
  <c r="U605" i="1"/>
  <c r="V605" i="1"/>
  <c r="W605" i="1"/>
  <c r="S606" i="1"/>
  <c r="T606" i="1"/>
  <c r="U606" i="1"/>
  <c r="V606" i="1"/>
  <c r="W606" i="1"/>
  <c r="S607" i="1"/>
  <c r="T607" i="1"/>
  <c r="U607" i="1"/>
  <c r="V607" i="1"/>
  <c r="W607" i="1"/>
  <c r="S608" i="1"/>
  <c r="T608" i="1"/>
  <c r="U608" i="1"/>
  <c r="V608" i="1"/>
  <c r="W608" i="1"/>
  <c r="S609" i="1"/>
  <c r="T609" i="1"/>
  <c r="U609" i="1"/>
  <c r="V609" i="1"/>
  <c r="W609" i="1"/>
  <c r="S610" i="1"/>
  <c r="T610" i="1"/>
  <c r="U610" i="1"/>
  <c r="V610" i="1"/>
  <c r="W610" i="1"/>
  <c r="S611" i="1"/>
  <c r="T611" i="1"/>
  <c r="U611" i="1"/>
  <c r="V611" i="1"/>
  <c r="W611" i="1"/>
  <c r="S612" i="1"/>
  <c r="T612" i="1"/>
  <c r="U612" i="1"/>
  <c r="V612" i="1"/>
  <c r="W612" i="1"/>
  <c r="S613" i="1"/>
  <c r="T613" i="1"/>
  <c r="U613" i="1"/>
  <c r="V613" i="1"/>
  <c r="W613" i="1"/>
  <c r="S614" i="1"/>
  <c r="T614" i="1"/>
  <c r="U614" i="1"/>
  <c r="V614" i="1"/>
  <c r="W614" i="1"/>
  <c r="S615" i="1"/>
  <c r="T615" i="1"/>
  <c r="U615" i="1"/>
  <c r="V615" i="1"/>
  <c r="W615" i="1"/>
  <c r="S616" i="1"/>
  <c r="T616" i="1"/>
  <c r="U616" i="1"/>
  <c r="V616" i="1"/>
  <c r="W616" i="1"/>
  <c r="S617" i="1"/>
  <c r="T617" i="1"/>
  <c r="U617" i="1"/>
  <c r="V617" i="1"/>
  <c r="W617" i="1"/>
  <c r="S618" i="1"/>
  <c r="T618" i="1"/>
  <c r="U618" i="1"/>
  <c r="V618" i="1"/>
  <c r="W618" i="1"/>
  <c r="S619" i="1"/>
  <c r="T619" i="1"/>
  <c r="U619" i="1"/>
  <c r="V619" i="1"/>
  <c r="W619" i="1"/>
  <c r="S620" i="1"/>
  <c r="T620" i="1"/>
  <c r="U620" i="1"/>
  <c r="V620" i="1"/>
  <c r="W620" i="1"/>
  <c r="S621" i="1"/>
  <c r="T621" i="1"/>
  <c r="U621" i="1"/>
  <c r="V621" i="1"/>
  <c r="W621" i="1"/>
  <c r="S622" i="1"/>
  <c r="T622" i="1"/>
  <c r="U622" i="1"/>
  <c r="V622" i="1"/>
  <c r="W622" i="1"/>
  <c r="S623" i="1"/>
  <c r="T623" i="1"/>
  <c r="U623" i="1"/>
  <c r="V623" i="1"/>
  <c r="W623" i="1"/>
  <c r="S624" i="1"/>
  <c r="T624" i="1"/>
  <c r="U624" i="1"/>
  <c r="V624" i="1"/>
  <c r="W624" i="1"/>
  <c r="S625" i="1"/>
  <c r="T625" i="1"/>
  <c r="U625" i="1"/>
  <c r="V625" i="1"/>
  <c r="W625" i="1"/>
  <c r="S626" i="1"/>
  <c r="T626" i="1"/>
  <c r="U626" i="1"/>
  <c r="V626" i="1"/>
  <c r="W626" i="1"/>
  <c r="S627" i="1"/>
  <c r="T627" i="1"/>
  <c r="U627" i="1"/>
  <c r="V627" i="1"/>
  <c r="W627" i="1"/>
  <c r="S628" i="1"/>
  <c r="T628" i="1"/>
  <c r="U628" i="1"/>
  <c r="V628" i="1"/>
  <c r="W628" i="1"/>
  <c r="S629" i="1"/>
  <c r="T629" i="1"/>
  <c r="U629" i="1"/>
  <c r="V629" i="1"/>
  <c r="W629" i="1"/>
  <c r="S630" i="1"/>
  <c r="T630" i="1"/>
  <c r="U630" i="1"/>
  <c r="V630" i="1"/>
  <c r="W630" i="1"/>
  <c r="S631" i="1"/>
  <c r="T631" i="1"/>
  <c r="U631" i="1"/>
  <c r="V631" i="1"/>
  <c r="W631" i="1"/>
  <c r="S632" i="1"/>
  <c r="T632" i="1"/>
  <c r="U632" i="1"/>
  <c r="V632" i="1"/>
  <c r="W632" i="1"/>
  <c r="S633" i="1"/>
  <c r="T633" i="1"/>
  <c r="U633" i="1"/>
  <c r="V633" i="1"/>
  <c r="W633" i="1"/>
  <c r="S634" i="1"/>
  <c r="T634" i="1"/>
  <c r="U634" i="1"/>
  <c r="V634" i="1"/>
  <c r="W634" i="1"/>
  <c r="S635" i="1"/>
  <c r="T635" i="1"/>
  <c r="U635" i="1"/>
  <c r="V635" i="1"/>
  <c r="W635" i="1"/>
  <c r="S636" i="1"/>
  <c r="T636" i="1"/>
  <c r="U636" i="1"/>
  <c r="V636" i="1"/>
  <c r="W636" i="1"/>
  <c r="S637" i="1"/>
  <c r="T637" i="1"/>
  <c r="U637" i="1"/>
  <c r="V637" i="1"/>
  <c r="W637" i="1"/>
  <c r="S638" i="1"/>
  <c r="T638" i="1"/>
  <c r="U638" i="1"/>
  <c r="V638" i="1"/>
  <c r="W638" i="1"/>
  <c r="S639" i="1"/>
  <c r="T639" i="1"/>
  <c r="U639" i="1"/>
  <c r="V639" i="1"/>
  <c r="W639" i="1"/>
  <c r="S640" i="1"/>
  <c r="T640" i="1"/>
  <c r="U640" i="1"/>
  <c r="V640" i="1"/>
  <c r="W640" i="1"/>
  <c r="S641" i="1"/>
  <c r="T641" i="1"/>
  <c r="U641" i="1"/>
  <c r="V641" i="1"/>
  <c r="W641" i="1"/>
  <c r="S642" i="1"/>
  <c r="T642" i="1"/>
  <c r="U642" i="1"/>
  <c r="V642" i="1"/>
  <c r="W642" i="1"/>
  <c r="S643" i="1"/>
  <c r="T643" i="1"/>
  <c r="U643" i="1"/>
  <c r="V643" i="1"/>
  <c r="W643" i="1"/>
  <c r="S644" i="1"/>
  <c r="T644" i="1"/>
  <c r="U644" i="1"/>
  <c r="V644" i="1"/>
  <c r="W644" i="1"/>
  <c r="S645" i="1"/>
  <c r="T645" i="1"/>
  <c r="U645" i="1"/>
  <c r="V645" i="1"/>
  <c r="W645" i="1"/>
  <c r="S646" i="1"/>
  <c r="T646" i="1"/>
  <c r="U646" i="1"/>
  <c r="V646" i="1"/>
  <c r="W646" i="1"/>
  <c r="S647" i="1"/>
  <c r="T647" i="1"/>
  <c r="U647" i="1"/>
  <c r="V647" i="1"/>
  <c r="W647" i="1"/>
  <c r="S648" i="1"/>
  <c r="T648" i="1"/>
  <c r="U648" i="1"/>
  <c r="V648" i="1"/>
  <c r="W648" i="1"/>
  <c r="S649" i="1"/>
  <c r="T649" i="1"/>
  <c r="U649" i="1"/>
  <c r="V649" i="1"/>
  <c r="W649" i="1"/>
  <c r="S650" i="1"/>
  <c r="T650" i="1"/>
  <c r="U650" i="1"/>
  <c r="V650" i="1"/>
  <c r="W650" i="1"/>
  <c r="S651" i="1"/>
  <c r="T651" i="1"/>
  <c r="U651" i="1"/>
  <c r="V651" i="1"/>
  <c r="W651" i="1"/>
  <c r="S652" i="1"/>
  <c r="T652" i="1"/>
  <c r="U652" i="1"/>
  <c r="V652" i="1"/>
  <c r="W652" i="1"/>
  <c r="S653" i="1"/>
  <c r="T653" i="1"/>
  <c r="U653" i="1"/>
  <c r="V653" i="1"/>
  <c r="W653" i="1"/>
  <c r="S654" i="1"/>
  <c r="T654" i="1"/>
  <c r="U654" i="1"/>
  <c r="V654" i="1"/>
  <c r="W654" i="1"/>
  <c r="S655" i="1"/>
  <c r="T655" i="1"/>
  <c r="U655" i="1"/>
  <c r="V655" i="1"/>
  <c r="W655" i="1"/>
  <c r="S656" i="1"/>
  <c r="T656" i="1"/>
  <c r="U656" i="1"/>
  <c r="V656" i="1"/>
  <c r="W656" i="1"/>
  <c r="S657" i="1"/>
  <c r="T657" i="1"/>
  <c r="U657" i="1"/>
  <c r="V657" i="1"/>
  <c r="W657" i="1"/>
  <c r="S658" i="1"/>
  <c r="T658" i="1"/>
  <c r="U658" i="1"/>
  <c r="V658" i="1"/>
  <c r="W658" i="1"/>
  <c r="S659" i="1"/>
  <c r="T659" i="1"/>
  <c r="U659" i="1"/>
  <c r="V659" i="1"/>
  <c r="W659" i="1"/>
  <c r="S660" i="1"/>
  <c r="T660" i="1"/>
  <c r="U660" i="1"/>
  <c r="V660" i="1"/>
  <c r="W660" i="1"/>
  <c r="S661" i="1"/>
  <c r="T661" i="1"/>
  <c r="U661" i="1"/>
  <c r="V661" i="1"/>
  <c r="W661" i="1"/>
  <c r="S662" i="1"/>
  <c r="T662" i="1"/>
  <c r="U662" i="1"/>
  <c r="V662" i="1"/>
  <c r="W662" i="1"/>
  <c r="S663" i="1"/>
  <c r="T663" i="1"/>
  <c r="U663" i="1"/>
  <c r="V663" i="1"/>
  <c r="W663" i="1"/>
  <c r="S664" i="1"/>
  <c r="T664" i="1"/>
  <c r="U664" i="1"/>
  <c r="V664" i="1"/>
  <c r="W664" i="1"/>
  <c r="S665" i="1"/>
  <c r="T665" i="1"/>
  <c r="U665" i="1"/>
  <c r="V665" i="1"/>
  <c r="W665" i="1"/>
  <c r="S666" i="1"/>
  <c r="T666" i="1"/>
  <c r="U666" i="1"/>
  <c r="V666" i="1"/>
  <c r="W666" i="1"/>
  <c r="S667" i="1"/>
  <c r="T667" i="1"/>
  <c r="U667" i="1"/>
  <c r="V667" i="1"/>
  <c r="W667" i="1"/>
  <c r="S668" i="1"/>
  <c r="T668" i="1"/>
  <c r="U668" i="1"/>
  <c r="V668" i="1"/>
  <c r="W668" i="1"/>
  <c r="S669" i="1"/>
  <c r="T669" i="1"/>
  <c r="U669" i="1"/>
  <c r="V669" i="1"/>
  <c r="W669" i="1"/>
  <c r="S670" i="1"/>
  <c r="T670" i="1"/>
  <c r="U670" i="1"/>
  <c r="V670" i="1"/>
  <c r="W670" i="1"/>
  <c r="S671" i="1"/>
  <c r="T671" i="1"/>
  <c r="U671" i="1"/>
  <c r="V671" i="1"/>
  <c r="W671" i="1"/>
  <c r="S672" i="1"/>
  <c r="T672" i="1"/>
  <c r="U672" i="1"/>
  <c r="V672" i="1"/>
  <c r="W672" i="1"/>
  <c r="S673" i="1"/>
  <c r="T673" i="1"/>
  <c r="U673" i="1"/>
  <c r="V673" i="1"/>
  <c r="W673" i="1"/>
  <c r="S674" i="1"/>
  <c r="T674" i="1"/>
  <c r="U674" i="1"/>
  <c r="V674" i="1"/>
  <c r="W674" i="1"/>
  <c r="S675" i="1"/>
  <c r="T675" i="1"/>
  <c r="U675" i="1"/>
  <c r="V675" i="1"/>
  <c r="W675" i="1"/>
  <c r="S676" i="1"/>
  <c r="T676" i="1"/>
  <c r="U676" i="1"/>
  <c r="V676" i="1"/>
  <c r="W676" i="1"/>
  <c r="S677" i="1"/>
  <c r="T677" i="1"/>
  <c r="U677" i="1"/>
  <c r="V677" i="1"/>
  <c r="W677" i="1"/>
  <c r="S678" i="1"/>
  <c r="T678" i="1"/>
  <c r="U678" i="1"/>
  <c r="V678" i="1"/>
  <c r="W678" i="1"/>
  <c r="S679" i="1"/>
  <c r="T679" i="1"/>
  <c r="U679" i="1"/>
  <c r="V679" i="1"/>
  <c r="W679" i="1"/>
  <c r="S680" i="1"/>
  <c r="T680" i="1"/>
  <c r="U680" i="1"/>
  <c r="V680" i="1"/>
  <c r="W680" i="1"/>
  <c r="S681" i="1"/>
  <c r="T681" i="1"/>
  <c r="U681" i="1"/>
  <c r="V681" i="1"/>
  <c r="W681" i="1"/>
  <c r="S682" i="1"/>
  <c r="T682" i="1"/>
  <c r="U682" i="1"/>
  <c r="V682" i="1"/>
  <c r="W682" i="1"/>
  <c r="S683" i="1"/>
  <c r="T683" i="1"/>
  <c r="U683" i="1"/>
  <c r="V683" i="1"/>
  <c r="W683" i="1"/>
  <c r="S684" i="1"/>
  <c r="T684" i="1"/>
  <c r="U684" i="1"/>
  <c r="V684" i="1"/>
  <c r="W684" i="1"/>
  <c r="S685" i="1"/>
  <c r="T685" i="1"/>
  <c r="U685" i="1"/>
  <c r="V685" i="1"/>
  <c r="W685" i="1"/>
  <c r="S686" i="1"/>
  <c r="T686" i="1"/>
  <c r="U686" i="1"/>
  <c r="V686" i="1"/>
  <c r="W686" i="1"/>
  <c r="S687" i="1"/>
  <c r="T687" i="1"/>
  <c r="U687" i="1"/>
  <c r="V687" i="1"/>
  <c r="W687" i="1"/>
  <c r="S688" i="1"/>
  <c r="T688" i="1"/>
  <c r="U688" i="1"/>
  <c r="V688" i="1"/>
  <c r="W688" i="1"/>
  <c r="S689" i="1"/>
  <c r="T689" i="1"/>
  <c r="U689" i="1"/>
  <c r="V689" i="1"/>
  <c r="W689" i="1"/>
  <c r="S690" i="1"/>
  <c r="T690" i="1"/>
  <c r="U690" i="1"/>
  <c r="V690" i="1"/>
  <c r="W690" i="1"/>
  <c r="S691" i="1"/>
  <c r="T691" i="1"/>
  <c r="U691" i="1"/>
  <c r="V691" i="1"/>
  <c r="W691" i="1"/>
  <c r="S692" i="1"/>
  <c r="T692" i="1"/>
  <c r="U692" i="1"/>
  <c r="V692" i="1"/>
  <c r="W692" i="1"/>
  <c r="S693" i="1"/>
  <c r="T693" i="1"/>
  <c r="U693" i="1"/>
  <c r="V693" i="1"/>
  <c r="W693" i="1"/>
  <c r="S694" i="1"/>
  <c r="T694" i="1"/>
  <c r="U694" i="1"/>
  <c r="V694" i="1"/>
  <c r="W694" i="1"/>
  <c r="S695" i="1"/>
  <c r="T695" i="1"/>
  <c r="U695" i="1"/>
  <c r="V695" i="1"/>
  <c r="W695" i="1"/>
  <c r="S696" i="1"/>
  <c r="T696" i="1"/>
  <c r="U696" i="1"/>
  <c r="V696" i="1"/>
  <c r="W696" i="1"/>
  <c r="S697" i="1"/>
  <c r="T697" i="1"/>
  <c r="U697" i="1"/>
  <c r="V697" i="1"/>
  <c r="W697" i="1"/>
  <c r="S698" i="1"/>
  <c r="T698" i="1"/>
  <c r="U698" i="1"/>
  <c r="V698" i="1"/>
  <c r="W698" i="1"/>
  <c r="S699" i="1"/>
  <c r="T699" i="1"/>
  <c r="U699" i="1"/>
  <c r="V699" i="1"/>
  <c r="W699" i="1"/>
  <c r="S700" i="1"/>
  <c r="T700" i="1"/>
  <c r="U700" i="1"/>
  <c r="V700" i="1"/>
  <c r="W700" i="1"/>
  <c r="S701" i="1"/>
  <c r="T701" i="1"/>
  <c r="U701" i="1"/>
  <c r="V701" i="1"/>
  <c r="W701" i="1"/>
  <c r="S702" i="1"/>
  <c r="T702" i="1"/>
  <c r="U702" i="1"/>
  <c r="V702" i="1"/>
  <c r="W702" i="1"/>
  <c r="S703" i="1"/>
  <c r="T703" i="1"/>
  <c r="U703" i="1"/>
  <c r="V703" i="1"/>
  <c r="W703" i="1"/>
  <c r="S704" i="1"/>
  <c r="T704" i="1"/>
  <c r="U704" i="1"/>
  <c r="V704" i="1"/>
  <c r="W704" i="1"/>
  <c r="S705" i="1"/>
  <c r="T705" i="1"/>
  <c r="U705" i="1"/>
  <c r="V705" i="1"/>
  <c r="W705" i="1"/>
  <c r="S706" i="1"/>
  <c r="T706" i="1"/>
  <c r="U706" i="1"/>
  <c r="V706" i="1"/>
  <c r="W706" i="1"/>
  <c r="S707" i="1"/>
  <c r="T707" i="1"/>
  <c r="U707" i="1"/>
  <c r="V707" i="1"/>
  <c r="W707" i="1"/>
  <c r="S708" i="1"/>
  <c r="T708" i="1"/>
  <c r="U708" i="1"/>
  <c r="V708" i="1"/>
  <c r="W708" i="1"/>
  <c r="S709" i="1"/>
  <c r="T709" i="1"/>
  <c r="U709" i="1"/>
  <c r="V709" i="1"/>
  <c r="W709" i="1"/>
  <c r="S710" i="1"/>
  <c r="T710" i="1"/>
  <c r="U710" i="1"/>
  <c r="V710" i="1"/>
  <c r="W710" i="1"/>
  <c r="S711" i="1"/>
  <c r="T711" i="1"/>
  <c r="U711" i="1"/>
  <c r="V711" i="1"/>
  <c r="W711" i="1"/>
  <c r="S712" i="1"/>
  <c r="T712" i="1"/>
  <c r="U712" i="1"/>
  <c r="V712" i="1"/>
  <c r="W712" i="1"/>
  <c r="S713" i="1"/>
  <c r="T713" i="1"/>
  <c r="U713" i="1"/>
  <c r="V713" i="1"/>
  <c r="W713" i="1"/>
  <c r="S714" i="1"/>
  <c r="T714" i="1"/>
  <c r="U714" i="1"/>
  <c r="V714" i="1"/>
  <c r="W714" i="1"/>
  <c r="S715" i="1"/>
  <c r="T715" i="1"/>
  <c r="U715" i="1"/>
  <c r="V715" i="1"/>
  <c r="W715" i="1"/>
  <c r="S716" i="1"/>
  <c r="T716" i="1"/>
  <c r="U716" i="1"/>
  <c r="V716" i="1"/>
  <c r="W716" i="1"/>
  <c r="S717" i="1"/>
  <c r="T717" i="1"/>
  <c r="U717" i="1"/>
  <c r="V717" i="1"/>
  <c r="W717" i="1"/>
  <c r="S718" i="1"/>
  <c r="T718" i="1"/>
  <c r="U718" i="1"/>
  <c r="V718" i="1"/>
  <c r="W718" i="1"/>
  <c r="S719" i="1"/>
  <c r="T719" i="1"/>
  <c r="U719" i="1"/>
  <c r="V719" i="1"/>
  <c r="W719" i="1"/>
  <c r="S720" i="1"/>
  <c r="T720" i="1"/>
  <c r="U720" i="1"/>
  <c r="V720" i="1"/>
  <c r="W720" i="1"/>
  <c r="S721" i="1"/>
  <c r="T721" i="1"/>
  <c r="U721" i="1"/>
  <c r="V721" i="1"/>
  <c r="W721" i="1"/>
  <c r="S722" i="1"/>
  <c r="T722" i="1"/>
  <c r="U722" i="1"/>
  <c r="V722" i="1"/>
  <c r="W722" i="1"/>
  <c r="S723" i="1"/>
  <c r="T723" i="1"/>
  <c r="U723" i="1"/>
  <c r="V723" i="1"/>
  <c r="W723" i="1"/>
  <c r="S724" i="1"/>
  <c r="T724" i="1"/>
  <c r="U724" i="1"/>
  <c r="V724" i="1"/>
  <c r="W724" i="1"/>
  <c r="S725" i="1"/>
  <c r="T725" i="1"/>
  <c r="U725" i="1"/>
  <c r="V725" i="1"/>
  <c r="W725" i="1"/>
  <c r="S726" i="1"/>
  <c r="T726" i="1"/>
  <c r="U726" i="1"/>
  <c r="V726" i="1"/>
  <c r="W726" i="1"/>
  <c r="S727" i="1"/>
  <c r="T727" i="1"/>
  <c r="U727" i="1"/>
  <c r="V727" i="1"/>
  <c r="W727" i="1"/>
  <c r="S728" i="1"/>
  <c r="T728" i="1"/>
  <c r="U728" i="1"/>
  <c r="V728" i="1"/>
  <c r="W728" i="1"/>
  <c r="S729" i="1"/>
  <c r="T729" i="1"/>
  <c r="U729" i="1"/>
  <c r="V729" i="1"/>
  <c r="W729" i="1"/>
  <c r="S730" i="1"/>
  <c r="T730" i="1"/>
  <c r="U730" i="1"/>
  <c r="V730" i="1"/>
  <c r="W730" i="1"/>
  <c r="S731" i="1"/>
  <c r="T731" i="1"/>
  <c r="U731" i="1"/>
  <c r="V731" i="1"/>
  <c r="W731" i="1"/>
  <c r="S732" i="1"/>
  <c r="T732" i="1"/>
  <c r="U732" i="1"/>
  <c r="V732" i="1"/>
  <c r="W732" i="1"/>
  <c r="S733" i="1"/>
  <c r="T733" i="1"/>
  <c r="U733" i="1"/>
  <c r="V733" i="1"/>
  <c r="W733" i="1"/>
  <c r="S734" i="1"/>
  <c r="T734" i="1"/>
  <c r="U734" i="1"/>
  <c r="V734" i="1"/>
  <c r="W734" i="1"/>
  <c r="S735" i="1"/>
  <c r="T735" i="1"/>
  <c r="U735" i="1"/>
  <c r="V735" i="1"/>
  <c r="W735" i="1"/>
  <c r="S736" i="1"/>
  <c r="T736" i="1"/>
  <c r="U736" i="1"/>
  <c r="V736" i="1"/>
  <c r="W736" i="1"/>
  <c r="S737" i="1"/>
  <c r="T737" i="1"/>
  <c r="U737" i="1"/>
  <c r="V737" i="1"/>
  <c r="W737" i="1"/>
  <c r="S738" i="1"/>
  <c r="T738" i="1"/>
  <c r="U738" i="1"/>
  <c r="V738" i="1"/>
  <c r="W738" i="1"/>
  <c r="S739" i="1"/>
  <c r="T739" i="1"/>
  <c r="U739" i="1"/>
  <c r="V739" i="1"/>
  <c r="W739" i="1"/>
  <c r="S740" i="1"/>
  <c r="T740" i="1"/>
  <c r="U740" i="1"/>
  <c r="V740" i="1"/>
  <c r="W740" i="1"/>
  <c r="S741" i="1"/>
  <c r="T741" i="1"/>
  <c r="U741" i="1"/>
  <c r="V741" i="1"/>
  <c r="W741" i="1"/>
  <c r="S742" i="1"/>
  <c r="T742" i="1"/>
  <c r="U742" i="1"/>
  <c r="V742" i="1"/>
  <c r="W742" i="1"/>
  <c r="S743" i="1"/>
  <c r="T743" i="1"/>
  <c r="U743" i="1"/>
  <c r="V743" i="1"/>
  <c r="W743" i="1"/>
  <c r="S744" i="1"/>
  <c r="T744" i="1"/>
  <c r="U744" i="1"/>
  <c r="V744" i="1"/>
  <c r="W744" i="1"/>
  <c r="S745" i="1"/>
  <c r="T745" i="1"/>
  <c r="U745" i="1"/>
  <c r="V745" i="1"/>
  <c r="W745" i="1"/>
  <c r="S746" i="1"/>
  <c r="T746" i="1"/>
  <c r="U746" i="1"/>
  <c r="V746" i="1"/>
  <c r="W746" i="1"/>
  <c r="S747" i="1"/>
  <c r="T747" i="1"/>
  <c r="U747" i="1"/>
  <c r="V747" i="1"/>
  <c r="W747" i="1"/>
  <c r="S748" i="1"/>
  <c r="T748" i="1"/>
  <c r="U748" i="1"/>
  <c r="V748" i="1"/>
  <c r="W748" i="1"/>
  <c r="S749" i="1"/>
  <c r="T749" i="1"/>
  <c r="U749" i="1"/>
  <c r="V749" i="1"/>
  <c r="W749" i="1"/>
  <c r="S750" i="1"/>
  <c r="T750" i="1"/>
  <c r="U750" i="1"/>
  <c r="V750" i="1"/>
  <c r="W750" i="1"/>
  <c r="S751" i="1"/>
  <c r="T751" i="1"/>
  <c r="U751" i="1"/>
  <c r="V751" i="1"/>
  <c r="W751" i="1"/>
  <c r="S752" i="1"/>
  <c r="T752" i="1"/>
  <c r="U752" i="1"/>
  <c r="V752" i="1"/>
  <c r="W752" i="1"/>
  <c r="S753" i="1"/>
  <c r="T753" i="1"/>
  <c r="U753" i="1"/>
  <c r="V753" i="1"/>
  <c r="W753" i="1"/>
  <c r="S754" i="1"/>
  <c r="T754" i="1"/>
  <c r="U754" i="1"/>
  <c r="V754" i="1"/>
  <c r="W754" i="1"/>
  <c r="S755" i="1"/>
  <c r="T755" i="1"/>
  <c r="U755" i="1"/>
  <c r="V755" i="1"/>
  <c r="W755" i="1"/>
  <c r="S756" i="1"/>
  <c r="T756" i="1"/>
  <c r="U756" i="1"/>
  <c r="V756" i="1"/>
  <c r="W756" i="1"/>
  <c r="S757" i="1"/>
  <c r="T757" i="1"/>
  <c r="U757" i="1"/>
  <c r="V757" i="1"/>
  <c r="W757" i="1"/>
  <c r="S758" i="1"/>
  <c r="T758" i="1"/>
  <c r="U758" i="1"/>
  <c r="V758" i="1"/>
  <c r="W758" i="1"/>
  <c r="S759" i="1"/>
  <c r="T759" i="1"/>
  <c r="U759" i="1"/>
  <c r="V759" i="1"/>
  <c r="W759" i="1"/>
  <c r="S760" i="1"/>
  <c r="T760" i="1"/>
  <c r="U760" i="1"/>
  <c r="V760" i="1"/>
  <c r="W760" i="1"/>
  <c r="S761" i="1"/>
  <c r="T761" i="1"/>
  <c r="U761" i="1"/>
  <c r="V761" i="1"/>
  <c r="W761" i="1"/>
  <c r="S762" i="1"/>
  <c r="T762" i="1"/>
  <c r="U762" i="1"/>
  <c r="V762" i="1"/>
  <c r="W762" i="1"/>
  <c r="S763" i="1"/>
  <c r="T763" i="1"/>
  <c r="U763" i="1"/>
  <c r="V763" i="1"/>
  <c r="W763" i="1"/>
  <c r="S764" i="1"/>
  <c r="T764" i="1"/>
  <c r="U764" i="1"/>
  <c r="V764" i="1"/>
  <c r="W764" i="1"/>
  <c r="S765" i="1"/>
  <c r="T765" i="1"/>
  <c r="U765" i="1"/>
  <c r="V765" i="1"/>
  <c r="W765" i="1"/>
  <c r="S766" i="1"/>
  <c r="T766" i="1"/>
  <c r="U766" i="1"/>
  <c r="V766" i="1"/>
  <c r="W766" i="1"/>
  <c r="S767" i="1"/>
  <c r="T767" i="1"/>
  <c r="U767" i="1"/>
  <c r="V767" i="1"/>
  <c r="W767" i="1"/>
  <c r="S768" i="1"/>
  <c r="T768" i="1"/>
  <c r="U768" i="1"/>
  <c r="V768" i="1"/>
  <c r="W768" i="1"/>
  <c r="S769" i="1"/>
  <c r="T769" i="1"/>
  <c r="U769" i="1"/>
  <c r="V769" i="1"/>
  <c r="W769" i="1"/>
  <c r="S770" i="1"/>
  <c r="T770" i="1"/>
  <c r="U770" i="1"/>
  <c r="V770" i="1"/>
  <c r="W770" i="1"/>
  <c r="S771" i="1"/>
  <c r="T771" i="1"/>
  <c r="U771" i="1"/>
  <c r="V771" i="1"/>
  <c r="W771" i="1"/>
  <c r="S772" i="1"/>
  <c r="T772" i="1"/>
  <c r="U772" i="1"/>
  <c r="V772" i="1"/>
  <c r="W772" i="1"/>
  <c r="S773" i="1"/>
  <c r="T773" i="1"/>
  <c r="U773" i="1"/>
  <c r="V773" i="1"/>
  <c r="W773" i="1"/>
  <c r="S774" i="1"/>
  <c r="T774" i="1"/>
  <c r="U774" i="1"/>
  <c r="V774" i="1"/>
  <c r="W774" i="1"/>
  <c r="S775" i="1"/>
  <c r="T775" i="1"/>
  <c r="U775" i="1"/>
  <c r="V775" i="1"/>
  <c r="W775" i="1"/>
  <c r="S776" i="1"/>
  <c r="T776" i="1"/>
  <c r="U776" i="1"/>
  <c r="V776" i="1"/>
  <c r="W776" i="1"/>
  <c r="S777" i="1"/>
  <c r="T777" i="1"/>
  <c r="U777" i="1"/>
  <c r="V777" i="1"/>
  <c r="W777" i="1"/>
  <c r="S778" i="1"/>
  <c r="T778" i="1"/>
  <c r="U778" i="1"/>
  <c r="V778" i="1"/>
  <c r="W778" i="1"/>
  <c r="S779" i="1"/>
  <c r="T779" i="1"/>
  <c r="U779" i="1"/>
  <c r="V779" i="1"/>
  <c r="W779" i="1"/>
  <c r="S780" i="1"/>
  <c r="T780" i="1"/>
  <c r="U780" i="1"/>
  <c r="V780" i="1"/>
  <c r="W780" i="1"/>
  <c r="S781" i="1"/>
  <c r="T781" i="1"/>
  <c r="U781" i="1"/>
  <c r="V781" i="1"/>
  <c r="W781" i="1"/>
  <c r="S782" i="1"/>
  <c r="T782" i="1"/>
  <c r="U782" i="1"/>
  <c r="V782" i="1"/>
  <c r="W782" i="1"/>
  <c r="S783" i="1"/>
  <c r="T783" i="1"/>
  <c r="U783" i="1"/>
  <c r="V783" i="1"/>
  <c r="W783" i="1"/>
  <c r="S784" i="1"/>
  <c r="T784" i="1"/>
  <c r="U784" i="1"/>
  <c r="V784" i="1"/>
  <c r="W784" i="1"/>
  <c r="S785" i="1"/>
  <c r="T785" i="1"/>
  <c r="U785" i="1"/>
  <c r="V785" i="1"/>
  <c r="W785" i="1"/>
  <c r="S786" i="1"/>
  <c r="T786" i="1"/>
  <c r="U786" i="1"/>
  <c r="V786" i="1"/>
  <c r="W786" i="1"/>
  <c r="S787" i="1"/>
  <c r="T787" i="1"/>
  <c r="U787" i="1"/>
  <c r="V787" i="1"/>
  <c r="W787" i="1"/>
  <c r="S788" i="1"/>
  <c r="T788" i="1"/>
  <c r="U788" i="1"/>
  <c r="V788" i="1"/>
  <c r="W788" i="1"/>
  <c r="S789" i="1"/>
  <c r="T789" i="1"/>
  <c r="U789" i="1"/>
  <c r="V789" i="1"/>
  <c r="W789" i="1"/>
  <c r="S790" i="1"/>
  <c r="T790" i="1"/>
  <c r="U790" i="1"/>
  <c r="V790" i="1"/>
  <c r="W790" i="1"/>
  <c r="S791" i="1"/>
  <c r="T791" i="1"/>
  <c r="U791" i="1"/>
  <c r="V791" i="1"/>
  <c r="W791" i="1"/>
  <c r="S792" i="1"/>
  <c r="T792" i="1"/>
  <c r="U792" i="1"/>
  <c r="V792" i="1"/>
  <c r="W792" i="1"/>
  <c r="S793" i="1"/>
  <c r="T793" i="1"/>
  <c r="U793" i="1"/>
  <c r="V793" i="1"/>
  <c r="W793" i="1"/>
  <c r="S794" i="1"/>
  <c r="T794" i="1"/>
  <c r="U794" i="1"/>
  <c r="V794" i="1"/>
  <c r="W794" i="1"/>
  <c r="S795" i="1"/>
  <c r="T795" i="1"/>
  <c r="U795" i="1"/>
  <c r="V795" i="1"/>
  <c r="W795" i="1"/>
  <c r="S796" i="1"/>
  <c r="T796" i="1"/>
  <c r="U796" i="1"/>
  <c r="V796" i="1"/>
  <c r="W796" i="1"/>
  <c r="S797" i="1"/>
  <c r="T797" i="1"/>
  <c r="U797" i="1"/>
  <c r="V797" i="1"/>
  <c r="W797" i="1"/>
  <c r="S798" i="1"/>
  <c r="T798" i="1"/>
  <c r="U798" i="1"/>
  <c r="V798" i="1"/>
  <c r="W798" i="1"/>
  <c r="S799" i="1"/>
  <c r="T799" i="1"/>
  <c r="U799" i="1"/>
  <c r="V799" i="1"/>
  <c r="W799" i="1"/>
  <c r="S800" i="1"/>
  <c r="T800" i="1"/>
  <c r="U800" i="1"/>
  <c r="V800" i="1"/>
  <c r="W800" i="1"/>
  <c r="S801" i="1"/>
  <c r="T801" i="1"/>
  <c r="U801" i="1"/>
  <c r="V801" i="1"/>
  <c r="W801" i="1"/>
  <c r="S802" i="1"/>
  <c r="T802" i="1"/>
  <c r="U802" i="1"/>
  <c r="V802" i="1"/>
  <c r="W802" i="1"/>
  <c r="S803" i="1"/>
  <c r="T803" i="1"/>
  <c r="U803" i="1"/>
  <c r="V803" i="1"/>
  <c r="W803" i="1"/>
  <c r="S804" i="1"/>
  <c r="T804" i="1"/>
  <c r="U804" i="1"/>
  <c r="V804" i="1"/>
  <c r="W804" i="1"/>
  <c r="S805" i="1"/>
  <c r="T805" i="1"/>
  <c r="U805" i="1"/>
  <c r="V805" i="1"/>
  <c r="W805" i="1"/>
  <c r="S806" i="1"/>
  <c r="T806" i="1"/>
  <c r="U806" i="1"/>
  <c r="V806" i="1"/>
  <c r="W806" i="1"/>
  <c r="S807" i="1"/>
  <c r="T807" i="1"/>
  <c r="U807" i="1"/>
  <c r="V807" i="1"/>
  <c r="W807" i="1"/>
  <c r="S808" i="1"/>
  <c r="T808" i="1"/>
  <c r="U808" i="1"/>
  <c r="V808" i="1"/>
  <c r="W808" i="1"/>
  <c r="S809" i="1"/>
  <c r="T809" i="1"/>
  <c r="U809" i="1"/>
  <c r="V809" i="1"/>
  <c r="W809" i="1"/>
  <c r="S810" i="1"/>
  <c r="T810" i="1"/>
  <c r="U810" i="1"/>
  <c r="V810" i="1"/>
  <c r="W810" i="1"/>
  <c r="S811" i="1"/>
  <c r="T811" i="1"/>
  <c r="U811" i="1"/>
  <c r="V811" i="1"/>
  <c r="W811" i="1"/>
  <c r="S812" i="1"/>
  <c r="T812" i="1"/>
  <c r="U812" i="1"/>
  <c r="V812" i="1"/>
  <c r="W812" i="1"/>
  <c r="S813" i="1"/>
  <c r="T813" i="1"/>
  <c r="U813" i="1"/>
  <c r="V813" i="1"/>
  <c r="W813" i="1"/>
  <c r="S814" i="1"/>
  <c r="T814" i="1"/>
  <c r="U814" i="1"/>
  <c r="V814" i="1"/>
  <c r="W814" i="1"/>
  <c r="S815" i="1"/>
  <c r="T815" i="1"/>
  <c r="U815" i="1"/>
  <c r="V815" i="1"/>
  <c r="W815" i="1"/>
  <c r="S816" i="1"/>
  <c r="T816" i="1"/>
  <c r="U816" i="1"/>
  <c r="V816" i="1"/>
  <c r="W816" i="1"/>
  <c r="S817" i="1"/>
  <c r="T817" i="1"/>
  <c r="U817" i="1"/>
  <c r="V817" i="1"/>
  <c r="W817" i="1"/>
  <c r="S818" i="1"/>
  <c r="T818" i="1"/>
  <c r="U818" i="1"/>
  <c r="V818" i="1"/>
  <c r="W818" i="1"/>
  <c r="S819" i="1"/>
  <c r="T819" i="1"/>
  <c r="U819" i="1"/>
  <c r="V819" i="1"/>
  <c r="W819" i="1"/>
  <c r="S820" i="1"/>
  <c r="T820" i="1"/>
  <c r="U820" i="1"/>
  <c r="V820" i="1"/>
  <c r="W820" i="1"/>
  <c r="S821" i="1"/>
  <c r="T821" i="1"/>
  <c r="U821" i="1"/>
  <c r="V821" i="1"/>
  <c r="W821" i="1"/>
  <c r="S822" i="1"/>
  <c r="T822" i="1"/>
  <c r="U822" i="1"/>
  <c r="V822" i="1"/>
  <c r="W822" i="1"/>
  <c r="S823" i="1"/>
  <c r="T823" i="1"/>
  <c r="U823" i="1"/>
  <c r="V823" i="1"/>
  <c r="W823" i="1"/>
  <c r="S824" i="1"/>
  <c r="T824" i="1"/>
  <c r="U824" i="1"/>
  <c r="V824" i="1"/>
  <c r="W824" i="1"/>
  <c r="S825" i="1"/>
  <c r="T825" i="1"/>
  <c r="U825" i="1"/>
  <c r="V825" i="1"/>
  <c r="W825" i="1"/>
  <c r="S826" i="1"/>
  <c r="T826" i="1"/>
  <c r="U826" i="1"/>
  <c r="V826" i="1"/>
  <c r="W826" i="1"/>
  <c r="S827" i="1"/>
  <c r="T827" i="1"/>
  <c r="U827" i="1"/>
  <c r="V827" i="1"/>
  <c r="W827" i="1"/>
  <c r="S828" i="1"/>
  <c r="T828" i="1"/>
  <c r="U828" i="1"/>
  <c r="V828" i="1"/>
  <c r="W828" i="1"/>
  <c r="S829" i="1"/>
  <c r="T829" i="1"/>
  <c r="U829" i="1"/>
  <c r="V829" i="1"/>
  <c r="W829" i="1"/>
  <c r="S830" i="1"/>
  <c r="T830" i="1"/>
  <c r="U830" i="1"/>
  <c r="V830" i="1"/>
  <c r="W830" i="1"/>
  <c r="S831" i="1"/>
  <c r="T831" i="1"/>
  <c r="U831" i="1"/>
  <c r="V831" i="1"/>
  <c r="W831" i="1"/>
  <c r="S832" i="1"/>
  <c r="T832" i="1"/>
  <c r="U832" i="1"/>
  <c r="V832" i="1"/>
  <c r="W832" i="1"/>
  <c r="S833" i="1"/>
  <c r="T833" i="1"/>
  <c r="U833" i="1"/>
  <c r="V833" i="1"/>
  <c r="W833" i="1"/>
  <c r="S834" i="1"/>
  <c r="T834" i="1"/>
  <c r="U834" i="1"/>
  <c r="V834" i="1"/>
  <c r="W834" i="1"/>
  <c r="S835" i="1"/>
  <c r="T835" i="1"/>
  <c r="U835" i="1"/>
  <c r="V835" i="1"/>
  <c r="W835" i="1"/>
  <c r="S836" i="1"/>
  <c r="T836" i="1"/>
  <c r="U836" i="1"/>
  <c r="V836" i="1"/>
  <c r="W836" i="1"/>
  <c r="S837" i="1"/>
  <c r="T837" i="1"/>
  <c r="U837" i="1"/>
  <c r="V837" i="1"/>
  <c r="W837" i="1"/>
  <c r="S838" i="1"/>
  <c r="T838" i="1"/>
  <c r="U838" i="1"/>
  <c r="V838" i="1"/>
  <c r="W838" i="1"/>
  <c r="S839" i="1"/>
  <c r="T839" i="1"/>
  <c r="U839" i="1"/>
  <c r="V839" i="1"/>
  <c r="W839" i="1"/>
  <c r="S840" i="1"/>
  <c r="T840" i="1"/>
  <c r="U840" i="1"/>
  <c r="V840" i="1"/>
  <c r="W840" i="1"/>
  <c r="S841" i="1"/>
  <c r="T841" i="1"/>
  <c r="U841" i="1"/>
  <c r="V841" i="1"/>
  <c r="W841" i="1"/>
  <c r="S842" i="1"/>
  <c r="T842" i="1"/>
  <c r="U842" i="1"/>
  <c r="V842" i="1"/>
  <c r="W842" i="1"/>
  <c r="S843" i="1"/>
  <c r="T843" i="1"/>
  <c r="U843" i="1"/>
  <c r="V843" i="1"/>
  <c r="W843" i="1"/>
  <c r="S844" i="1"/>
  <c r="T844" i="1"/>
  <c r="U844" i="1"/>
  <c r="V844" i="1"/>
  <c r="W844" i="1"/>
  <c r="S845" i="1"/>
  <c r="T845" i="1"/>
  <c r="U845" i="1"/>
  <c r="V845" i="1"/>
  <c r="W845" i="1"/>
  <c r="S846" i="1"/>
  <c r="T846" i="1"/>
  <c r="U846" i="1"/>
  <c r="V846" i="1"/>
  <c r="W846" i="1"/>
  <c r="S847" i="1"/>
  <c r="T847" i="1"/>
  <c r="U847" i="1"/>
  <c r="V847" i="1"/>
  <c r="W847" i="1"/>
  <c r="S848" i="1"/>
  <c r="T848" i="1"/>
  <c r="U848" i="1"/>
  <c r="V848" i="1"/>
  <c r="W848" i="1"/>
  <c r="S849" i="1"/>
  <c r="T849" i="1"/>
  <c r="U849" i="1"/>
  <c r="V849" i="1"/>
  <c r="W849" i="1"/>
  <c r="S850" i="1"/>
  <c r="T850" i="1"/>
  <c r="U850" i="1"/>
  <c r="V850" i="1"/>
  <c r="W850" i="1"/>
  <c r="S851" i="1"/>
  <c r="T851" i="1"/>
  <c r="U851" i="1"/>
  <c r="V851" i="1"/>
  <c r="W851" i="1"/>
  <c r="S852" i="1"/>
  <c r="T852" i="1"/>
  <c r="U852" i="1"/>
  <c r="V852" i="1"/>
  <c r="W852" i="1"/>
  <c r="S853" i="1"/>
  <c r="T853" i="1"/>
  <c r="U853" i="1"/>
  <c r="V853" i="1"/>
  <c r="W853" i="1"/>
  <c r="S854" i="1"/>
  <c r="T854" i="1"/>
  <c r="U854" i="1"/>
  <c r="V854" i="1"/>
  <c r="W854" i="1"/>
  <c r="S855" i="1"/>
  <c r="T855" i="1"/>
  <c r="U855" i="1"/>
  <c r="V855" i="1"/>
  <c r="W855" i="1"/>
  <c r="S856" i="1"/>
  <c r="T856" i="1"/>
  <c r="U856" i="1"/>
  <c r="V856" i="1"/>
  <c r="W856" i="1"/>
  <c r="S857" i="1"/>
  <c r="T857" i="1"/>
  <c r="U857" i="1"/>
  <c r="V857" i="1"/>
  <c r="W857" i="1"/>
  <c r="S858" i="1"/>
  <c r="T858" i="1"/>
  <c r="U858" i="1"/>
  <c r="V858" i="1"/>
  <c r="W858" i="1"/>
  <c r="S859" i="1"/>
  <c r="T859" i="1"/>
  <c r="U859" i="1"/>
  <c r="V859" i="1"/>
  <c r="W859" i="1"/>
  <c r="S860" i="1"/>
  <c r="T860" i="1"/>
  <c r="U860" i="1"/>
  <c r="V860" i="1"/>
  <c r="W860" i="1"/>
  <c r="S861" i="1"/>
  <c r="T861" i="1"/>
  <c r="U861" i="1"/>
  <c r="V861" i="1"/>
  <c r="W861" i="1"/>
  <c r="S862" i="1"/>
  <c r="T862" i="1"/>
  <c r="U862" i="1"/>
  <c r="V862" i="1"/>
  <c r="W862" i="1"/>
  <c r="S863" i="1"/>
  <c r="T863" i="1"/>
  <c r="U863" i="1"/>
  <c r="V863" i="1"/>
  <c r="W863" i="1"/>
  <c r="S864" i="1"/>
  <c r="T864" i="1"/>
  <c r="U864" i="1"/>
  <c r="V864" i="1"/>
  <c r="W864" i="1"/>
  <c r="S865" i="1"/>
  <c r="T865" i="1"/>
  <c r="U865" i="1"/>
  <c r="V865" i="1"/>
  <c r="W865" i="1"/>
  <c r="S866" i="1"/>
  <c r="T866" i="1"/>
  <c r="U866" i="1"/>
  <c r="V866" i="1"/>
  <c r="W866" i="1"/>
  <c r="S867" i="1"/>
  <c r="T867" i="1"/>
  <c r="U867" i="1"/>
  <c r="V867" i="1"/>
  <c r="W867" i="1"/>
  <c r="S868" i="1"/>
  <c r="T868" i="1"/>
  <c r="U868" i="1"/>
  <c r="V868" i="1"/>
  <c r="W868" i="1"/>
  <c r="S869" i="1"/>
  <c r="T869" i="1"/>
  <c r="U869" i="1"/>
  <c r="V869" i="1"/>
  <c r="W869" i="1"/>
  <c r="S870" i="1"/>
  <c r="T870" i="1"/>
  <c r="U870" i="1"/>
  <c r="V870" i="1"/>
  <c r="W870" i="1"/>
  <c r="S871" i="1"/>
  <c r="T871" i="1"/>
  <c r="U871" i="1"/>
  <c r="V871" i="1"/>
  <c r="W871" i="1"/>
  <c r="S872" i="1"/>
  <c r="T872" i="1"/>
  <c r="U872" i="1"/>
  <c r="V872" i="1"/>
  <c r="W872" i="1"/>
  <c r="S873" i="1"/>
  <c r="T873" i="1"/>
  <c r="U873" i="1"/>
  <c r="V873" i="1"/>
  <c r="W873" i="1"/>
  <c r="S874" i="1"/>
  <c r="T874" i="1"/>
  <c r="U874" i="1"/>
  <c r="V874" i="1"/>
  <c r="W874" i="1"/>
  <c r="S875" i="1"/>
  <c r="T875" i="1"/>
  <c r="U875" i="1"/>
  <c r="V875" i="1"/>
  <c r="W875" i="1"/>
  <c r="S876" i="1"/>
  <c r="T876" i="1"/>
  <c r="U876" i="1"/>
  <c r="V876" i="1"/>
  <c r="W876" i="1"/>
  <c r="S877" i="1"/>
  <c r="T877" i="1"/>
  <c r="U877" i="1"/>
  <c r="V877" i="1"/>
  <c r="W877" i="1"/>
  <c r="S878" i="1"/>
  <c r="T878" i="1"/>
  <c r="U878" i="1"/>
  <c r="V878" i="1"/>
  <c r="W878" i="1"/>
  <c r="S879" i="1"/>
  <c r="T879" i="1"/>
  <c r="U879" i="1"/>
  <c r="V879" i="1"/>
  <c r="W879" i="1"/>
  <c r="S880" i="1"/>
  <c r="T880" i="1"/>
  <c r="U880" i="1"/>
  <c r="V880" i="1"/>
  <c r="W880" i="1"/>
  <c r="S881" i="1"/>
  <c r="T881" i="1"/>
  <c r="U881" i="1"/>
  <c r="V881" i="1"/>
  <c r="W881" i="1"/>
  <c r="S882" i="1"/>
  <c r="T882" i="1"/>
  <c r="U882" i="1"/>
  <c r="V882" i="1"/>
  <c r="W882" i="1"/>
  <c r="S883" i="1"/>
  <c r="T883" i="1"/>
  <c r="U883" i="1"/>
  <c r="V883" i="1"/>
  <c r="W883" i="1"/>
  <c r="S884" i="1"/>
  <c r="T884" i="1"/>
  <c r="U884" i="1"/>
  <c r="V884" i="1"/>
  <c r="W884" i="1"/>
  <c r="S885" i="1"/>
  <c r="T885" i="1"/>
  <c r="U885" i="1"/>
  <c r="V885" i="1"/>
  <c r="W885" i="1"/>
  <c r="S886" i="1"/>
  <c r="T886" i="1"/>
  <c r="U886" i="1"/>
  <c r="V886" i="1"/>
  <c r="W886" i="1"/>
  <c r="S887" i="1"/>
  <c r="T887" i="1"/>
  <c r="U887" i="1"/>
  <c r="V887" i="1"/>
  <c r="W887" i="1"/>
  <c r="S888" i="1"/>
  <c r="T888" i="1"/>
  <c r="U888" i="1"/>
  <c r="V888" i="1"/>
  <c r="W888" i="1"/>
  <c r="S889" i="1"/>
  <c r="T889" i="1"/>
  <c r="U889" i="1"/>
  <c r="V889" i="1"/>
  <c r="W889" i="1"/>
  <c r="S890" i="1"/>
  <c r="T890" i="1"/>
  <c r="U890" i="1"/>
  <c r="V890" i="1"/>
  <c r="W890" i="1"/>
  <c r="S891" i="1"/>
  <c r="T891" i="1"/>
  <c r="U891" i="1"/>
  <c r="V891" i="1"/>
  <c r="W891" i="1"/>
  <c r="S892" i="1"/>
  <c r="T892" i="1"/>
  <c r="U892" i="1"/>
  <c r="V892" i="1"/>
  <c r="W892" i="1"/>
  <c r="S893" i="1"/>
  <c r="T893" i="1"/>
  <c r="U893" i="1"/>
  <c r="V893" i="1"/>
  <c r="W893" i="1"/>
  <c r="S894" i="1"/>
  <c r="T894" i="1"/>
  <c r="U894" i="1"/>
  <c r="V894" i="1"/>
  <c r="W894" i="1"/>
  <c r="S895" i="1"/>
  <c r="T895" i="1"/>
  <c r="U895" i="1"/>
  <c r="V895" i="1"/>
  <c r="W895" i="1"/>
  <c r="S896" i="1"/>
  <c r="T896" i="1"/>
  <c r="U896" i="1"/>
  <c r="V896" i="1"/>
  <c r="W896" i="1"/>
  <c r="S897" i="1"/>
  <c r="T897" i="1"/>
  <c r="U897" i="1"/>
  <c r="V897" i="1"/>
  <c r="W897" i="1"/>
  <c r="S898" i="1"/>
  <c r="T898" i="1"/>
  <c r="U898" i="1"/>
  <c r="V898" i="1"/>
  <c r="W898" i="1"/>
  <c r="S899" i="1"/>
  <c r="T899" i="1"/>
  <c r="U899" i="1"/>
  <c r="V899" i="1"/>
  <c r="W899" i="1"/>
  <c r="S900" i="1"/>
  <c r="T900" i="1"/>
  <c r="U900" i="1"/>
  <c r="V900" i="1"/>
  <c r="W900" i="1"/>
  <c r="S901" i="1"/>
  <c r="T901" i="1"/>
  <c r="U901" i="1"/>
  <c r="V901" i="1"/>
  <c r="W901" i="1"/>
  <c r="S902" i="1"/>
  <c r="T902" i="1"/>
  <c r="U902" i="1"/>
  <c r="V902" i="1"/>
  <c r="W902" i="1"/>
  <c r="S903" i="1"/>
  <c r="T903" i="1"/>
  <c r="U903" i="1"/>
  <c r="V903" i="1"/>
  <c r="W903" i="1"/>
  <c r="S904" i="1"/>
  <c r="T904" i="1"/>
  <c r="U904" i="1"/>
  <c r="V904" i="1"/>
  <c r="W904" i="1"/>
  <c r="S905" i="1"/>
  <c r="T905" i="1"/>
  <c r="U905" i="1"/>
  <c r="V905" i="1"/>
  <c r="W905" i="1"/>
  <c r="S906" i="1"/>
  <c r="T906" i="1"/>
  <c r="U906" i="1"/>
  <c r="V906" i="1"/>
  <c r="W906" i="1"/>
  <c r="S907" i="1"/>
  <c r="T907" i="1"/>
  <c r="U907" i="1"/>
  <c r="V907" i="1"/>
  <c r="W907" i="1"/>
  <c r="S908" i="1"/>
  <c r="T908" i="1"/>
  <c r="U908" i="1"/>
  <c r="V908" i="1"/>
  <c r="W908" i="1"/>
  <c r="S909" i="1"/>
  <c r="T909" i="1"/>
  <c r="U909" i="1"/>
  <c r="V909" i="1"/>
  <c r="W909" i="1"/>
  <c r="S910" i="1"/>
  <c r="T910" i="1"/>
  <c r="U910" i="1"/>
  <c r="V910" i="1"/>
  <c r="W910" i="1"/>
  <c r="S911" i="1"/>
  <c r="T911" i="1"/>
  <c r="U911" i="1"/>
  <c r="V911" i="1"/>
  <c r="W911" i="1"/>
  <c r="S912" i="1"/>
  <c r="T912" i="1"/>
  <c r="U912" i="1"/>
  <c r="V912" i="1"/>
  <c r="W912" i="1"/>
  <c r="S913" i="1"/>
  <c r="T913" i="1"/>
  <c r="U913" i="1"/>
  <c r="V913" i="1"/>
  <c r="W913" i="1"/>
  <c r="S914" i="1"/>
  <c r="T914" i="1"/>
  <c r="U914" i="1"/>
  <c r="V914" i="1"/>
  <c r="W914" i="1"/>
  <c r="S915" i="1"/>
  <c r="T915" i="1"/>
  <c r="U915" i="1"/>
  <c r="V915" i="1"/>
  <c r="W915" i="1"/>
  <c r="S916" i="1"/>
  <c r="T916" i="1"/>
  <c r="U916" i="1"/>
  <c r="V916" i="1"/>
  <c r="W916" i="1"/>
  <c r="S917" i="1"/>
  <c r="T917" i="1"/>
  <c r="U917" i="1"/>
  <c r="V917" i="1"/>
  <c r="W917" i="1"/>
  <c r="S918" i="1"/>
  <c r="T918" i="1"/>
  <c r="U918" i="1"/>
  <c r="V918" i="1"/>
  <c r="W918" i="1"/>
  <c r="S919" i="1"/>
  <c r="T919" i="1"/>
  <c r="U919" i="1"/>
  <c r="V919" i="1"/>
  <c r="W919" i="1"/>
  <c r="S920" i="1"/>
  <c r="T920" i="1"/>
  <c r="U920" i="1"/>
  <c r="V920" i="1"/>
  <c r="W920" i="1"/>
  <c r="S921" i="1"/>
  <c r="T921" i="1"/>
  <c r="U921" i="1"/>
  <c r="V921" i="1"/>
  <c r="W921" i="1"/>
  <c r="S922" i="1"/>
  <c r="T922" i="1"/>
  <c r="U922" i="1"/>
  <c r="V922" i="1"/>
  <c r="W922" i="1"/>
  <c r="S923" i="1"/>
  <c r="T923" i="1"/>
  <c r="U923" i="1"/>
  <c r="V923" i="1"/>
  <c r="W923" i="1"/>
  <c r="S924" i="1"/>
  <c r="T924" i="1"/>
  <c r="U924" i="1"/>
  <c r="V924" i="1"/>
  <c r="W924" i="1"/>
  <c r="S925" i="1"/>
  <c r="T925" i="1"/>
  <c r="U925" i="1"/>
  <c r="V925" i="1"/>
  <c r="W925" i="1"/>
  <c r="S926" i="1"/>
  <c r="T926" i="1"/>
  <c r="U926" i="1"/>
  <c r="V926" i="1"/>
  <c r="W926" i="1"/>
  <c r="S927" i="1"/>
  <c r="T927" i="1"/>
  <c r="U927" i="1"/>
  <c r="V927" i="1"/>
  <c r="W927" i="1"/>
  <c r="S928" i="1"/>
  <c r="T928" i="1"/>
  <c r="U928" i="1"/>
  <c r="V928" i="1"/>
  <c r="W928" i="1"/>
  <c r="S929" i="1"/>
  <c r="T929" i="1"/>
  <c r="U929" i="1"/>
  <c r="V929" i="1"/>
  <c r="W929" i="1"/>
  <c r="S930" i="1"/>
  <c r="T930" i="1"/>
  <c r="U930" i="1"/>
  <c r="V930" i="1"/>
  <c r="W930" i="1"/>
  <c r="S931" i="1"/>
  <c r="T931" i="1"/>
  <c r="U931" i="1"/>
  <c r="V931" i="1"/>
  <c r="W931" i="1"/>
  <c r="S932" i="1"/>
  <c r="T932" i="1"/>
  <c r="U932" i="1"/>
  <c r="V932" i="1"/>
  <c r="W932" i="1"/>
  <c r="S933" i="1"/>
  <c r="T933" i="1"/>
  <c r="U933" i="1"/>
  <c r="V933" i="1"/>
  <c r="W933" i="1"/>
  <c r="S934" i="1"/>
  <c r="T934" i="1"/>
  <c r="U934" i="1"/>
  <c r="V934" i="1"/>
  <c r="W934" i="1"/>
  <c r="S935" i="1"/>
  <c r="T935" i="1"/>
  <c r="U935" i="1"/>
  <c r="V935" i="1"/>
  <c r="W935" i="1"/>
  <c r="S936" i="1"/>
  <c r="T936" i="1"/>
  <c r="U936" i="1"/>
  <c r="V936" i="1"/>
  <c r="W936" i="1"/>
  <c r="D10" i="2" l="1"/>
  <c r="D9" i="4"/>
  <c r="E9" i="4"/>
  <c r="F9" i="4" s="1"/>
  <c r="D9" i="3"/>
  <c r="E9" i="3" s="1"/>
  <c r="F9" i="3" s="1"/>
  <c r="G9" i="3" s="1"/>
  <c r="I20" i="4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18" i="3"/>
  <c r="J20" i="4"/>
  <c r="E10" i="2" l="1"/>
  <c r="F10" i="2" s="1"/>
  <c r="F13" i="4"/>
  <c r="E13" i="4"/>
  <c r="D13" i="4"/>
  <c r="D12" i="4"/>
  <c r="E12" i="4"/>
  <c r="F12" i="4"/>
  <c r="D10" i="4"/>
  <c r="F11" i="4"/>
  <c r="F10" i="4"/>
  <c r="D11" i="4"/>
  <c r="G10" i="3"/>
  <c r="G12" i="3"/>
  <c r="G11" i="3"/>
  <c r="G13" i="3"/>
  <c r="K18" i="3"/>
  <c r="D10" i="3" s="1"/>
  <c r="L18" i="3"/>
  <c r="D11" i="3" s="1"/>
  <c r="M18" i="3"/>
  <c r="D12" i="3" s="1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E10" i="3" s="1"/>
  <c r="L32" i="3"/>
  <c r="E11" i="3" s="1"/>
  <c r="M32" i="3"/>
  <c r="E12" i="3" s="1"/>
  <c r="N32" i="3"/>
  <c r="E13" i="3" s="1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G10" i="2" l="1"/>
  <c r="E10" i="4"/>
  <c r="E11" i="4"/>
  <c r="G30" i="1"/>
  <c r="H10" i="2" l="1"/>
  <c r="C10" i="4"/>
  <c r="I10" i="2" l="1"/>
  <c r="K37" i="3"/>
  <c r="F10" i="3" s="1"/>
  <c r="L37" i="3"/>
  <c r="F11" i="3" s="1"/>
  <c r="M37" i="3"/>
  <c r="F12" i="3" s="1"/>
  <c r="N37" i="3"/>
  <c r="F13" i="3" s="1"/>
  <c r="H30" i="1" l="1"/>
  <c r="I30" i="1"/>
  <c r="J30" i="1"/>
  <c r="C11" i="4" l="1"/>
  <c r="S1" i="1" l="1"/>
  <c r="D11" i="2" s="1"/>
  <c r="T1" i="1"/>
  <c r="U1" i="1"/>
  <c r="V1" i="1"/>
  <c r="W1" i="1"/>
  <c r="D12" i="2" l="1"/>
  <c r="D13" i="2"/>
  <c r="D14" i="2"/>
  <c r="E14" i="2"/>
  <c r="E11" i="2"/>
  <c r="E12" i="2"/>
  <c r="E13" i="2"/>
  <c r="F12" i="2"/>
  <c r="F13" i="2"/>
  <c r="F14" i="2"/>
  <c r="F11" i="2"/>
  <c r="G11" i="2"/>
  <c r="G14" i="2"/>
  <c r="G13" i="2"/>
  <c r="G12" i="2"/>
  <c r="H12" i="2"/>
  <c r="H11" i="2"/>
  <c r="H13" i="2"/>
  <c r="H14" i="2"/>
  <c r="I13" i="2"/>
  <c r="I11" i="2"/>
  <c r="I14" i="2"/>
  <c r="I12" i="2"/>
</calcChain>
</file>

<file path=xl/sharedStrings.xml><?xml version="1.0" encoding="utf-8"?>
<sst xmlns="http://schemas.openxmlformats.org/spreadsheetml/2006/main" count="2810" uniqueCount="115">
  <si>
    <t>State</t>
  </si>
  <si>
    <t>Utility</t>
  </si>
  <si>
    <t>Zone</t>
  </si>
  <si>
    <t>NY</t>
  </si>
  <si>
    <t>IL</t>
  </si>
  <si>
    <t>MA</t>
  </si>
  <si>
    <t>MD</t>
  </si>
  <si>
    <t>NJ</t>
  </si>
  <si>
    <t>PA</t>
  </si>
  <si>
    <t>CenHud</t>
  </si>
  <si>
    <t>Comed</t>
  </si>
  <si>
    <t>NSTAR</t>
  </si>
  <si>
    <t>FEPE</t>
  </si>
  <si>
    <t>ACE</t>
  </si>
  <si>
    <t>CENHUD</t>
  </si>
  <si>
    <t>DUQ</t>
  </si>
  <si>
    <t>ConEd</t>
  </si>
  <si>
    <t>BG&amp;E</t>
  </si>
  <si>
    <t>JCP&amp;L</t>
  </si>
  <si>
    <t>CONED</t>
  </si>
  <si>
    <t>MET-ED</t>
  </si>
  <si>
    <t>NiMo</t>
  </si>
  <si>
    <t>DPL</t>
  </si>
  <si>
    <t>PSE&amp;G</t>
  </si>
  <si>
    <t>NIMO</t>
  </si>
  <si>
    <t>PECO</t>
  </si>
  <si>
    <t>NYSEG</t>
  </si>
  <si>
    <t>PEPCO</t>
  </si>
  <si>
    <t>O&amp;R</t>
  </si>
  <si>
    <t>PENELEC</t>
  </si>
  <si>
    <t>PENN</t>
  </si>
  <si>
    <t>RGE</t>
  </si>
  <si>
    <t>PPL</t>
  </si>
  <si>
    <t>NStar</t>
  </si>
  <si>
    <t>SEMASS</t>
  </si>
  <si>
    <t>WPP</t>
  </si>
  <si>
    <t>MassElec</t>
  </si>
  <si>
    <t>WCMASS</t>
  </si>
  <si>
    <t>ComEd</t>
  </si>
  <si>
    <t>Met-Ed</t>
  </si>
  <si>
    <t>Penelec</t>
  </si>
  <si>
    <t>Start</t>
  </si>
  <si>
    <t>Term</t>
  </si>
  <si>
    <t>Usage</t>
  </si>
  <si>
    <t>0-74k</t>
  </si>
  <si>
    <t>75-149k</t>
  </si>
  <si>
    <t>150-249k</t>
  </si>
  <si>
    <t>250-499k</t>
  </si>
  <si>
    <t>NStarSEMASS</t>
  </si>
  <si>
    <t>MassElecSEMASS</t>
  </si>
  <si>
    <t>MassElecWCMASS</t>
  </si>
  <si>
    <t>GRT/SUT+POR</t>
  </si>
  <si>
    <t>Mils</t>
  </si>
  <si>
    <t>Agent Fee</t>
  </si>
  <si>
    <t>0-74</t>
  </si>
  <si>
    <t>75-149</t>
  </si>
  <si>
    <t>149-249</t>
  </si>
  <si>
    <t>249-499</t>
  </si>
  <si>
    <t>Effective:</t>
  </si>
  <si>
    <t>G - Hud Vil</t>
  </si>
  <si>
    <t>CenHudG - Hud Vil</t>
  </si>
  <si>
    <t>NYSEGG - Hud Vil</t>
  </si>
  <si>
    <t>O&amp;RG - Hud Vil</t>
  </si>
  <si>
    <t>I - Dunwood</t>
  </si>
  <si>
    <t>ConEdI - Dunwood</t>
  </si>
  <si>
    <t>H - Millwd</t>
  </si>
  <si>
    <t>ConEdH - Millwd</t>
  </si>
  <si>
    <t>NYSEGH - Millwd</t>
  </si>
  <si>
    <t>J - NYC</t>
  </si>
  <si>
    <t>ConEdJ - NYC</t>
  </si>
  <si>
    <t>F - Capitl</t>
  </si>
  <si>
    <t>NiMoF - Capitl</t>
  </si>
  <si>
    <t>NYSEGF - Capitl</t>
  </si>
  <si>
    <t>C - Centrl</t>
  </si>
  <si>
    <t>NiMoC - Centrl</t>
  </si>
  <si>
    <t>NYSEGC - Centrl</t>
  </si>
  <si>
    <t>B - Genese</t>
  </si>
  <si>
    <t>NiMoB - Genese</t>
  </si>
  <si>
    <t>RGEB - Genese</t>
  </si>
  <si>
    <t>E - MHK VL</t>
  </si>
  <si>
    <t>NiMoE - MHK VL</t>
  </si>
  <si>
    <t>NYSEGE - MHK VL</t>
  </si>
  <si>
    <t>D - North</t>
  </si>
  <si>
    <t>NiMoD - North</t>
  </si>
  <si>
    <t>A - West</t>
  </si>
  <si>
    <t>NiMoA - West</t>
  </si>
  <si>
    <t>NYSEGA - West</t>
  </si>
  <si>
    <t>Annual KWH Usage Tier</t>
  </si>
  <si>
    <t>WestMass</t>
  </si>
  <si>
    <t>WestMassWCMASS</t>
  </si>
  <si>
    <t>NGNYC</t>
  </si>
  <si>
    <t>NGLI</t>
  </si>
  <si>
    <t>BGE</t>
  </si>
  <si>
    <t>NJNG</t>
  </si>
  <si>
    <t>SJG</t>
  </si>
  <si>
    <t>NFGNY</t>
  </si>
  <si>
    <t>NFGPA</t>
  </si>
  <si>
    <t>NEMASS</t>
  </si>
  <si>
    <t>Nstar</t>
  </si>
  <si>
    <t>MassElecNEMASS</t>
  </si>
  <si>
    <t>NStarNEMASS</t>
  </si>
  <si>
    <t>Penn</t>
  </si>
  <si>
    <t>24 Months</t>
  </si>
  <si>
    <t>18 Months</t>
  </si>
  <si>
    <t>12 Months</t>
  </si>
  <si>
    <t>6 Months</t>
  </si>
  <si>
    <t>CALCULATOR</t>
  </si>
  <si>
    <t>Transfer Rates below include all applicable fees (SUT/GRT/POR)
To apply these fees to your agent fee please use calculator above</t>
  </si>
  <si>
    <t>Utility/Zone</t>
  </si>
  <si>
    <t>Term &amp; Start</t>
  </si>
  <si>
    <t>CPA</t>
  </si>
  <si>
    <t>Peco</t>
  </si>
  <si>
    <t>UGI</t>
  </si>
  <si>
    <t>GAS</t>
  </si>
  <si>
    <t>ALL NY RATES INCLUDE 30% RENEWABLE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</si>
</sst>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mmmm\ yyyy"/>
    <numFmt numFmtId="166" formatCode="_(&quot;$&quot;* #,##0.0000_);_(&quot;$&quot;* \(#,##0.0000\);_(&quot;$&quot;* &quot;-&quot;??_);_(@_)"/>
    <numFmt numFmtId="167" formatCode="&quot;$&quot;#,##0.0000_);[Red]\(&quot;$&quot;#,##0.0000\)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166" fontId="3" fillId="3" borderId="26" xfId="0" applyNumberFormat="1" applyFont="1" applyFill="1" applyBorder="1" applyAlignment="1" applyProtection="1">
      <alignment horizontal="center" vertical="center"/>
      <protection hidden="1"/>
    </xf>
    <xf numFmtId="166" fontId="3" fillId="3" borderId="24" xfId="0" applyNumberFormat="1" applyFont="1" applyFill="1" applyBorder="1" applyAlignment="1" applyProtection="1">
      <alignment horizontal="center" vertical="center"/>
      <protection hidden="1"/>
    </xf>
    <xf numFmtId="166" fontId="3" fillId="3" borderId="23" xfId="0" applyNumberFormat="1" applyFont="1" applyFill="1" applyBorder="1" applyAlignment="1" applyProtection="1">
      <alignment horizontal="center" vertical="center"/>
      <protection hidden="1"/>
    </xf>
    <xf numFmtId="14" fontId="3" fillId="0" borderId="0" xfId="0" applyNumberFormat="1" applyFont="1"/>
    <xf numFmtId="0" fontId="3" fillId="0" borderId="0" xfId="0" applyFont="1"/>
    <xf numFmtId="0" fontId="9" fillId="4" borderId="12" xfId="0" applyFont="1" applyFill="1" applyBorder="1" applyAlignment="1" applyProtection="1">
      <alignment horizontal="left" vertical="center"/>
      <protection locked="0"/>
    </xf>
    <xf numFmtId="168" fontId="9" fillId="4" borderId="12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9" xfId="0" applyBorder="1" applyProtection="1"/>
    <xf numFmtId="0" fontId="6" fillId="3" borderId="37" xfId="0" applyFont="1" applyFill="1" applyBorder="1" applyAlignment="1" applyProtection="1">
      <alignment horizontal="left"/>
    </xf>
    <xf numFmtId="0" fontId="6" fillId="3" borderId="36" xfId="0" applyFont="1" applyFill="1" applyBorder="1" applyAlignment="1" applyProtection="1">
      <alignment horizontal="left"/>
    </xf>
    <xf numFmtId="0" fontId="6" fillId="3" borderId="35" xfId="0" applyFont="1" applyFill="1" applyBorder="1" applyAlignment="1" applyProtection="1">
      <alignment horizontal="left"/>
    </xf>
    <xf numFmtId="0" fontId="6" fillId="3" borderId="6" xfId="0" applyFont="1" applyFill="1" applyBorder="1" applyAlignment="1" applyProtection="1">
      <alignment horizontal="center"/>
    </xf>
    <xf numFmtId="166" fontId="3" fillId="3" borderId="34" xfId="0" applyNumberFormat="1" applyFont="1" applyFill="1" applyBorder="1" applyAlignment="1" applyProtection="1">
      <alignment horizontal="center" vertical="center"/>
      <protection hidden="1"/>
    </xf>
    <xf numFmtId="166" fontId="3" fillId="3" borderId="33" xfId="0" applyNumberFormat="1" applyFont="1" applyFill="1" applyBorder="1" applyAlignment="1" applyProtection="1">
      <alignment horizontal="center" vertical="center"/>
      <protection hidden="1"/>
    </xf>
    <xf numFmtId="14" fontId="6" fillId="3" borderId="32" xfId="0" applyNumberFormat="1" applyFont="1" applyFill="1" applyBorder="1" applyAlignment="1" applyProtection="1">
      <alignment horizontal="center"/>
    </xf>
    <xf numFmtId="14" fontId="6" fillId="3" borderId="20" xfId="0" applyNumberFormat="1" applyFont="1" applyFill="1" applyBorder="1" applyAlignment="1" applyProtection="1">
      <alignment horizontal="center"/>
    </xf>
    <xf numFmtId="14" fontId="6" fillId="3" borderId="19" xfId="0" applyNumberFormat="1" applyFont="1" applyFill="1" applyBorder="1" applyAlignment="1" applyProtection="1">
      <alignment horizontal="center"/>
    </xf>
    <xf numFmtId="166" fontId="3" fillId="3" borderId="3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/>
    <xf numFmtId="166" fontId="3" fillId="3" borderId="30" xfId="0" applyNumberFormat="1" applyFont="1" applyFill="1" applyBorder="1" applyAlignment="1" applyProtection="1">
      <alignment horizontal="center" vertical="center"/>
      <protection hidden="1"/>
    </xf>
    <xf numFmtId="166" fontId="3" fillId="3" borderId="29" xfId="0" applyNumberFormat="1" applyFont="1" applyFill="1" applyBorder="1" applyAlignment="1" applyProtection="1">
      <alignment horizontal="center" vertical="center"/>
      <protection hidden="1"/>
    </xf>
    <xf numFmtId="166" fontId="3" fillId="3" borderId="28" xfId="0" applyNumberFormat="1" applyFont="1" applyFill="1" applyBorder="1" applyAlignment="1" applyProtection="1">
      <alignment horizontal="center" vertical="center"/>
      <protection hidden="1"/>
    </xf>
    <xf numFmtId="166" fontId="3" fillId="3" borderId="27" xfId="0" applyNumberFormat="1" applyFont="1" applyFill="1" applyBorder="1" applyAlignment="1" applyProtection="1">
      <alignment horizontal="center" vertical="center"/>
      <protection hidden="1"/>
    </xf>
    <xf numFmtId="166" fontId="3" fillId="3" borderId="25" xfId="0" applyNumberFormat="1" applyFont="1" applyFill="1" applyBorder="1" applyAlignment="1" applyProtection="1">
      <alignment horizontal="center" vertical="center"/>
      <protection hidden="1"/>
    </xf>
    <xf numFmtId="166" fontId="3" fillId="3" borderId="22" xfId="0" applyNumberFormat="1" applyFont="1" applyFill="1" applyBorder="1" applyAlignment="1" applyProtection="1">
      <alignment horizontal="center" vertical="center"/>
      <protection hidden="1"/>
    </xf>
    <xf numFmtId="0" fontId="0" fillId="0" borderId="21" xfId="0" applyBorder="1"/>
    <xf numFmtId="0" fontId="9" fillId="4" borderId="6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left" vertical="center"/>
      <protection locked="0"/>
    </xf>
    <xf numFmtId="14" fontId="9" fillId="4" borderId="4" xfId="0" applyNumberFormat="1" applyFont="1" applyFill="1" applyBorder="1" applyAlignment="1" applyProtection="1">
      <alignment horizontal="left" vertical="center"/>
      <protection locked="0"/>
    </xf>
    <xf numFmtId="14" fontId="9" fillId="4" borderId="1" xfId="0" applyNumberFormat="1" applyFont="1" applyFill="1" applyBorder="1" applyAlignment="1" applyProtection="1">
      <alignment horizontal="left" vertical="center"/>
      <protection locked="0"/>
    </xf>
    <xf numFmtId="0" fontId="0" fillId="0" borderId="6" xfId="0" applyBorder="1"/>
    <xf numFmtId="0" fontId="0" fillId="0" borderId="15" xfId="0" applyBorder="1"/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/>
    <xf numFmtId="49" fontId="2" fillId="0" borderId="10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10" fontId="1" fillId="0" borderId="13" xfId="0" applyNumberFormat="1" applyFont="1" applyFill="1" applyBorder="1"/>
    <xf numFmtId="10" fontId="1" fillId="0" borderId="14" xfId="0" applyNumberFormat="1" applyFont="1" applyFill="1" applyBorder="1"/>
    <xf numFmtId="10" fontId="0" fillId="0" borderId="14" xfId="0" applyNumberFormat="1" applyFont="1" applyFill="1" applyBorder="1"/>
    <xf numFmtId="10" fontId="1" fillId="0" borderId="15" xfId="0" applyNumberFormat="1" applyFont="1" applyFill="1" applyBorder="1"/>
    <xf numFmtId="0" fontId="0" fillId="0" borderId="0" xfId="0"/>
    <xf numFmtId="0" fontId="0" fillId="0" borderId="0" xfId="0" applyProtection="1"/>
    <xf numFmtId="0" fontId="0" fillId="0" borderId="0" xfId="0" applyAlignment="1" applyProtection="1"/>
    <xf numFmtId="14" fontId="0" fillId="0" borderId="0" xfId="0" applyNumberFormat="1" applyProtection="1"/>
    <xf numFmtId="0" fontId="1" fillId="0" borderId="0" xfId="0" applyFont="1" applyAlignment="1" applyProtection="1">
      <alignment wrapText="1"/>
    </xf>
    <xf numFmtId="14" fontId="3" fillId="0" borderId="0" xfId="0" applyNumberFormat="1" applyFont="1" applyProtection="1"/>
    <xf numFmtId="0" fontId="3" fillId="0" borderId="0" xfId="0" applyFont="1" applyProtection="1"/>
    <xf numFmtId="0" fontId="4" fillId="0" borderId="0" xfId="0" applyFont="1" applyAlignment="1" applyProtection="1">
      <alignment wrapText="1"/>
    </xf>
    <xf numFmtId="14" fontId="0" fillId="0" borderId="0" xfId="0" applyNumberFormat="1" applyAlignment="1" applyProtection="1">
      <alignment horizontal="center"/>
    </xf>
    <xf numFmtId="0" fontId="3" fillId="0" borderId="0" xfId="0" quotePrefix="1" applyFont="1" applyProtection="1"/>
    <xf numFmtId="14" fontId="4" fillId="0" borderId="0" xfId="0" applyNumberFormat="1" applyFont="1" applyProtection="1"/>
    <xf numFmtId="164" fontId="4" fillId="0" borderId="0" xfId="0" applyNumberFormat="1" applyFont="1" applyProtection="1"/>
    <xf numFmtId="14" fontId="4" fillId="0" borderId="0" xfId="0" applyNumberFormat="1" applyFont="1" applyFill="1" applyProtection="1"/>
    <xf numFmtId="164" fontId="4" fillId="0" borderId="0" xfId="0" applyNumberFormat="1" applyFont="1" applyFill="1" applyProtection="1"/>
    <xf numFmtId="14" fontId="7" fillId="0" borderId="0" xfId="0" applyNumberFormat="1" applyFont="1" applyFill="1" applyProtection="1"/>
    <xf numFmtId="0" fontId="7" fillId="0" borderId="0" xfId="0" applyFont="1" applyFill="1" applyProtection="1"/>
    <xf numFmtId="164" fontId="7" fillId="0" borderId="0" xfId="0" applyNumberFormat="1" applyFont="1" applyFill="1" applyProtection="1"/>
    <xf numFmtId="0" fontId="4" fillId="0" borderId="0" xfId="0" applyFont="1" applyProtection="1"/>
    <xf numFmtId="0" fontId="4" fillId="0" borderId="0" xfId="0" applyFont="1" applyFill="1" applyProtection="1"/>
    <xf numFmtId="165" fontId="0" fillId="0" borderId="15" xfId="0" applyNumberFormat="1" applyBorder="1"/>
    <xf numFmtId="166" fontId="0" fillId="0" borderId="0" xfId="0" applyNumberFormat="1"/>
    <xf numFmtId="165" fontId="0" fillId="0" borderId="14" xfId="0" applyNumberFormat="1" applyBorder="1"/>
    <xf numFmtId="0" fontId="0" fillId="0" borderId="1" xfId="0" applyBorder="1"/>
    <xf numFmtId="0" fontId="0" fillId="0" borderId="0" xfId="0"/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0" fontId="3" fillId="0" borderId="0" xfId="0" quotePrefix="1" applyNumberFormat="1" applyFont="1" applyProtection="1"/>
    <xf numFmtId="0" fontId="0" fillId="0" borderId="3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3" fillId="0" borderId="0" xfId="0" applyNumberFormat="1" applyFont="1" applyBorder="1"/>
    <xf numFmtId="14" fontId="5" fillId="0" borderId="0" xfId="0" applyNumberFormat="1" applyFont="1" applyAlignment="1" applyProtection="1">
      <alignment horizontal="center"/>
    </xf>
    <xf numFmtId="0" fontId="3" fillId="2" borderId="4" xfId="0" applyFont="1" applyFill="1" applyBorder="1" applyProtection="1"/>
    <xf numFmtId="0" fontId="3" fillId="2" borderId="12" xfId="0" applyFont="1" applyFill="1" applyBorder="1" applyProtection="1"/>
    <xf numFmtId="14" fontId="3" fillId="0" borderId="0" xfId="0" applyNumberFormat="1" applyFont="1" applyBorder="1" applyProtection="1"/>
    <xf numFmtId="14" fontId="3" fillId="0" borderId="0" xfId="0" applyNumberFormat="1" applyFont="1" applyBorder="1" applyAlignment="1" applyProtection="1">
      <alignment horizontal="center"/>
    </xf>
    <xf numFmtId="0" fontId="0" fillId="0" borderId="0" xfId="0" applyFill="1"/>
    <xf numFmtId="14" fontId="3" fillId="0" borderId="18" xfId="0" applyNumberFormat="1" applyFont="1" applyFill="1" applyBorder="1" applyProtection="1"/>
    <xf numFmtId="14" fontId="5" fillId="0" borderId="0" xfId="0" applyNumberFormat="1" applyFont="1" applyAlignment="1" applyProtection="1">
      <alignment vertical="center" wrapText="1"/>
    </xf>
    <xf numFmtId="0" fontId="0" fillId="0" borderId="0" xfId="0" applyFill="1" applyBorder="1" applyProtection="1"/>
    <xf numFmtId="0" fontId="0" fillId="0" borderId="2" xfId="0" applyFill="1" applyBorder="1"/>
    <xf numFmtId="0" fontId="0" fillId="0" borderId="0" xfId="0" applyFill="1" applyBorder="1"/>
    <xf numFmtId="0" fontId="0" fillId="0" borderId="2" xfId="0" applyFill="1" applyBorder="1" applyProtection="1"/>
    <xf numFmtId="10" fontId="0" fillId="0" borderId="15" xfId="0" applyNumberFormat="1" applyFont="1" applyFill="1" applyBorder="1"/>
    <xf numFmtId="0" fontId="0" fillId="0" borderId="0" xfId="0" applyBorder="1" applyProtection="1"/>
    <xf numFmtId="49" fontId="2" fillId="0" borderId="6" xfId="0" applyNumberFormat="1" applyFont="1" applyFill="1" applyBorder="1" applyAlignment="1">
      <alignment horizontal="left" vertical="center"/>
    </xf>
    <xf numFmtId="168" fontId="0" fillId="0" borderId="0" xfId="0" applyNumberFormat="1"/>
    <xf numFmtId="10" fontId="1" fillId="0" borderId="6" xfId="0" applyNumberFormat="1" applyFont="1" applyFill="1" applyBorder="1"/>
    <xf numFmtId="49" fontId="2" fillId="0" borderId="5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0" borderId="0" xfId="0"/>
    <xf numFmtId="14" fontId="3" fillId="0" borderId="0" xfId="0" applyNumberFormat="1" applyFont="1" applyBorder="1"/>
    <xf numFmtId="0" fontId="3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/>
    <xf numFmtId="167" fontId="10" fillId="0" borderId="0" xfId="0" applyNumberFormat="1" applyFont="1" applyBorder="1"/>
    <xf numFmtId="0" fontId="10" fillId="0" borderId="3" xfId="0" applyFont="1" applyBorder="1"/>
    <xf numFmtId="14" fontId="10" fillId="0" borderId="7" xfId="0" applyNumberFormat="1" applyFont="1" applyBorder="1"/>
    <xf numFmtId="167" fontId="10" fillId="0" borderId="7" xfId="0" applyNumberFormat="1" applyFont="1" applyBorder="1"/>
    <xf numFmtId="167" fontId="10" fillId="0" borderId="8" xfId="0" applyNumberFormat="1" applyFont="1" applyBorder="1"/>
    <xf numFmtId="0" fontId="10" fillId="0" borderId="2" xfId="0" applyFont="1" applyBorder="1"/>
    <xf numFmtId="167" fontId="10" fillId="0" borderId="9" xfId="0" applyNumberFormat="1" applyFont="1" applyBorder="1"/>
    <xf numFmtId="0" fontId="10" fillId="0" borderId="5" xfId="0" applyFont="1" applyBorder="1"/>
    <xf numFmtId="14" fontId="10" fillId="0" borderId="17" xfId="0" applyNumberFormat="1" applyFont="1" applyBorder="1"/>
    <xf numFmtId="167" fontId="10" fillId="0" borderId="17" xfId="0" applyNumberFormat="1" applyFont="1" applyBorder="1"/>
    <xf numFmtId="167" fontId="10" fillId="0" borderId="16" xfId="0" applyNumberFormat="1" applyFont="1" applyBorder="1"/>
    <xf numFmtId="0" fontId="6" fillId="3" borderId="39" xfId="0" applyFont="1" applyFill="1" applyBorder="1" applyAlignment="1" applyProtection="1">
      <alignment horizontal="left"/>
    </xf>
    <xf numFmtId="0" fontId="6" fillId="3" borderId="40" xfId="0" applyFont="1" applyFill="1" applyBorder="1" applyAlignment="1" applyProtection="1">
      <alignment horizontal="left"/>
    </xf>
    <xf numFmtId="0" fontId="6" fillId="3" borderId="41" xfId="0" applyFont="1" applyFill="1" applyBorder="1" applyAlignment="1" applyProtection="1">
      <alignment horizontal="left"/>
    </xf>
    <xf numFmtId="14" fontId="6" fillId="3" borderId="42" xfId="0" applyNumberFormat="1" applyFont="1" applyFill="1" applyBorder="1" applyAlignment="1" applyProtection="1">
      <alignment horizontal="center"/>
    </xf>
    <xf numFmtId="14" fontId="6" fillId="3" borderId="43" xfId="0" applyNumberFormat="1" applyFont="1" applyFill="1" applyBorder="1" applyAlignment="1" applyProtection="1">
      <alignment horizontal="center"/>
    </xf>
    <xf numFmtId="14" fontId="6" fillId="3" borderId="44" xfId="0" applyNumberFormat="1" applyFont="1" applyFill="1" applyBorder="1" applyAlignment="1" applyProtection="1">
      <alignment horizontal="center"/>
    </xf>
    <xf numFmtId="166" fontId="3" fillId="3" borderId="45" xfId="0" applyNumberFormat="1" applyFont="1" applyFill="1" applyBorder="1" applyAlignment="1" applyProtection="1">
      <alignment horizontal="center" vertical="center"/>
      <protection hidden="1"/>
    </xf>
    <xf numFmtId="166" fontId="3" fillId="3" borderId="46" xfId="0" applyNumberFormat="1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4" fontId="3" fillId="0" borderId="38" xfId="0" applyNumberFormat="1" applyFont="1" applyFill="1" applyBorder="1" applyAlignment="1" applyProtection="1">
      <alignment horizontal="center"/>
    </xf>
    <xf numFmtId="14" fontId="3" fillId="0" borderId="4" xfId="0" applyNumberFormat="1" applyFont="1" applyFill="1" applyBorder="1" applyAlignment="1" applyProtection="1">
      <alignment horizontal="center"/>
    </xf>
    <xf numFmtId="14" fontId="3" fillId="0" borderId="12" xfId="0" applyNumberFormat="1" applyFont="1" applyFill="1" applyBorder="1" applyAlignment="1" applyProtection="1">
      <alignment horizontal="center"/>
    </xf>
    <xf numFmtId="14" fontId="5" fillId="5" borderId="0" xfId="0" applyNumberFormat="1" applyFont="1" applyFill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wrapText="1"/>
    </xf>
    <xf numFmtId="14" fontId="8" fillId="2" borderId="3" xfId="0" applyNumberFormat="1" applyFont="1" applyFill="1" applyBorder="1" applyAlignment="1" applyProtection="1">
      <alignment horizontal="center" vertical="center"/>
    </xf>
    <xf numFmtId="14" fontId="8" fillId="2" borderId="7" xfId="0" applyNumberFormat="1" applyFont="1" applyFill="1" applyBorder="1" applyAlignment="1" applyProtection="1">
      <alignment horizontal="center" vertical="center"/>
    </xf>
    <xf numFmtId="14" fontId="8" fillId="2" borderId="8" xfId="0" applyNumberFormat="1" applyFont="1" applyFill="1" applyBorder="1" applyAlignment="1" applyProtection="1">
      <alignment horizontal="center" vertical="center"/>
    </xf>
    <xf numFmtId="0" fontId="5" fillId="5" borderId="0" xfId="0" applyFont="1" applyFill="1" applyAlignment="1">
      <alignment horizontal="center"/>
    </xf>
    <xf numFmtId="14" fontId="8" fillId="2" borderId="3" xfId="0" applyNumberFormat="1" applyFont="1" applyFill="1" applyBorder="1" applyAlignment="1" applyProtection="1">
      <alignment horizontal="center"/>
    </xf>
    <xf numFmtId="14" fontId="8" fillId="2" borderId="7" xfId="0" applyNumberFormat="1" applyFont="1" applyFill="1" applyBorder="1" applyAlignment="1" applyProtection="1">
      <alignment horizontal="center"/>
    </xf>
    <xf numFmtId="14" fontId="8" fillId="2" borderId="8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m/d/yyyy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246750</xdr:colOff>
      <xdr:row>1</xdr:row>
      <xdr:rowOff>0</xdr:rowOff>
    </xdr:to>
    <xdr:grpSp>
      <xdr:nvGrpSpPr>
        <xdr:cNvPr id="8" name="Group 7"/>
        <xdr:cNvGrpSpPr/>
      </xdr:nvGrpSpPr>
      <xdr:grpSpPr>
        <a:xfrm>
          <a:off x="19050" y="19050"/>
          <a:ext cx="5980800" cy="523875"/>
          <a:chOff x="19050" y="0"/>
          <a:chExt cx="5561700" cy="502920"/>
        </a:xfrm>
      </xdr:grpSpPr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2" name="Picture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9525</xdr:rowOff>
    </xdr:from>
    <xdr:to>
      <xdr:col>7</xdr:col>
      <xdr:colOff>247650</xdr:colOff>
      <xdr:row>1</xdr:row>
      <xdr:rowOff>9525</xdr:rowOff>
    </xdr:to>
    <xdr:grpSp>
      <xdr:nvGrpSpPr>
        <xdr:cNvPr id="2" name="Group 1"/>
        <xdr:cNvGrpSpPr/>
      </xdr:nvGrpSpPr>
      <xdr:grpSpPr>
        <a:xfrm>
          <a:off x="9526" y="9525"/>
          <a:ext cx="4305299" cy="381000"/>
          <a:chOff x="19050" y="0"/>
          <a:chExt cx="5561700" cy="502920"/>
        </a:xfrm>
      </xdr:grpSpPr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19049</xdr:rowOff>
    </xdr:from>
    <xdr:to>
      <xdr:col>8</xdr:col>
      <xdr:colOff>0</xdr:colOff>
      <xdr:row>0</xdr:row>
      <xdr:rowOff>457201</xdr:rowOff>
    </xdr:to>
    <xdr:grpSp>
      <xdr:nvGrpSpPr>
        <xdr:cNvPr id="5" name="Group 4"/>
        <xdr:cNvGrpSpPr/>
      </xdr:nvGrpSpPr>
      <xdr:grpSpPr>
        <a:xfrm>
          <a:off x="19050" y="19049"/>
          <a:ext cx="5638800" cy="438152"/>
          <a:chOff x="19050" y="0"/>
          <a:chExt cx="5561700" cy="502920"/>
        </a:xfrm>
      </xdr:grpSpPr>
      <xdr:pic>
        <xdr:nvPicPr>
          <xdr:cNvPr id="6" name="Picture 5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tables/table1.xml><?xml version="1.0" encoding="utf-8"?>
<table xmlns="http://schemas.openxmlformats.org/spreadsheetml/2006/main" id="1" name="MATRIX" displayName="MATRIX" ref="B20:J956" totalsRowShown="0" headerRowDxfId="27" dataDxfId="26">
  <autoFilter ref="B20:J956"/>
  <sortState ref="B21:J956">
    <sortCondition ref="D21:D956"/>
    <sortCondition ref="E21:E956"/>
    <sortCondition ref="F21:F956"/>
    <sortCondition ref="B21:B956"/>
    <sortCondition ref="C21:C956"/>
  </sortState>
  <tableColumns count="9">
    <tableColumn id="1" name="Start" dataDxfId="25"/>
    <tableColumn id="2" name="Term" dataDxfId="24"/>
    <tableColumn id="3" name="State" dataDxfId="23"/>
    <tableColumn id="4" name="Utility" dataDxfId="22"/>
    <tableColumn id="5" name="Zone" dataDxfId="21"/>
    <tableColumn id="6" name="0-74" dataDxfId="20"/>
    <tableColumn id="7" name="75-149" dataDxfId="19"/>
    <tableColumn id="8" name="149-249" dataDxfId="18"/>
    <tableColumn id="9" name="249-499" dataDxfId="1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7:G45" totalsRowShown="0" headerRowDxfId="16" dataDxfId="15">
  <autoFilter ref="B17:G45"/>
  <tableColumns count="6">
    <tableColumn id="1" name="Utility" dataDxfId="14"/>
    <tableColumn id="2" name="Start" dataDxfId="13"/>
    <tableColumn id="3" name="6 Months" dataDxfId="12"/>
    <tableColumn id="4" name="12 Months" dataDxfId="11"/>
    <tableColumn id="5" name="18 Months" dataDxfId="10"/>
    <tableColumn id="6" name="24 Months" dataDxfId="9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9:G97" totalsRowShown="0" headerRowDxfId="8" dataDxfId="7" tableBorderDxfId="6">
  <autoFilter ref="B19:G97"/>
  <tableColumns count="6">
    <tableColumn id="1" name="Utility" dataDxfId="5"/>
    <tableColumn id="2" name="Start" dataDxfId="4"/>
    <tableColumn id="3" name="6 Months" dataDxfId="3"/>
    <tableColumn id="4" name="12 Months" dataDxfId="2"/>
    <tableColumn id="6" name="18 Months" dataDxfId="1"/>
    <tableColumn id="5" name="24 Month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36"/>
  <sheetViews>
    <sheetView topLeftCell="G910" workbookViewId="0">
      <selection activeCell="U8" sqref="U8:U936"/>
    </sheetView>
  </sheetViews>
  <sheetFormatPr defaultRowHeight="15" x14ac:dyDescent="0.25"/>
  <cols>
    <col min="1" max="1" width="19.140625" bestFit="1" customWidth="1"/>
    <col min="2" max="3" width="15" bestFit="1" customWidth="1"/>
    <col min="4" max="4" width="15.42578125" bestFit="1" customWidth="1"/>
    <col min="5" max="5" width="7.28515625" bestFit="1" customWidth="1"/>
    <col min="6" max="6" width="10.85546875" bestFit="1" customWidth="1"/>
    <col min="7" max="7" width="13.42578125" bestFit="1" customWidth="1"/>
    <col min="8" max="8" width="6.85546875" bestFit="1" customWidth="1"/>
    <col min="9" max="9" width="8.42578125" bestFit="1" customWidth="1"/>
    <col min="10" max="10" width="13.85546875" bestFit="1" customWidth="1"/>
    <col min="11" max="11" width="10" bestFit="1" customWidth="1"/>
    <col min="12" max="12" width="14.140625" bestFit="1" customWidth="1"/>
    <col min="13" max="13" width="9.5703125" bestFit="1" customWidth="1"/>
    <col min="14" max="14" width="9" bestFit="1" customWidth="1"/>
    <col min="15" max="15" width="7.7109375" bestFit="1" customWidth="1"/>
    <col min="16" max="16" width="7.140625" bestFit="1" customWidth="1"/>
    <col min="17" max="17" width="8.42578125" bestFit="1" customWidth="1"/>
    <col min="19" max="19" width="31.7109375" bestFit="1" customWidth="1"/>
    <col min="20" max="23" width="7" bestFit="1" customWidth="1"/>
  </cols>
  <sheetData>
    <row r="1" spans="1:23" ht="15.75" thickBot="1" x14ac:dyDescent="0.3">
      <c r="A1" s="34" t="s">
        <v>0</v>
      </c>
      <c r="B1" s="34" t="s">
        <v>43</v>
      </c>
      <c r="C1" s="79" t="s">
        <v>42</v>
      </c>
      <c r="D1" s="34" t="s">
        <v>41</v>
      </c>
      <c r="E1" s="135" t="s">
        <v>1</v>
      </c>
      <c r="F1" s="135"/>
      <c r="G1" s="135"/>
      <c r="H1" s="135"/>
      <c r="I1" s="135"/>
      <c r="J1" s="136"/>
      <c r="K1" s="132" t="s">
        <v>2</v>
      </c>
      <c r="L1" s="133"/>
      <c r="M1" s="133"/>
      <c r="N1" s="133"/>
      <c r="O1" s="133"/>
      <c r="P1" s="133"/>
      <c r="Q1" s="134"/>
      <c r="R1" s="47"/>
      <c r="S1" t="str">
        <f>'Commercial E'!B21&amp;'Commercial E'!C21&amp;'Commercial E'!D21&amp;'Commercial E'!E21&amp;'Commercial E'!F21</f>
        <v>424616ILComEd</v>
      </c>
      <c r="T1">
        <f>'Commercial E'!G21</f>
        <v>5.8500000000000003E-2</v>
      </c>
      <c r="U1" s="47">
        <f>'Commercial E'!H21</f>
        <v>5.9299999999999999E-2</v>
      </c>
      <c r="V1" s="47">
        <f>'Commercial E'!I21</f>
        <v>5.67E-2</v>
      </c>
      <c r="W1" s="47">
        <f>'Commercial E'!J21</f>
        <v>5.6099999999999997E-2</v>
      </c>
    </row>
    <row r="2" spans="1:23" ht="15.75" thickBot="1" x14ac:dyDescent="0.3">
      <c r="A2" s="36" t="s">
        <v>3</v>
      </c>
      <c r="B2" s="39" t="s">
        <v>44</v>
      </c>
      <c r="C2" s="45">
        <v>6</v>
      </c>
      <c r="D2" s="78">
        <v>42461</v>
      </c>
      <c r="E2" s="41" t="s">
        <v>4</v>
      </c>
      <c r="F2" s="41" t="s">
        <v>5</v>
      </c>
      <c r="G2" s="41" t="s">
        <v>6</v>
      </c>
      <c r="H2" s="41" t="s">
        <v>7</v>
      </c>
      <c r="I2" s="41" t="s">
        <v>3</v>
      </c>
      <c r="J2" s="44" t="s">
        <v>8</v>
      </c>
      <c r="K2" s="39" t="s">
        <v>9</v>
      </c>
      <c r="L2" s="45" t="s">
        <v>59</v>
      </c>
      <c r="M2" s="41"/>
      <c r="N2" s="41"/>
      <c r="O2" s="41"/>
      <c r="P2" s="41"/>
      <c r="Q2" s="44"/>
      <c r="S2" s="108" t="str">
        <f>'Commercial E'!B22&amp;'Commercial E'!C22&amp;'Commercial E'!D22&amp;'Commercial E'!E22&amp;'Commercial E'!F22</f>
        <v>4246112ILComEd</v>
      </c>
      <c r="T2" s="108">
        <f>'Commercial E'!G22</f>
        <v>5.8200000000000002E-2</v>
      </c>
      <c r="U2" s="108">
        <f>'Commercial E'!H22</f>
        <v>6.0499999999999998E-2</v>
      </c>
      <c r="V2" s="108">
        <f>'Commercial E'!I22</f>
        <v>5.8200000000000002E-2</v>
      </c>
      <c r="W2" s="108">
        <f>'Commercial E'!J22</f>
        <v>5.7700000000000001E-2</v>
      </c>
    </row>
    <row r="3" spans="1:23" x14ac:dyDescent="0.25">
      <c r="A3" s="36" t="s">
        <v>5</v>
      </c>
      <c r="B3" s="36" t="s">
        <v>45</v>
      </c>
      <c r="C3" s="42">
        <v>12</v>
      </c>
      <c r="D3" s="78">
        <v>42491</v>
      </c>
      <c r="E3" s="41" t="s">
        <v>10</v>
      </c>
      <c r="F3" s="41" t="s">
        <v>98</v>
      </c>
      <c r="G3" s="41" t="s">
        <v>12</v>
      </c>
      <c r="H3" s="41" t="s">
        <v>13</v>
      </c>
      <c r="I3" s="41" t="s">
        <v>14</v>
      </c>
      <c r="J3" s="44" t="s">
        <v>15</v>
      </c>
      <c r="K3" s="36" t="s">
        <v>16</v>
      </c>
      <c r="L3" s="42" t="s">
        <v>68</v>
      </c>
      <c r="M3" s="37" t="s">
        <v>63</v>
      </c>
      <c r="N3" s="37" t="s">
        <v>65</v>
      </c>
      <c r="O3" s="37"/>
      <c r="P3" s="37"/>
      <c r="Q3" s="46"/>
      <c r="S3" s="108" t="str">
        <f>'Commercial E'!B23&amp;'Commercial E'!C23&amp;'Commercial E'!D23&amp;'Commercial E'!E23&amp;'Commercial E'!F23</f>
        <v>4246118ILComEd</v>
      </c>
      <c r="T3" s="108">
        <f>'Commercial E'!G23</f>
        <v>6.0100000000000001E-2</v>
      </c>
      <c r="U3" s="108">
        <f>'Commercial E'!H23</f>
        <v>6.2100000000000002E-2</v>
      </c>
      <c r="V3" s="108">
        <f>'Commercial E'!I23</f>
        <v>5.96E-2</v>
      </c>
      <c r="W3" s="108">
        <f>'Commercial E'!J23</f>
        <v>5.8999999999999997E-2</v>
      </c>
    </row>
    <row r="4" spans="1:23" x14ac:dyDescent="0.25">
      <c r="A4" s="36" t="s">
        <v>7</v>
      </c>
      <c r="B4" s="36" t="s">
        <v>46</v>
      </c>
      <c r="C4" s="42">
        <v>18</v>
      </c>
      <c r="D4" s="78">
        <v>42522</v>
      </c>
      <c r="E4" s="37"/>
      <c r="F4" s="37" t="s">
        <v>36</v>
      </c>
      <c r="G4" s="37" t="s">
        <v>17</v>
      </c>
      <c r="H4" s="37" t="s">
        <v>18</v>
      </c>
      <c r="I4" s="37" t="s">
        <v>19</v>
      </c>
      <c r="J4" s="46" t="s">
        <v>20</v>
      </c>
      <c r="K4" s="36" t="s">
        <v>21</v>
      </c>
      <c r="L4" s="42" t="s">
        <v>70</v>
      </c>
      <c r="M4" s="37" t="s">
        <v>73</v>
      </c>
      <c r="N4" s="37" t="s">
        <v>76</v>
      </c>
      <c r="O4" s="37" t="s">
        <v>79</v>
      </c>
      <c r="P4" s="37" t="s">
        <v>82</v>
      </c>
      <c r="Q4" s="46" t="s">
        <v>84</v>
      </c>
      <c r="S4" s="108" t="str">
        <f>'Commercial E'!B24&amp;'Commercial E'!C24&amp;'Commercial E'!D24&amp;'Commercial E'!E24&amp;'Commercial E'!F24</f>
        <v>4246124ILComEd</v>
      </c>
      <c r="T4" s="108">
        <f>'Commercial E'!G24</f>
        <v>6.1199999999999997E-2</v>
      </c>
      <c r="U4" s="108">
        <f>'Commercial E'!H24</f>
        <v>6.3899999999999998E-2</v>
      </c>
      <c r="V4" s="108">
        <f>'Commercial E'!I24</f>
        <v>6.13E-2</v>
      </c>
      <c r="W4" s="108">
        <f>'Commercial E'!J24</f>
        <v>6.0699999999999997E-2</v>
      </c>
    </row>
    <row r="5" spans="1:23" ht="15.75" thickBot="1" x14ac:dyDescent="0.3">
      <c r="A5" s="36" t="s">
        <v>6</v>
      </c>
      <c r="B5" s="35" t="s">
        <v>47</v>
      </c>
      <c r="C5" s="38">
        <v>24</v>
      </c>
      <c r="D5" s="78">
        <v>42552</v>
      </c>
      <c r="E5" s="37"/>
      <c r="F5" s="37" t="s">
        <v>88</v>
      </c>
      <c r="G5" s="37" t="s">
        <v>22</v>
      </c>
      <c r="H5" s="37" t="s">
        <v>23</v>
      </c>
      <c r="I5" s="37" t="s">
        <v>24</v>
      </c>
      <c r="J5" s="46" t="s">
        <v>25</v>
      </c>
      <c r="K5" s="36" t="s">
        <v>26</v>
      </c>
      <c r="L5" s="42" t="s">
        <v>70</v>
      </c>
      <c r="M5" s="37" t="s">
        <v>73</v>
      </c>
      <c r="N5" s="37" t="s">
        <v>59</v>
      </c>
      <c r="O5" s="37" t="s">
        <v>79</v>
      </c>
      <c r="P5" s="37" t="s">
        <v>65</v>
      </c>
      <c r="Q5" s="46" t="s">
        <v>84</v>
      </c>
      <c r="S5" s="108" t="str">
        <f>'Commercial E'!B25&amp;'Commercial E'!C25&amp;'Commercial E'!D25&amp;'Commercial E'!E25&amp;'Commercial E'!F25</f>
        <v>424916ILComEd</v>
      </c>
      <c r="T5" s="108">
        <f>'Commercial E'!G25</f>
        <v>5.8000000000000003E-2</v>
      </c>
      <c r="U5" s="108">
        <f>'Commercial E'!H25</f>
        <v>5.8999999999999997E-2</v>
      </c>
      <c r="V5" s="108">
        <f>'Commercial E'!I25</f>
        <v>5.6300000000000003E-2</v>
      </c>
      <c r="W5" s="108">
        <f>'Commercial E'!J25</f>
        <v>5.57E-2</v>
      </c>
    </row>
    <row r="6" spans="1:23" ht="15.75" thickBot="1" x14ac:dyDescent="0.3">
      <c r="A6" s="36" t="s">
        <v>4</v>
      </c>
      <c r="D6" s="76">
        <v>42583</v>
      </c>
      <c r="E6" s="37"/>
      <c r="F6" s="37"/>
      <c r="G6" s="37" t="s">
        <v>27</v>
      </c>
      <c r="H6" s="37"/>
      <c r="I6" s="37" t="s">
        <v>28</v>
      </c>
      <c r="J6" s="46" t="s">
        <v>29</v>
      </c>
      <c r="K6" s="36" t="s">
        <v>28</v>
      </c>
      <c r="L6" s="42" t="s">
        <v>59</v>
      </c>
      <c r="M6" s="37"/>
      <c r="N6" s="37"/>
      <c r="O6" s="37"/>
      <c r="P6" s="37"/>
      <c r="Q6" s="46"/>
      <c r="S6" s="108" t="str">
        <f>'Commercial E'!B26&amp;'Commercial E'!C26&amp;'Commercial E'!D26&amp;'Commercial E'!E26&amp;'Commercial E'!F26</f>
        <v>4249112ILComEd</v>
      </c>
      <c r="T6" s="108">
        <f>'Commercial E'!G26</f>
        <v>5.8200000000000002E-2</v>
      </c>
      <c r="U6" s="108">
        <f>'Commercial E'!H26</f>
        <v>6.0499999999999998E-2</v>
      </c>
      <c r="V6" s="108">
        <f>'Commercial E'!I26</f>
        <v>5.8299999999999998E-2</v>
      </c>
      <c r="W6" s="108">
        <f>'Commercial E'!J26</f>
        <v>5.7700000000000001E-2</v>
      </c>
    </row>
    <row r="7" spans="1:23" ht="15.75" thickBot="1" x14ac:dyDescent="0.3">
      <c r="A7" s="35" t="s">
        <v>8</v>
      </c>
      <c r="D7" s="76">
        <v>42614</v>
      </c>
      <c r="E7" s="37"/>
      <c r="F7" s="37"/>
      <c r="G7" s="37"/>
      <c r="H7" s="37"/>
      <c r="I7" s="37" t="s">
        <v>26</v>
      </c>
      <c r="J7" s="46" t="s">
        <v>30</v>
      </c>
      <c r="K7" s="36" t="s">
        <v>31</v>
      </c>
      <c r="L7" s="42" t="s">
        <v>76</v>
      </c>
      <c r="M7" s="37"/>
      <c r="N7" s="37"/>
      <c r="O7" s="37"/>
      <c r="P7" s="37"/>
      <c r="Q7" s="46"/>
      <c r="S7" s="108" t="str">
        <f>'Commercial E'!B27&amp;'Commercial E'!C27&amp;'Commercial E'!D27&amp;'Commercial E'!E27&amp;'Commercial E'!F27</f>
        <v>4249118ILComEd</v>
      </c>
      <c r="T7" s="108">
        <f>'Commercial E'!G27</f>
        <v>6.0299999999999999E-2</v>
      </c>
      <c r="U7" s="108">
        <f>'Commercial E'!H27</f>
        <v>6.2399999999999997E-2</v>
      </c>
      <c r="V7" s="108">
        <f>'Commercial E'!I27</f>
        <v>5.9799999999999999E-2</v>
      </c>
      <c r="W7" s="108">
        <f>'Commercial E'!J27</f>
        <v>5.9200000000000003E-2</v>
      </c>
    </row>
    <row r="8" spans="1:23" x14ac:dyDescent="0.25">
      <c r="E8" s="42"/>
      <c r="F8" s="37"/>
      <c r="G8" s="37"/>
      <c r="H8" s="37"/>
      <c r="I8" s="37" t="s">
        <v>31</v>
      </c>
      <c r="J8" s="46" t="s">
        <v>32</v>
      </c>
      <c r="K8" s="36" t="s">
        <v>33</v>
      </c>
      <c r="L8" s="42" t="s">
        <v>97</v>
      </c>
      <c r="M8" s="37" t="s">
        <v>34</v>
      </c>
      <c r="N8" s="37"/>
      <c r="O8" s="37"/>
      <c r="P8" s="37"/>
      <c r="Q8" s="46"/>
      <c r="S8" s="108" t="str">
        <f>'Commercial E'!B28&amp;'Commercial E'!C28&amp;'Commercial E'!D28&amp;'Commercial E'!E28&amp;'Commercial E'!F28</f>
        <v>4249124ILComEd</v>
      </c>
      <c r="T8" s="108">
        <f>'Commercial E'!G28</f>
        <v>6.1499999999999999E-2</v>
      </c>
      <c r="U8" s="108">
        <f>'Commercial E'!H28</f>
        <v>6.4100000000000004E-2</v>
      </c>
      <c r="V8" s="108">
        <f>'Commercial E'!I28</f>
        <v>6.1600000000000002E-2</v>
      </c>
      <c r="W8" s="108">
        <f>'Commercial E'!J28</f>
        <v>6.0999999999999999E-2</v>
      </c>
    </row>
    <row r="9" spans="1:23" ht="15.75" thickBot="1" x14ac:dyDescent="0.3">
      <c r="E9" s="38"/>
      <c r="F9" s="43"/>
      <c r="G9" s="43"/>
      <c r="H9" s="43"/>
      <c r="I9" s="43"/>
      <c r="J9" s="40" t="s">
        <v>35</v>
      </c>
      <c r="K9" s="36" t="s">
        <v>36</v>
      </c>
      <c r="L9" s="42" t="s">
        <v>97</v>
      </c>
      <c r="M9" s="37" t="s">
        <v>34</v>
      </c>
      <c r="N9" s="37" t="s">
        <v>37</v>
      </c>
      <c r="O9" s="37"/>
      <c r="P9" s="37"/>
      <c r="Q9" s="46"/>
      <c r="S9" s="108" t="str">
        <f>'Commercial E'!B29&amp;'Commercial E'!C29&amp;'Commercial E'!D29&amp;'Commercial E'!E29&amp;'Commercial E'!F29</f>
        <v>425226ILComEd</v>
      </c>
      <c r="T9" s="108">
        <f>'Commercial E'!G29</f>
        <v>5.6899999999999999E-2</v>
      </c>
      <c r="U9" s="108">
        <f>'Commercial E'!H29</f>
        <v>5.8799999999999998E-2</v>
      </c>
      <c r="V9" s="108">
        <f>'Commercial E'!I29</f>
        <v>5.6000000000000001E-2</v>
      </c>
      <c r="W9" s="108">
        <f>'Commercial E'!J29</f>
        <v>5.5399999999999998E-2</v>
      </c>
    </row>
    <row r="10" spans="1:23" x14ac:dyDescent="0.25">
      <c r="A10" s="45" t="s">
        <v>44</v>
      </c>
      <c r="B10" s="41" t="s">
        <v>45</v>
      </c>
      <c r="C10" s="41" t="s">
        <v>46</v>
      </c>
      <c r="D10" s="44" t="s">
        <v>47</v>
      </c>
      <c r="K10" s="36" t="s">
        <v>88</v>
      </c>
      <c r="L10" s="42" t="s">
        <v>37</v>
      </c>
      <c r="M10" s="37"/>
      <c r="N10" s="37"/>
      <c r="O10" s="37"/>
      <c r="P10" s="37"/>
      <c r="Q10" s="46"/>
      <c r="S10" s="108" t="str">
        <f>'Commercial E'!B30&amp;'Commercial E'!C30&amp;'Commercial E'!D30&amp;'Commercial E'!E30&amp;'Commercial E'!F30</f>
        <v>4252212ILComEd</v>
      </c>
      <c r="T10" s="108">
        <f>'Commercial E'!G30</f>
        <v>5.8200000000000002E-2</v>
      </c>
      <c r="U10" s="108">
        <f>'Commercial E'!H30</f>
        <v>6.0400000000000002E-2</v>
      </c>
      <c r="V10" s="108">
        <f>'Commercial E'!I30</f>
        <v>5.8200000000000002E-2</v>
      </c>
      <c r="W10" s="108">
        <f>'Commercial E'!J30</f>
        <v>5.7700000000000001E-2</v>
      </c>
    </row>
    <row r="11" spans="1:23" ht="15.75" thickBot="1" x14ac:dyDescent="0.3">
      <c r="A11" s="38">
        <v>2</v>
      </c>
      <c r="B11" s="43">
        <v>3</v>
      </c>
      <c r="C11" s="43">
        <v>4</v>
      </c>
      <c r="D11" s="40">
        <v>5</v>
      </c>
      <c r="K11" s="36" t="s">
        <v>13</v>
      </c>
      <c r="L11" s="42"/>
      <c r="M11" s="37"/>
      <c r="N11" s="37"/>
      <c r="O11" s="37"/>
      <c r="P11" s="37"/>
      <c r="Q11" s="46"/>
      <c r="S11" s="108" t="str">
        <f>'Commercial E'!B31&amp;'Commercial E'!C31&amp;'Commercial E'!D31&amp;'Commercial E'!E31&amp;'Commercial E'!F31</f>
        <v>4252218ILComEd</v>
      </c>
      <c r="T11" s="108">
        <f>'Commercial E'!G31</f>
        <v>6.0299999999999999E-2</v>
      </c>
      <c r="U11" s="108">
        <f>'Commercial E'!H31</f>
        <v>6.2700000000000006E-2</v>
      </c>
      <c r="V11" s="108">
        <f>'Commercial E'!I31</f>
        <v>0.06</v>
      </c>
      <c r="W11" s="108">
        <f>'Commercial E'!J31</f>
        <v>5.9400000000000001E-2</v>
      </c>
    </row>
    <row r="12" spans="1:23" x14ac:dyDescent="0.25">
      <c r="K12" s="36" t="s">
        <v>17</v>
      </c>
      <c r="L12" s="42"/>
      <c r="M12" s="37"/>
      <c r="N12" s="37"/>
      <c r="O12" s="37"/>
      <c r="P12" s="37"/>
      <c r="Q12" s="46"/>
      <c r="S12" s="108" t="str">
        <f>'Commercial E'!B32&amp;'Commercial E'!C32&amp;'Commercial E'!D32&amp;'Commercial E'!E32&amp;'Commercial E'!F32</f>
        <v>4252224ILComEd</v>
      </c>
      <c r="T12" s="108">
        <f>'Commercial E'!G32</f>
        <v>6.1600000000000002E-2</v>
      </c>
      <c r="U12" s="108">
        <f>'Commercial E'!H32</f>
        <v>6.4299999999999996E-2</v>
      </c>
      <c r="V12" s="108">
        <f>'Commercial E'!I32</f>
        <v>6.1800000000000001E-2</v>
      </c>
      <c r="W12" s="108">
        <f>'Commercial E'!J32</f>
        <v>6.1100000000000002E-2</v>
      </c>
    </row>
    <row r="13" spans="1:23" ht="15.75" thickBot="1" x14ac:dyDescent="0.3">
      <c r="B13" t="s">
        <v>51</v>
      </c>
      <c r="K13" s="36" t="s">
        <v>38</v>
      </c>
      <c r="L13" s="42"/>
      <c r="M13" s="37"/>
      <c r="N13" s="37"/>
      <c r="O13" s="37"/>
      <c r="P13" s="37"/>
      <c r="Q13" s="46"/>
      <c r="S13" s="108" t="str">
        <f>'Commercial E'!B33&amp;'Commercial E'!C33&amp;'Commercial E'!D33&amp;'Commercial E'!E33&amp;'Commercial E'!F33</f>
        <v>425526ILComEd</v>
      </c>
      <c r="T13" s="108">
        <f>'Commercial E'!G33</f>
        <v>5.6899999999999999E-2</v>
      </c>
      <c r="U13" s="108">
        <f>'Commercial E'!H33</f>
        <v>5.9799999999999999E-2</v>
      </c>
      <c r="V13" s="108">
        <f>'Commercial E'!I33</f>
        <v>5.6800000000000003E-2</v>
      </c>
      <c r="W13" s="108">
        <f>'Commercial E'!J33</f>
        <v>5.62E-2</v>
      </c>
    </row>
    <row r="14" spans="1:23" x14ac:dyDescent="0.25">
      <c r="A14" s="50" t="s">
        <v>13</v>
      </c>
      <c r="B14" s="53">
        <v>7.0000000000000007E-2</v>
      </c>
      <c r="D14" t="s">
        <v>52</v>
      </c>
      <c r="K14" s="36" t="s">
        <v>22</v>
      </c>
      <c r="L14" s="42"/>
      <c r="M14" s="37"/>
      <c r="N14" s="37"/>
      <c r="O14" s="37"/>
      <c r="P14" s="37"/>
      <c r="Q14" s="46"/>
      <c r="S14" s="108" t="str">
        <f>'Commercial E'!B34&amp;'Commercial E'!C34&amp;'Commercial E'!D34&amp;'Commercial E'!E34&amp;'Commercial E'!F34</f>
        <v>4255212ILComEd</v>
      </c>
      <c r="T14" s="108">
        <f>'Commercial E'!G34</f>
        <v>5.8900000000000001E-2</v>
      </c>
      <c r="U14" s="108">
        <f>'Commercial E'!H34</f>
        <v>6.1199999999999997E-2</v>
      </c>
      <c r="V14" s="108">
        <f>'Commercial E'!I34</f>
        <v>5.8999999999999997E-2</v>
      </c>
      <c r="W14" s="108">
        <f>'Commercial E'!J34</f>
        <v>5.8400000000000001E-2</v>
      </c>
    </row>
    <row r="15" spans="1:23" x14ac:dyDescent="0.25">
      <c r="A15" s="49" t="s">
        <v>17</v>
      </c>
      <c r="B15" s="54">
        <v>6.4304896E-2</v>
      </c>
      <c r="D15">
        <v>5.0000000000000001E-4</v>
      </c>
      <c r="K15" s="36" t="s">
        <v>15</v>
      </c>
      <c r="L15" s="42"/>
      <c r="M15" s="37"/>
      <c r="N15" s="37"/>
      <c r="O15" s="37"/>
      <c r="P15" s="37"/>
      <c r="Q15" s="46"/>
      <c r="S15" s="108" t="str">
        <f>'Commercial E'!B35&amp;'Commercial E'!C35&amp;'Commercial E'!D35&amp;'Commercial E'!E35&amp;'Commercial E'!F35</f>
        <v>4255218ILComEd</v>
      </c>
      <c r="T15" s="108">
        <f>'Commercial E'!G35</f>
        <v>6.0499999999999998E-2</v>
      </c>
      <c r="U15" s="108">
        <f>'Commercial E'!H35</f>
        <v>6.3399999999999998E-2</v>
      </c>
      <c r="V15" s="108">
        <f>'Commercial E'!I35</f>
        <v>6.0600000000000001E-2</v>
      </c>
      <c r="W15" s="108">
        <f>'Commercial E'!J35</f>
        <v>0.06</v>
      </c>
    </row>
    <row r="16" spans="1:23" x14ac:dyDescent="0.25">
      <c r="A16" s="49" t="s">
        <v>38</v>
      </c>
      <c r="B16" s="54">
        <v>0</v>
      </c>
      <c r="D16" s="47">
        <v>1E-3</v>
      </c>
      <c r="K16" s="36" t="s">
        <v>12</v>
      </c>
      <c r="L16" s="42"/>
      <c r="M16" s="37"/>
      <c r="N16" s="37"/>
      <c r="O16" s="37"/>
      <c r="P16" s="37"/>
      <c r="Q16" s="46"/>
      <c r="S16" s="108" t="str">
        <f>'Commercial E'!B36&amp;'Commercial E'!C36&amp;'Commercial E'!D36&amp;'Commercial E'!E36&amp;'Commercial E'!F36</f>
        <v>4255224ILComEd</v>
      </c>
      <c r="T16" s="108">
        <f>'Commercial E'!G36</f>
        <v>6.2199999999999998E-2</v>
      </c>
      <c r="U16" s="108">
        <f>'Commercial E'!H36</f>
        <v>6.4899999999999999E-2</v>
      </c>
      <c r="V16" s="108">
        <f>'Commercial E'!I36</f>
        <v>6.2300000000000001E-2</v>
      </c>
      <c r="W16" s="108">
        <f>'Commercial E'!J36</f>
        <v>6.1699999999999998E-2</v>
      </c>
    </row>
    <row r="17" spans="1:23" x14ac:dyDescent="0.25">
      <c r="A17" s="49" t="s">
        <v>22</v>
      </c>
      <c r="B17" s="54">
        <v>6.4000000000000001E-2</v>
      </c>
      <c r="D17" s="47">
        <v>1.1000000000000001E-3</v>
      </c>
      <c r="K17" s="36" t="s">
        <v>18</v>
      </c>
      <c r="L17" s="42"/>
      <c r="M17" s="37"/>
      <c r="N17" s="37"/>
      <c r="O17" s="37"/>
      <c r="P17" s="37"/>
      <c r="Q17" s="46"/>
      <c r="S17" s="108" t="str">
        <f>'Commercial E'!B37&amp;'Commercial E'!C37&amp;'Commercial E'!D37&amp;'Commercial E'!E37&amp;'Commercial E'!F37</f>
        <v>425836ILComEd</v>
      </c>
      <c r="T17" s="108">
        <f>'Commercial E'!G37</f>
        <v>5.74E-2</v>
      </c>
      <c r="U17" s="108">
        <f>'Commercial E'!H37</f>
        <v>6.0900000000000003E-2</v>
      </c>
      <c r="V17" s="108">
        <f>'Commercial E'!I37</f>
        <v>5.79E-2</v>
      </c>
      <c r="W17" s="108">
        <f>'Commercial E'!J37</f>
        <v>5.7599999999999998E-2</v>
      </c>
    </row>
    <row r="18" spans="1:23" x14ac:dyDescent="0.25">
      <c r="A18" s="49" t="s">
        <v>15</v>
      </c>
      <c r="B18" s="54">
        <v>6.2825000000000006E-2</v>
      </c>
      <c r="D18" s="47">
        <v>1.1999999999999999E-3</v>
      </c>
      <c r="K18" s="36" t="s">
        <v>39</v>
      </c>
      <c r="L18" s="42"/>
      <c r="M18" s="37"/>
      <c r="N18" s="37"/>
      <c r="O18" s="37"/>
      <c r="P18" s="37"/>
      <c r="Q18" s="46"/>
      <c r="S18" s="108" t="str">
        <f>'Commercial E'!B38&amp;'Commercial E'!C38&amp;'Commercial E'!D38&amp;'Commercial E'!E38&amp;'Commercial E'!F38</f>
        <v>4258312ILComEd</v>
      </c>
      <c r="T18" s="108">
        <f>'Commercial E'!G38</f>
        <v>5.96E-2</v>
      </c>
      <c r="U18" s="108">
        <f>'Commercial E'!H38</f>
        <v>6.2E-2</v>
      </c>
      <c r="V18" s="108">
        <f>'Commercial E'!I38</f>
        <v>5.9700000000000003E-2</v>
      </c>
      <c r="W18" s="108">
        <f>'Commercial E'!J38</f>
        <v>5.91E-2</v>
      </c>
    </row>
    <row r="19" spans="1:23" x14ac:dyDescent="0.25">
      <c r="A19" s="49" t="s">
        <v>12</v>
      </c>
      <c r="B19" s="54">
        <v>6.4671359999999997E-2</v>
      </c>
      <c r="D19" s="47">
        <v>1.2999999999999999E-3</v>
      </c>
      <c r="K19" s="36" t="s">
        <v>25</v>
      </c>
      <c r="L19" s="42"/>
      <c r="M19" s="37"/>
      <c r="N19" s="37"/>
      <c r="O19" s="37"/>
      <c r="P19" s="37"/>
      <c r="Q19" s="46"/>
      <c r="S19" s="108" t="str">
        <f>'Commercial E'!B39&amp;'Commercial E'!C39&amp;'Commercial E'!D39&amp;'Commercial E'!E39&amp;'Commercial E'!F39</f>
        <v>4258318ILComEd</v>
      </c>
      <c r="T19" s="108">
        <f>'Commercial E'!G39</f>
        <v>6.1199999999999997E-2</v>
      </c>
      <c r="U19" s="108">
        <f>'Commercial E'!H39</f>
        <v>6.4299999999999996E-2</v>
      </c>
      <c r="V19" s="108">
        <f>'Commercial E'!I39</f>
        <v>6.1499999999999999E-2</v>
      </c>
      <c r="W19" s="108">
        <f>'Commercial E'!J39</f>
        <v>6.0900000000000003E-2</v>
      </c>
    </row>
    <row r="20" spans="1:23" x14ac:dyDescent="0.25">
      <c r="A20" s="49" t="s">
        <v>18</v>
      </c>
      <c r="B20" s="54">
        <v>7.0000000000000007E-2</v>
      </c>
      <c r="D20" s="47">
        <v>1.4E-3</v>
      </c>
      <c r="K20" s="36" t="s">
        <v>40</v>
      </c>
      <c r="L20" s="42"/>
      <c r="M20" s="37"/>
      <c r="N20" s="37"/>
      <c r="O20" s="37"/>
      <c r="P20" s="37"/>
      <c r="Q20" s="46"/>
      <c r="S20" s="108" t="str">
        <f>'Commercial E'!B40&amp;'Commercial E'!C40&amp;'Commercial E'!D40&amp;'Commercial E'!E40&amp;'Commercial E'!F40</f>
        <v>4258324ILComEd</v>
      </c>
      <c r="T20" s="108">
        <f>'Commercial E'!G40</f>
        <v>6.2799999999999995E-2</v>
      </c>
      <c r="U20" s="108">
        <f>'Commercial E'!H40</f>
        <v>6.5699999999999995E-2</v>
      </c>
      <c r="V20" s="108">
        <f>'Commercial E'!I40</f>
        <v>6.3E-2</v>
      </c>
      <c r="W20" s="108">
        <f>'Commercial E'!J40</f>
        <v>6.2300000000000001E-2</v>
      </c>
    </row>
    <row r="21" spans="1:23" x14ac:dyDescent="0.25">
      <c r="A21" s="49" t="s">
        <v>39</v>
      </c>
      <c r="B21" s="54">
        <v>6.25E-2</v>
      </c>
      <c r="D21" s="47">
        <v>1.5E-3</v>
      </c>
      <c r="K21" s="36" t="s">
        <v>30</v>
      </c>
      <c r="L21" s="42"/>
      <c r="M21" s="37"/>
      <c r="N21" s="37"/>
      <c r="O21" s="37"/>
      <c r="P21" s="37"/>
      <c r="Q21" s="46"/>
      <c r="S21" s="108" t="str">
        <f>'Commercial E'!B41&amp;'Commercial E'!C41&amp;'Commercial E'!D41&amp;'Commercial E'!E41&amp;'Commercial E'!F41</f>
        <v>426146ILComEd</v>
      </c>
      <c r="T21" s="108">
        <f>'Commercial E'!G41</f>
        <v>5.7700000000000001E-2</v>
      </c>
      <c r="U21" s="108">
        <f>'Commercial E'!H41</f>
        <v>6.1600000000000002E-2</v>
      </c>
      <c r="V21" s="108">
        <f>'Commercial E'!I41</f>
        <v>5.8900000000000001E-2</v>
      </c>
      <c r="W21" s="108">
        <f>'Commercial E'!J41</f>
        <v>5.8599999999999999E-2</v>
      </c>
    </row>
    <row r="22" spans="1:23" x14ac:dyDescent="0.25">
      <c r="A22" s="49" t="s">
        <v>25</v>
      </c>
      <c r="B22" s="54">
        <v>6.25E-2</v>
      </c>
      <c r="D22" s="47">
        <v>1.6000000000000001E-3</v>
      </c>
      <c r="K22" s="36" t="s">
        <v>27</v>
      </c>
      <c r="L22" s="42"/>
      <c r="M22" s="37"/>
      <c r="N22" s="37"/>
      <c r="O22" s="37"/>
      <c r="P22" s="37"/>
      <c r="Q22" s="46"/>
      <c r="S22" s="108" t="str">
        <f>'Commercial E'!B42&amp;'Commercial E'!C42&amp;'Commercial E'!D42&amp;'Commercial E'!E42&amp;'Commercial E'!F42</f>
        <v>4261412ILComEd</v>
      </c>
      <c r="T22" s="108">
        <f>'Commercial E'!G42</f>
        <v>6.0299999999999999E-2</v>
      </c>
      <c r="U22" s="108">
        <f>'Commercial E'!H42</f>
        <v>6.2799999999999995E-2</v>
      </c>
      <c r="V22" s="108">
        <f>'Commercial E'!I42</f>
        <v>6.0400000000000002E-2</v>
      </c>
      <c r="W22" s="108">
        <f>'Commercial E'!J42</f>
        <v>5.9799999999999999E-2</v>
      </c>
    </row>
    <row r="23" spans="1:23" x14ac:dyDescent="0.25">
      <c r="A23" s="49" t="s">
        <v>40</v>
      </c>
      <c r="B23" s="54">
        <v>6.25E-2</v>
      </c>
      <c r="D23" s="47">
        <v>1.6999999999999999E-3</v>
      </c>
      <c r="K23" s="36" t="s">
        <v>32</v>
      </c>
      <c r="L23" s="42"/>
      <c r="M23" s="37"/>
      <c r="N23" s="37"/>
      <c r="O23" s="37"/>
      <c r="P23" s="37"/>
      <c r="Q23" s="46"/>
      <c r="S23" s="108" t="str">
        <f>'Commercial E'!B43&amp;'Commercial E'!C43&amp;'Commercial E'!D43&amp;'Commercial E'!E43&amp;'Commercial E'!F43</f>
        <v>4261418ILComEd</v>
      </c>
      <c r="T23" s="108">
        <f>'Commercial E'!G43</f>
        <v>6.1600000000000002E-2</v>
      </c>
      <c r="U23" s="108">
        <f>'Commercial E'!H43</f>
        <v>6.4899999999999999E-2</v>
      </c>
      <c r="V23" s="108">
        <f>'Commercial E'!I43</f>
        <v>6.2199999999999998E-2</v>
      </c>
      <c r="W23" s="108">
        <f>'Commercial E'!J43</f>
        <v>6.1600000000000002E-2</v>
      </c>
    </row>
    <row r="24" spans="1:23" x14ac:dyDescent="0.25">
      <c r="A24" s="49" t="s">
        <v>30</v>
      </c>
      <c r="B24" s="54">
        <v>6.25E-2</v>
      </c>
      <c r="D24" s="47">
        <v>1.8E-3</v>
      </c>
      <c r="K24" s="36" t="s">
        <v>23</v>
      </c>
      <c r="L24" s="42"/>
      <c r="M24" s="37"/>
      <c r="N24" s="37"/>
      <c r="O24" s="37"/>
      <c r="P24" s="37"/>
      <c r="Q24" s="46"/>
      <c r="S24" s="108" t="str">
        <f>'Commercial E'!B44&amp;'Commercial E'!C44&amp;'Commercial E'!D44&amp;'Commercial E'!E44&amp;'Commercial E'!F44</f>
        <v>4261424ILComEd</v>
      </c>
      <c r="T24" s="108">
        <f>'Commercial E'!G44</f>
        <v>6.3500000000000001E-2</v>
      </c>
      <c r="U24" s="108">
        <f>'Commercial E'!H44</f>
        <v>6.6400000000000001E-2</v>
      </c>
      <c r="V24" s="108">
        <f>'Commercial E'!I44</f>
        <v>6.3600000000000004E-2</v>
      </c>
      <c r="W24" s="108">
        <f>'Commercial E'!J44</f>
        <v>6.2899999999999998E-2</v>
      </c>
    </row>
    <row r="25" spans="1:23" ht="15.75" thickBot="1" x14ac:dyDescent="0.3">
      <c r="A25" s="49" t="s">
        <v>27</v>
      </c>
      <c r="B25" s="54">
        <v>6.37625E-2</v>
      </c>
      <c r="D25" s="47">
        <v>1.9E-3</v>
      </c>
      <c r="K25" s="35" t="s">
        <v>35</v>
      </c>
      <c r="L25" s="38"/>
      <c r="M25" s="43"/>
      <c r="N25" s="43"/>
      <c r="O25" s="43"/>
      <c r="P25" s="43"/>
      <c r="Q25" s="40"/>
      <c r="S25" s="108" t="str">
        <f>'Commercial E'!B45&amp;'Commercial E'!C45&amp;'Commercial E'!D45&amp;'Commercial E'!E45&amp;'Commercial E'!F45</f>
        <v>424616MAMassElecNEMASS</v>
      </c>
      <c r="T25" s="108">
        <f>'Commercial E'!G45</f>
        <v>9.06E-2</v>
      </c>
      <c r="U25" s="108">
        <f>'Commercial E'!H45</f>
        <v>8.9800000000000005E-2</v>
      </c>
      <c r="V25" s="108">
        <f>'Commercial E'!I45</f>
        <v>8.9599999999999999E-2</v>
      </c>
      <c r="W25" s="108">
        <f>'Commercial E'!J45</f>
        <v>8.4699999999999998E-2</v>
      </c>
    </row>
    <row r="26" spans="1:23" x14ac:dyDescent="0.25">
      <c r="A26" s="49" t="s">
        <v>32</v>
      </c>
      <c r="B26" s="54">
        <v>6.0061999999999997E-2</v>
      </c>
      <c r="D26" s="47">
        <v>2E-3</v>
      </c>
      <c r="K26" s="47"/>
      <c r="L26" s="47"/>
      <c r="S26" s="108" t="str">
        <f>'Commercial E'!B46&amp;'Commercial E'!C46&amp;'Commercial E'!D46&amp;'Commercial E'!E46&amp;'Commercial E'!F46</f>
        <v>4246112MAMassElecNEMASS</v>
      </c>
      <c r="T26" s="108">
        <f>'Commercial E'!G46</f>
        <v>0.1027</v>
      </c>
      <c r="U26" s="108">
        <f>'Commercial E'!H46</f>
        <v>0.1077</v>
      </c>
      <c r="V26" s="108">
        <f>'Commercial E'!I46</f>
        <v>0.1089</v>
      </c>
      <c r="W26" s="108">
        <f>'Commercial E'!J46</f>
        <v>9.8400000000000001E-2</v>
      </c>
    </row>
    <row r="27" spans="1:23" x14ac:dyDescent="0.25">
      <c r="A27" s="49" t="s">
        <v>23</v>
      </c>
      <c r="B27" s="54">
        <v>7.0000000000000007E-2</v>
      </c>
      <c r="D27" s="47">
        <v>2.0999999999999999E-3</v>
      </c>
      <c r="S27" s="108" t="str">
        <f>'Commercial E'!B47&amp;'Commercial E'!C47&amp;'Commercial E'!D47&amp;'Commercial E'!E47&amp;'Commercial E'!F47</f>
        <v>4246118MAMassElecNEMASS</v>
      </c>
      <c r="T27" s="108">
        <f>'Commercial E'!G47</f>
        <v>0.10680000000000001</v>
      </c>
      <c r="U27" s="108">
        <f>'Commercial E'!H47</f>
        <v>0.1103</v>
      </c>
      <c r="V27" s="108">
        <f>'Commercial E'!I47</f>
        <v>0.1111</v>
      </c>
      <c r="W27" s="108">
        <f>'Commercial E'!J47</f>
        <v>0.10100000000000001</v>
      </c>
    </row>
    <row r="28" spans="1:23" x14ac:dyDescent="0.25">
      <c r="A28" s="49" t="s">
        <v>35</v>
      </c>
      <c r="B28" s="54">
        <v>6.25E-2</v>
      </c>
      <c r="D28" s="47">
        <v>2.2000000000000001E-3</v>
      </c>
      <c r="S28" s="108" t="str">
        <f>'Commercial E'!B48&amp;'Commercial E'!C48&amp;'Commercial E'!D48&amp;'Commercial E'!E48&amp;'Commercial E'!F48</f>
        <v>4246124MAMassElecNEMASS</v>
      </c>
      <c r="T28" s="108">
        <f>'Commercial E'!G48</f>
        <v>0.1144</v>
      </c>
      <c r="U28" s="108">
        <f>'Commercial E'!H48</f>
        <v>0.12089999999999999</v>
      </c>
      <c r="V28" s="108">
        <f>'Commercial E'!I48</f>
        <v>0.12239999999999999</v>
      </c>
      <c r="W28" s="108">
        <f>'Commercial E'!J48</f>
        <v>0.10879999999999999</v>
      </c>
    </row>
    <row r="29" spans="1:23" ht="15.75" thickBot="1" x14ac:dyDescent="0.3">
      <c r="A29" s="51" t="s">
        <v>100</v>
      </c>
      <c r="B29" s="55">
        <v>2.8500000000000001E-2</v>
      </c>
      <c r="D29" s="47">
        <v>2.3E-3</v>
      </c>
      <c r="G29" s="52"/>
      <c r="S29" s="108" t="str">
        <f>'Commercial E'!B49&amp;'Commercial E'!C49&amp;'Commercial E'!D49&amp;'Commercial E'!E49&amp;'Commercial E'!F49</f>
        <v>424916MAMassElecNEMASS</v>
      </c>
      <c r="T29" s="108">
        <f>'Commercial E'!G49</f>
        <v>9.5600000000000004E-2</v>
      </c>
      <c r="U29" s="108">
        <f>'Commercial E'!H49</f>
        <v>9.4399999999999998E-2</v>
      </c>
      <c r="V29" s="108">
        <f>'Commercial E'!I49</f>
        <v>9.4100000000000003E-2</v>
      </c>
      <c r="W29" s="108">
        <f>'Commercial E'!J49</f>
        <v>8.9300000000000004E-2</v>
      </c>
    </row>
    <row r="30" spans="1:23" x14ac:dyDescent="0.25">
      <c r="A30" s="51" t="s">
        <v>48</v>
      </c>
      <c r="B30" s="55">
        <v>2.8500000000000001E-2</v>
      </c>
      <c r="D30" s="47">
        <v>2.3999999999999998E-3</v>
      </c>
      <c r="G30" s="85" t="str">
        <f>Table3[[#Headers],[Start]]</f>
        <v>Start</v>
      </c>
      <c r="H30" s="86" t="str">
        <f>Table3[[#Headers],[6 Months]]</f>
        <v>6 Months</v>
      </c>
      <c r="I30" s="86" t="str">
        <f>Table3[[#Headers],[12 Months]]</f>
        <v>12 Months</v>
      </c>
      <c r="J30" s="87" t="str">
        <f>Table3[[#Headers],[24 Months]]</f>
        <v>24 Months</v>
      </c>
      <c r="S30" s="108" t="str">
        <f>'Commercial E'!B50&amp;'Commercial E'!C50&amp;'Commercial E'!D50&amp;'Commercial E'!E50&amp;'Commercial E'!F50</f>
        <v>4249112MAMassElecNEMASS</v>
      </c>
      <c r="T30" s="108">
        <f>'Commercial E'!G50</f>
        <v>0.1052</v>
      </c>
      <c r="U30" s="108">
        <f>'Commercial E'!H50</f>
        <v>0.1105</v>
      </c>
      <c r="V30" s="108">
        <f>'Commercial E'!I50</f>
        <v>0.11169999999999999</v>
      </c>
      <c r="W30" s="108">
        <f>'Commercial E'!J50</f>
        <v>0.1007</v>
      </c>
    </row>
    <row r="31" spans="1:23" ht="15.75" thickBot="1" x14ac:dyDescent="0.3">
      <c r="A31" s="51" t="s">
        <v>99</v>
      </c>
      <c r="B31" s="55">
        <v>2.8500000000000001E-2</v>
      </c>
      <c r="D31" s="47">
        <v>2.5000000000000001E-3</v>
      </c>
      <c r="G31" s="38">
        <v>2</v>
      </c>
      <c r="H31" s="43">
        <v>3</v>
      </c>
      <c r="I31" s="43">
        <v>4</v>
      </c>
      <c r="J31" s="40">
        <v>5</v>
      </c>
      <c r="S31" s="108" t="str">
        <f>'Commercial E'!B51&amp;'Commercial E'!C51&amp;'Commercial E'!D51&amp;'Commercial E'!E51&amp;'Commercial E'!F51</f>
        <v>4249118MAMassElecNEMASS</v>
      </c>
      <c r="T31" s="108">
        <f>'Commercial E'!G51</f>
        <v>0.10970000000000001</v>
      </c>
      <c r="U31" s="108">
        <f>'Commercial E'!H51</f>
        <v>0.1132</v>
      </c>
      <c r="V31" s="108">
        <f>'Commercial E'!I51</f>
        <v>0.114</v>
      </c>
      <c r="W31" s="108">
        <f>'Commercial E'!J51</f>
        <v>0.1036</v>
      </c>
    </row>
    <row r="32" spans="1:23" x14ac:dyDescent="0.25">
      <c r="A32" s="51" t="s">
        <v>49</v>
      </c>
      <c r="B32" s="55">
        <v>2.8500000000000001E-2</v>
      </c>
      <c r="D32" s="47">
        <v>2.5999999999999999E-3</v>
      </c>
      <c r="G32" s="52"/>
      <c r="I32" s="80"/>
      <c r="S32" s="108" t="str">
        <f>'Commercial E'!B52&amp;'Commercial E'!C52&amp;'Commercial E'!D52&amp;'Commercial E'!E52&amp;'Commercial E'!F52</f>
        <v>4249124MAMassElecNEMASS</v>
      </c>
      <c r="T32" s="108">
        <f>'Commercial E'!G52</f>
        <v>0.11650000000000001</v>
      </c>
      <c r="U32" s="108">
        <f>'Commercial E'!H52</f>
        <v>0.12330000000000001</v>
      </c>
      <c r="V32" s="108">
        <f>'Commercial E'!I52</f>
        <v>0.12479999999999999</v>
      </c>
      <c r="W32" s="108">
        <f>'Commercial E'!J52</f>
        <v>0.11070000000000001</v>
      </c>
    </row>
    <row r="33" spans="1:23" x14ac:dyDescent="0.25">
      <c r="A33" s="51" t="s">
        <v>50</v>
      </c>
      <c r="B33" s="55">
        <v>2.3400000000000001E-2</v>
      </c>
      <c r="D33" s="47">
        <v>2.7000000000000001E-3</v>
      </c>
      <c r="G33" s="52"/>
      <c r="I33" s="80"/>
      <c r="S33" s="108" t="str">
        <f>'Commercial E'!B53&amp;'Commercial E'!C53&amp;'Commercial E'!D53&amp;'Commercial E'!E53&amp;'Commercial E'!F53</f>
        <v>425226MAMassElecNEMASS</v>
      </c>
      <c r="T33" s="108">
        <f>'Commercial E'!G53</f>
        <v>0.10100000000000001</v>
      </c>
      <c r="U33" s="108">
        <f>'Commercial E'!H53</f>
        <v>0.1012</v>
      </c>
      <c r="V33" s="108">
        <f>'Commercial E'!I53</f>
        <v>0.1007</v>
      </c>
      <c r="W33" s="108">
        <f>'Commercial E'!J53</f>
        <v>9.5699999999999993E-2</v>
      </c>
    </row>
    <row r="34" spans="1:23" ht="15.75" thickBot="1" x14ac:dyDescent="0.3">
      <c r="A34" s="51" t="s">
        <v>89</v>
      </c>
      <c r="B34" s="55">
        <v>2.3400000000000001E-2</v>
      </c>
      <c r="D34" s="47">
        <v>2.8E-3</v>
      </c>
      <c r="G34" s="80" t="s">
        <v>51</v>
      </c>
      <c r="I34" s="80"/>
      <c r="S34" s="108" t="str">
        <f>'Commercial E'!B54&amp;'Commercial E'!C54&amp;'Commercial E'!D54&amp;'Commercial E'!E54&amp;'Commercial E'!F54</f>
        <v>4252212MAMassElecNEMASS</v>
      </c>
      <c r="T34" s="108">
        <f>'Commercial E'!G54</f>
        <v>0.1075</v>
      </c>
      <c r="U34" s="108">
        <f>'Commercial E'!H54</f>
        <v>0.11310000000000001</v>
      </c>
      <c r="V34" s="108">
        <f>'Commercial E'!I54</f>
        <v>0.1144</v>
      </c>
      <c r="W34" s="108">
        <f>'Commercial E'!J54</f>
        <v>0.1027</v>
      </c>
    </row>
    <row r="35" spans="1:23" x14ac:dyDescent="0.25">
      <c r="A35" s="51" t="s">
        <v>60</v>
      </c>
      <c r="B35" s="54">
        <v>1.019696E-2</v>
      </c>
      <c r="D35" s="47">
        <v>2.8999999999999998E-3</v>
      </c>
      <c r="G35" s="81" t="s">
        <v>13</v>
      </c>
      <c r="H35" s="53">
        <v>7.0000000000000007E-2</v>
      </c>
      <c r="I35" s="80"/>
      <c r="S35" s="108" t="str">
        <f>'Commercial E'!B55&amp;'Commercial E'!C55&amp;'Commercial E'!D55&amp;'Commercial E'!E55&amp;'Commercial E'!F55</f>
        <v>4252218MAMassElecNEMASS</v>
      </c>
      <c r="T35" s="108">
        <f>'Commercial E'!G55</f>
        <v>0.1128</v>
      </c>
      <c r="U35" s="108">
        <f>'Commercial E'!H55</f>
        <v>0.1171</v>
      </c>
      <c r="V35" s="108">
        <f>'Commercial E'!I55</f>
        <v>0.1179</v>
      </c>
      <c r="W35" s="108">
        <f>'Commercial E'!J55</f>
        <v>0.107</v>
      </c>
    </row>
    <row r="36" spans="1:23" x14ac:dyDescent="0.25">
      <c r="A36" s="51" t="s">
        <v>64</v>
      </c>
      <c r="B36" s="54">
        <v>3.1780650000000001E-2</v>
      </c>
      <c r="D36" s="47">
        <v>3.0000000000000001E-3</v>
      </c>
      <c r="G36" s="82" t="s">
        <v>17</v>
      </c>
      <c r="H36" s="54">
        <v>6.4304896E-2</v>
      </c>
      <c r="I36" s="80"/>
      <c r="S36" s="108" t="str">
        <f>'Commercial E'!B56&amp;'Commercial E'!C56&amp;'Commercial E'!D56&amp;'Commercial E'!E56&amp;'Commercial E'!F56</f>
        <v>4252224MAMassElecNEMASS</v>
      </c>
      <c r="T36" s="108">
        <f>'Commercial E'!G56</f>
        <v>0.11849999999999999</v>
      </c>
      <c r="U36" s="108">
        <f>'Commercial E'!H56</f>
        <v>0.1255</v>
      </c>
      <c r="V36" s="108">
        <f>'Commercial E'!I56</f>
        <v>0.12720000000000001</v>
      </c>
      <c r="W36" s="108">
        <f>'Commercial E'!J56</f>
        <v>0.1125</v>
      </c>
    </row>
    <row r="37" spans="1:23" x14ac:dyDescent="0.25">
      <c r="A37" s="51" t="s">
        <v>66</v>
      </c>
      <c r="B37" s="54">
        <v>1.0387849999999999E-2</v>
      </c>
      <c r="D37" s="47">
        <v>3.0999999999999999E-3</v>
      </c>
      <c r="G37" s="82" t="s">
        <v>38</v>
      </c>
      <c r="H37" s="54">
        <v>0</v>
      </c>
      <c r="I37" s="80"/>
      <c r="S37" s="108" t="str">
        <f>'Commercial E'!B57&amp;'Commercial E'!C57&amp;'Commercial E'!D57&amp;'Commercial E'!E57&amp;'Commercial E'!F57</f>
        <v>425526MAMassElecNEMASS</v>
      </c>
      <c r="T37" s="108">
        <f>'Commercial E'!G57</f>
        <v>0.1022</v>
      </c>
      <c r="U37" s="108">
        <f>'Commercial E'!H57</f>
        <v>0.1051</v>
      </c>
      <c r="V37" s="108">
        <f>'Commercial E'!I57</f>
        <v>0.1046</v>
      </c>
      <c r="W37" s="108">
        <f>'Commercial E'!J57</f>
        <v>9.8000000000000004E-2</v>
      </c>
    </row>
    <row r="38" spans="1:23" x14ac:dyDescent="0.25">
      <c r="A38" s="51" t="s">
        <v>69</v>
      </c>
      <c r="B38" s="54">
        <v>2.4684000000000001E-2</v>
      </c>
      <c r="D38" s="47">
        <v>3.2000000000000002E-3</v>
      </c>
      <c r="G38" s="82" t="s">
        <v>22</v>
      </c>
      <c r="H38" s="54">
        <v>6.4000000000000001E-2</v>
      </c>
      <c r="I38" s="80"/>
      <c r="S38" s="108" t="str">
        <f>'Commercial E'!B58&amp;'Commercial E'!C58&amp;'Commercial E'!D58&amp;'Commercial E'!E58&amp;'Commercial E'!F58</f>
        <v>4255212MAMassElecNEMASS</v>
      </c>
      <c r="T38" s="108">
        <f>'Commercial E'!G58</f>
        <v>0.1095</v>
      </c>
      <c r="U38" s="108">
        <f>'Commercial E'!H58</f>
        <v>0.1153</v>
      </c>
      <c r="V38" s="108">
        <f>'Commercial E'!I58</f>
        <v>0.1167</v>
      </c>
      <c r="W38" s="108">
        <f>'Commercial E'!J58</f>
        <v>0.1046</v>
      </c>
    </row>
    <row r="39" spans="1:23" x14ac:dyDescent="0.25">
      <c r="A39" s="51" t="s">
        <v>71</v>
      </c>
      <c r="B39" s="54">
        <v>1.0336339999999999E-2</v>
      </c>
      <c r="D39" s="47">
        <v>3.3E-3</v>
      </c>
      <c r="G39" s="82" t="s">
        <v>15</v>
      </c>
      <c r="H39" s="54">
        <v>6.2825000000000006E-2</v>
      </c>
      <c r="I39" s="80"/>
      <c r="S39" s="108" t="str">
        <f>'Commercial E'!B59&amp;'Commercial E'!C59&amp;'Commercial E'!D59&amp;'Commercial E'!E59&amp;'Commercial E'!F59</f>
        <v>4255218MAMassElecNEMASS</v>
      </c>
      <c r="T39" s="108">
        <f>'Commercial E'!G59</f>
        <v>0.11409999999999999</v>
      </c>
      <c r="U39" s="108">
        <f>'Commercial E'!H59</f>
        <v>0.1197</v>
      </c>
      <c r="V39" s="108">
        <f>'Commercial E'!I59</f>
        <v>0.1205</v>
      </c>
      <c r="W39" s="108">
        <f>'Commercial E'!J59</f>
        <v>0.1086</v>
      </c>
    </row>
    <row r="40" spans="1:23" x14ac:dyDescent="0.25">
      <c r="A40" s="51" t="s">
        <v>74</v>
      </c>
      <c r="B40" s="54">
        <v>1.0336339999999999E-2</v>
      </c>
      <c r="D40" s="47">
        <v>3.3999999999999998E-3</v>
      </c>
      <c r="G40" s="82" t="s">
        <v>12</v>
      </c>
      <c r="H40" s="54">
        <v>6.4671359999999997E-2</v>
      </c>
      <c r="I40" s="80"/>
      <c r="S40" s="108" t="str">
        <f>'Commercial E'!B60&amp;'Commercial E'!C60&amp;'Commercial E'!D60&amp;'Commercial E'!E60&amp;'Commercial E'!F60</f>
        <v>4255224MAMassElecNEMASS</v>
      </c>
      <c r="T40" s="108">
        <f>'Commercial E'!G60</f>
        <v>0.1171</v>
      </c>
      <c r="U40" s="108">
        <f>'Commercial E'!H60</f>
        <v>0.1239</v>
      </c>
      <c r="V40" s="108">
        <f>'Commercial E'!I60</f>
        <v>0.1255</v>
      </c>
      <c r="W40" s="108">
        <f>'Commercial E'!J60</f>
        <v>0.1113</v>
      </c>
    </row>
    <row r="41" spans="1:23" x14ac:dyDescent="0.25">
      <c r="A41" s="51" t="s">
        <v>77</v>
      </c>
      <c r="B41" s="54">
        <v>3.1623060000000001E-2</v>
      </c>
      <c r="D41" s="47">
        <v>3.5000000000000001E-3</v>
      </c>
      <c r="G41" s="82" t="s">
        <v>18</v>
      </c>
      <c r="H41" s="54">
        <v>7.0000000000000007E-2</v>
      </c>
      <c r="I41" s="80"/>
      <c r="S41" s="108" t="str">
        <f>'Commercial E'!B61&amp;'Commercial E'!C61&amp;'Commercial E'!D61&amp;'Commercial E'!E61&amp;'Commercial E'!F61</f>
        <v>425836MAMassElecNEMASS</v>
      </c>
      <c r="T41" s="108">
        <f>'Commercial E'!G61</f>
        <v>0.1076</v>
      </c>
      <c r="U41" s="108">
        <f>'Commercial E'!H61</f>
        <v>0.1138</v>
      </c>
      <c r="V41" s="108">
        <f>'Commercial E'!I61</f>
        <v>0.1139</v>
      </c>
      <c r="W41" s="108">
        <f>'Commercial E'!J61</f>
        <v>0.10349999999999999</v>
      </c>
    </row>
    <row r="42" spans="1:23" x14ac:dyDescent="0.25">
      <c r="A42" s="51" t="s">
        <v>80</v>
      </c>
      <c r="B42" s="54">
        <v>1.0336339999999999E-2</v>
      </c>
      <c r="D42" s="47">
        <v>3.5999999999999999E-3</v>
      </c>
      <c r="G42" s="82" t="s">
        <v>39</v>
      </c>
      <c r="H42" s="54">
        <v>6.25E-2</v>
      </c>
      <c r="I42" s="80"/>
      <c r="S42" s="108" t="str">
        <f>'Commercial E'!B62&amp;'Commercial E'!C62&amp;'Commercial E'!D62&amp;'Commercial E'!E62&amp;'Commercial E'!F62</f>
        <v>4258312MAMassElecNEMASS</v>
      </c>
      <c r="T42" s="108">
        <f>'Commercial E'!G62</f>
        <v>0.1111</v>
      </c>
      <c r="U42" s="108">
        <f>'Commercial E'!H62</f>
        <v>0.1172</v>
      </c>
      <c r="V42" s="108">
        <f>'Commercial E'!I62</f>
        <v>0.1186</v>
      </c>
      <c r="W42" s="108">
        <f>'Commercial E'!J62</f>
        <v>0.106</v>
      </c>
    </row>
    <row r="43" spans="1:23" x14ac:dyDescent="0.25">
      <c r="A43" s="51" t="s">
        <v>83</v>
      </c>
      <c r="B43" s="54">
        <v>3.1623060000000001E-2</v>
      </c>
      <c r="D43" s="47">
        <v>3.7000000000000002E-3</v>
      </c>
      <c r="G43" s="82" t="s">
        <v>25</v>
      </c>
      <c r="H43" s="54">
        <v>6.25E-2</v>
      </c>
      <c r="I43" s="80"/>
      <c r="S43" s="108" t="str">
        <f>'Commercial E'!B63&amp;'Commercial E'!C63&amp;'Commercial E'!D63&amp;'Commercial E'!E63&amp;'Commercial E'!F63</f>
        <v>4258318MAMassElecNEMASS</v>
      </c>
      <c r="T43" s="108">
        <f>'Commercial E'!G63</f>
        <v>0.1171</v>
      </c>
      <c r="U43" s="108">
        <f>'Commercial E'!H63</f>
        <v>0.1242</v>
      </c>
      <c r="V43" s="108">
        <f>'Commercial E'!I63</f>
        <v>0.12540000000000001</v>
      </c>
      <c r="W43" s="108">
        <f>'Commercial E'!J63</f>
        <v>0.1115</v>
      </c>
    </row>
    <row r="44" spans="1:23" x14ac:dyDescent="0.25">
      <c r="A44" s="51" t="s">
        <v>85</v>
      </c>
      <c r="B44" s="54">
        <v>3.1623060000000001E-2</v>
      </c>
      <c r="D44" s="47">
        <v>3.8E-3</v>
      </c>
      <c r="G44" s="82" t="s">
        <v>40</v>
      </c>
      <c r="H44" s="54">
        <v>6.25E-2</v>
      </c>
      <c r="I44" s="80"/>
      <c r="S44" s="108" t="str">
        <f>'Commercial E'!B64&amp;'Commercial E'!C64&amp;'Commercial E'!D64&amp;'Commercial E'!E64&amp;'Commercial E'!F64</f>
        <v>4258324MAMassElecNEMASS</v>
      </c>
      <c r="T44" s="108">
        <f>'Commercial E'!G64</f>
        <v>0.11550000000000001</v>
      </c>
      <c r="U44" s="108">
        <f>'Commercial E'!H64</f>
        <v>0.1221</v>
      </c>
      <c r="V44" s="108">
        <f>'Commercial E'!I64</f>
        <v>0.1236</v>
      </c>
      <c r="W44" s="108">
        <f>'Commercial E'!J64</f>
        <v>0.1099</v>
      </c>
    </row>
    <row r="45" spans="1:23" x14ac:dyDescent="0.25">
      <c r="A45" s="51" t="s">
        <v>72</v>
      </c>
      <c r="B45" s="54">
        <v>1.029392E-2</v>
      </c>
      <c r="D45" s="47">
        <v>3.8999999999999998E-3</v>
      </c>
      <c r="G45" s="82" t="s">
        <v>30</v>
      </c>
      <c r="H45" s="54">
        <v>6.25E-2</v>
      </c>
      <c r="I45" s="80"/>
      <c r="S45" s="108" t="str">
        <f>'Commercial E'!B65&amp;'Commercial E'!C65&amp;'Commercial E'!D65&amp;'Commercial E'!E65&amp;'Commercial E'!F65</f>
        <v>426146MAMassElecNEMASS</v>
      </c>
      <c r="T45" s="108">
        <f>'Commercial E'!G65</f>
        <v>0.113</v>
      </c>
      <c r="U45" s="108">
        <f>'Commercial E'!H65</f>
        <v>0.12379999999999999</v>
      </c>
      <c r="V45" s="108">
        <f>'Commercial E'!I65</f>
        <v>0.12570000000000001</v>
      </c>
      <c r="W45" s="108">
        <f>'Commercial E'!J65</f>
        <v>0.1103</v>
      </c>
    </row>
    <row r="46" spans="1:23" x14ac:dyDescent="0.25">
      <c r="A46" s="51" t="s">
        <v>75</v>
      </c>
      <c r="B46" s="54">
        <v>1.029392E-2</v>
      </c>
      <c r="D46" s="47">
        <v>4.0000000000000001E-3</v>
      </c>
      <c r="G46" s="82" t="s">
        <v>27</v>
      </c>
      <c r="H46" s="54">
        <v>6.37625E-2</v>
      </c>
      <c r="I46" s="80"/>
      <c r="S46" s="108" t="str">
        <f>'Commercial E'!B66&amp;'Commercial E'!C66&amp;'Commercial E'!D66&amp;'Commercial E'!E66&amp;'Commercial E'!F66</f>
        <v>4261412MAMassElecNEMASS</v>
      </c>
      <c r="T46" s="108">
        <f>'Commercial E'!G66</f>
        <v>0.1128</v>
      </c>
      <c r="U46" s="108">
        <f>'Commercial E'!H66</f>
        <v>0.1191</v>
      </c>
      <c r="V46" s="108">
        <f>'Commercial E'!I66</f>
        <v>0.1206</v>
      </c>
      <c r="W46" s="108">
        <f>'Commercial E'!J66</f>
        <v>0.1075</v>
      </c>
    </row>
    <row r="47" spans="1:23" x14ac:dyDescent="0.25">
      <c r="A47" s="51" t="s">
        <v>61</v>
      </c>
      <c r="B47" s="54">
        <v>1.029392E-2</v>
      </c>
      <c r="D47" s="47">
        <v>4.1000000000000003E-3</v>
      </c>
      <c r="G47" s="82" t="s">
        <v>32</v>
      </c>
      <c r="H47" s="54">
        <v>6.0061999999999997E-2</v>
      </c>
      <c r="I47" s="80"/>
      <c r="S47" s="108" t="str">
        <f>'Commercial E'!B67&amp;'Commercial E'!C67&amp;'Commercial E'!D67&amp;'Commercial E'!E67&amp;'Commercial E'!F67</f>
        <v>4261418MAMassElecNEMASS</v>
      </c>
      <c r="T47" s="108">
        <f>'Commercial E'!G67</f>
        <v>0.12</v>
      </c>
      <c r="U47" s="108">
        <f>'Commercial E'!H67</f>
        <v>0.12909999999999999</v>
      </c>
      <c r="V47" s="108">
        <f>'Commercial E'!I67</f>
        <v>0.13100000000000001</v>
      </c>
      <c r="W47" s="108">
        <f>'Commercial E'!J67</f>
        <v>0.1149</v>
      </c>
    </row>
    <row r="48" spans="1:23" x14ac:dyDescent="0.25">
      <c r="A48" s="51" t="s">
        <v>81</v>
      </c>
      <c r="B48" s="54">
        <v>1.029392E-2</v>
      </c>
      <c r="D48" s="47">
        <v>4.1999999999999997E-3</v>
      </c>
      <c r="G48" s="82" t="s">
        <v>23</v>
      </c>
      <c r="H48" s="54">
        <v>7.0000000000000007E-2</v>
      </c>
      <c r="I48" s="80"/>
      <c r="S48" s="108" t="str">
        <f>'Commercial E'!B68&amp;'Commercial E'!C68&amp;'Commercial E'!D68&amp;'Commercial E'!E68&amp;'Commercial E'!F68</f>
        <v>4261424MAMassElecNEMASS</v>
      </c>
      <c r="T48" s="108">
        <f>'Commercial E'!G68</f>
        <v>0.1139</v>
      </c>
      <c r="U48" s="108">
        <f>'Commercial E'!H68</f>
        <v>0.1202</v>
      </c>
      <c r="V48" s="108">
        <f>'Commercial E'!I68</f>
        <v>0.1217</v>
      </c>
      <c r="W48" s="108">
        <f>'Commercial E'!J68</f>
        <v>0.1085</v>
      </c>
    </row>
    <row r="49" spans="1:23" x14ac:dyDescent="0.25">
      <c r="A49" s="51" t="s">
        <v>67</v>
      </c>
      <c r="B49" s="54">
        <v>1.029392E-2</v>
      </c>
      <c r="D49" s="47">
        <v>4.3E-3</v>
      </c>
      <c r="G49" s="82" t="s">
        <v>35</v>
      </c>
      <c r="H49" s="54">
        <v>6.25E-2</v>
      </c>
      <c r="I49" s="80"/>
      <c r="S49" s="108" t="str">
        <f>'Commercial E'!B69&amp;'Commercial E'!C69&amp;'Commercial E'!D69&amp;'Commercial E'!E69&amp;'Commercial E'!F69</f>
        <v>424616MAMassElecSEMASS</v>
      </c>
      <c r="T49" s="108">
        <f>'Commercial E'!G69</f>
        <v>7.6399999999999996E-2</v>
      </c>
      <c r="U49" s="108">
        <f>'Commercial E'!H69</f>
        <v>7.6300000000000007E-2</v>
      </c>
      <c r="V49" s="108">
        <f>'Commercial E'!I69</f>
        <v>7.3999999999999996E-2</v>
      </c>
      <c r="W49" s="108">
        <f>'Commercial E'!J69</f>
        <v>7.46E-2</v>
      </c>
    </row>
    <row r="50" spans="1:23" x14ac:dyDescent="0.25">
      <c r="A50" s="51" t="s">
        <v>86</v>
      </c>
      <c r="B50" s="54">
        <v>3.1493279999999998E-2</v>
      </c>
      <c r="D50" s="47">
        <v>4.4000000000000003E-3</v>
      </c>
      <c r="G50" s="82" t="s">
        <v>98</v>
      </c>
      <c r="H50" s="55">
        <v>2.8500000000000001E-2</v>
      </c>
      <c r="I50" s="80"/>
      <c r="S50" s="108" t="str">
        <f>'Commercial E'!B70&amp;'Commercial E'!C70&amp;'Commercial E'!D70&amp;'Commercial E'!E70&amp;'Commercial E'!F70</f>
        <v>4246112MAMassElecSEMASS</v>
      </c>
      <c r="T50" s="108">
        <f>'Commercial E'!G70</f>
        <v>8.6699999999999999E-2</v>
      </c>
      <c r="U50" s="108">
        <f>'Commercial E'!H70</f>
        <v>8.9300000000000004E-2</v>
      </c>
      <c r="V50" s="108">
        <f>'Commercial E'!I70</f>
        <v>8.43E-2</v>
      </c>
      <c r="W50" s="108">
        <f>'Commercial E'!J70</f>
        <v>8.5199999999999998E-2</v>
      </c>
    </row>
    <row r="51" spans="1:23" x14ac:dyDescent="0.25">
      <c r="A51" s="51" t="s">
        <v>62</v>
      </c>
      <c r="B51" s="54">
        <v>1.021615E-2</v>
      </c>
      <c r="D51" s="47">
        <v>4.4999999999999997E-3</v>
      </c>
      <c r="G51" s="82" t="s">
        <v>36</v>
      </c>
      <c r="H51" s="55">
        <v>2.8500000000000001E-2</v>
      </c>
      <c r="I51" s="80"/>
      <c r="S51" s="108" t="str">
        <f>'Commercial E'!B71&amp;'Commercial E'!C71&amp;'Commercial E'!D71&amp;'Commercial E'!E71&amp;'Commercial E'!F71</f>
        <v>4246118MAMassElecSEMASS</v>
      </c>
      <c r="T51" s="108">
        <f>'Commercial E'!G71</f>
        <v>8.77E-2</v>
      </c>
      <c r="U51" s="108">
        <f>'Commercial E'!H71</f>
        <v>8.9599999999999999E-2</v>
      </c>
      <c r="V51" s="108">
        <f>'Commercial E'!I71</f>
        <v>8.48E-2</v>
      </c>
      <c r="W51" s="108">
        <f>'Commercial E'!J71</f>
        <v>8.5800000000000001E-2</v>
      </c>
    </row>
    <row r="52" spans="1:23" ht="15.75" thickBot="1" x14ac:dyDescent="0.3">
      <c r="A52" s="48" t="s">
        <v>78</v>
      </c>
      <c r="B52" s="56">
        <v>3.1626149999999999E-2</v>
      </c>
      <c r="D52" s="47">
        <v>4.5999999999999999E-3</v>
      </c>
      <c r="G52" s="82" t="s">
        <v>88</v>
      </c>
      <c r="H52" s="55">
        <v>2.3400000000000001E-2</v>
      </c>
      <c r="I52" s="80"/>
      <c r="S52" s="108" t="str">
        <f>'Commercial E'!B72&amp;'Commercial E'!C72&amp;'Commercial E'!D72&amp;'Commercial E'!E72&amp;'Commercial E'!F72</f>
        <v>4246124MAMassElecSEMASS</v>
      </c>
      <c r="T52" s="108">
        <f>'Commercial E'!G72</f>
        <v>9.3899999999999997E-2</v>
      </c>
      <c r="U52" s="108">
        <f>'Commercial E'!H72</f>
        <v>9.74E-2</v>
      </c>
      <c r="V52" s="108">
        <f>'Commercial E'!I72</f>
        <v>9.06E-2</v>
      </c>
      <c r="W52" s="108">
        <f>'Commercial E'!J72</f>
        <v>9.1899999999999996E-2</v>
      </c>
    </row>
    <row r="53" spans="1:23" x14ac:dyDescent="0.25">
      <c r="D53" s="47">
        <v>4.7000000000000002E-3</v>
      </c>
      <c r="G53" s="82" t="s">
        <v>97</v>
      </c>
      <c r="H53" s="55">
        <v>2.8500000000000001E-2</v>
      </c>
      <c r="I53" s="80"/>
      <c r="S53" s="108" t="str">
        <f>'Commercial E'!B73&amp;'Commercial E'!C73&amp;'Commercial E'!D73&amp;'Commercial E'!E73&amp;'Commercial E'!F73</f>
        <v>424916MAMassElecSEMASS</v>
      </c>
      <c r="T53" s="108">
        <f>'Commercial E'!G73</f>
        <v>7.7899999999999997E-2</v>
      </c>
      <c r="U53" s="108">
        <f>'Commercial E'!H73</f>
        <v>7.7700000000000005E-2</v>
      </c>
      <c r="V53" s="108">
        <f>'Commercial E'!I73</f>
        <v>7.5499999999999998E-2</v>
      </c>
      <c r="W53" s="108">
        <f>'Commercial E'!J73</f>
        <v>7.5800000000000006E-2</v>
      </c>
    </row>
    <row r="54" spans="1:23" x14ac:dyDescent="0.25">
      <c r="D54" s="47">
        <v>4.7999999999999996E-3</v>
      </c>
      <c r="G54" s="82" t="s">
        <v>34</v>
      </c>
      <c r="H54" s="55">
        <v>2.8500000000000001E-2</v>
      </c>
      <c r="I54" s="80"/>
      <c r="S54" s="108" t="str">
        <f>'Commercial E'!B74&amp;'Commercial E'!C74&amp;'Commercial E'!D74&amp;'Commercial E'!E74&amp;'Commercial E'!F74</f>
        <v>4249112MAMassElecSEMASS</v>
      </c>
      <c r="T54" s="108">
        <f>'Commercial E'!G74</f>
        <v>8.7300000000000003E-2</v>
      </c>
      <c r="U54" s="108">
        <f>'Commercial E'!H74</f>
        <v>8.9899999999999994E-2</v>
      </c>
      <c r="V54" s="108">
        <f>'Commercial E'!I74</f>
        <v>8.4900000000000003E-2</v>
      </c>
      <c r="W54" s="108">
        <f>'Commercial E'!J74</f>
        <v>8.5900000000000004E-2</v>
      </c>
    </row>
    <row r="55" spans="1:23" x14ac:dyDescent="0.25">
      <c r="D55" s="47">
        <v>4.8999999999999998E-3</v>
      </c>
      <c r="G55" s="82" t="s">
        <v>37</v>
      </c>
      <c r="H55" s="55">
        <v>2.8500000000000001E-2</v>
      </c>
      <c r="I55" s="80"/>
      <c r="S55" s="108" t="str">
        <f>'Commercial E'!B75&amp;'Commercial E'!C75&amp;'Commercial E'!D75&amp;'Commercial E'!E75&amp;'Commercial E'!F75</f>
        <v>4249118MAMassElecSEMASS</v>
      </c>
      <c r="T55" s="108">
        <f>'Commercial E'!G75</f>
        <v>8.9200000000000002E-2</v>
      </c>
      <c r="U55" s="108">
        <f>'Commercial E'!H75</f>
        <v>9.11E-2</v>
      </c>
      <c r="V55" s="108">
        <f>'Commercial E'!I75</f>
        <v>8.6199999999999999E-2</v>
      </c>
      <c r="W55" s="108">
        <f>'Commercial E'!J75</f>
        <v>8.7099999999999997E-2</v>
      </c>
    </row>
    <row r="56" spans="1:23" x14ac:dyDescent="0.25">
      <c r="D56" s="47">
        <v>5.0000000000000001E-3</v>
      </c>
      <c r="G56" s="82" t="s">
        <v>9</v>
      </c>
      <c r="H56" s="54">
        <v>1.019696E-2</v>
      </c>
      <c r="S56" s="108" t="str">
        <f>'Commercial E'!B76&amp;'Commercial E'!C76&amp;'Commercial E'!D76&amp;'Commercial E'!E76&amp;'Commercial E'!F76</f>
        <v>4249124MAMassElecSEMASS</v>
      </c>
      <c r="T56" s="108">
        <f>'Commercial E'!G76</f>
        <v>9.5000000000000001E-2</v>
      </c>
      <c r="U56" s="108">
        <f>'Commercial E'!H76</f>
        <v>9.8599999999999993E-2</v>
      </c>
      <c r="V56" s="108">
        <f>'Commercial E'!I76</f>
        <v>9.1600000000000001E-2</v>
      </c>
      <c r="W56" s="108">
        <f>'Commercial E'!J76</f>
        <v>9.2899999999999996E-2</v>
      </c>
    </row>
    <row r="57" spans="1:23" x14ac:dyDescent="0.25">
      <c r="D57" s="47">
        <v>5.1000000000000004E-3</v>
      </c>
      <c r="G57" s="82" t="s">
        <v>16</v>
      </c>
      <c r="H57" s="54">
        <v>3.1780650000000001E-2</v>
      </c>
      <c r="S57" s="108" t="str">
        <f>'Commercial E'!B77&amp;'Commercial E'!C77&amp;'Commercial E'!D77&amp;'Commercial E'!E77&amp;'Commercial E'!F77</f>
        <v>425226MAMassElecSEMASS</v>
      </c>
      <c r="T57" s="108">
        <f>'Commercial E'!G77</f>
        <v>8.0600000000000005E-2</v>
      </c>
      <c r="U57" s="108">
        <f>'Commercial E'!H77</f>
        <v>8.1000000000000003E-2</v>
      </c>
      <c r="V57" s="108">
        <f>'Commercial E'!I77</f>
        <v>7.8100000000000003E-2</v>
      </c>
      <c r="W57" s="108">
        <f>'Commercial E'!J77</f>
        <v>7.8399999999999997E-2</v>
      </c>
    </row>
    <row r="58" spans="1:23" x14ac:dyDescent="0.25">
      <c r="D58" s="47">
        <v>5.1999999999999998E-3</v>
      </c>
      <c r="G58" s="82" t="s">
        <v>21</v>
      </c>
      <c r="H58" s="54">
        <v>3.1623060000000001E-2</v>
      </c>
      <c r="S58" s="108" t="str">
        <f>'Commercial E'!B78&amp;'Commercial E'!C78&amp;'Commercial E'!D78&amp;'Commercial E'!E78&amp;'Commercial E'!F78</f>
        <v>4252212MAMassElecSEMASS</v>
      </c>
      <c r="T58" s="108">
        <f>'Commercial E'!G78</f>
        <v>8.7900000000000006E-2</v>
      </c>
      <c r="U58" s="108">
        <f>'Commercial E'!H78</f>
        <v>9.06E-2</v>
      </c>
      <c r="V58" s="108">
        <f>'Commercial E'!I78</f>
        <v>8.5400000000000004E-2</v>
      </c>
      <c r="W58" s="108">
        <f>'Commercial E'!J78</f>
        <v>8.6400000000000005E-2</v>
      </c>
    </row>
    <row r="59" spans="1:23" x14ac:dyDescent="0.25">
      <c r="D59" s="47">
        <v>5.3E-3</v>
      </c>
      <c r="G59" s="82" t="s">
        <v>26</v>
      </c>
      <c r="H59" s="54">
        <v>3.1493279999999998E-2</v>
      </c>
      <c r="S59" s="108" t="str">
        <f>'Commercial E'!B79&amp;'Commercial E'!C79&amp;'Commercial E'!D79&amp;'Commercial E'!E79&amp;'Commercial E'!F79</f>
        <v>4252218MAMassElecSEMASS</v>
      </c>
      <c r="T59" s="108">
        <f>'Commercial E'!G79</f>
        <v>9.0999999999999998E-2</v>
      </c>
      <c r="U59" s="108">
        <f>'Commercial E'!H79</f>
        <v>9.3399999999999997E-2</v>
      </c>
      <c r="V59" s="108">
        <f>'Commercial E'!I79</f>
        <v>8.7900000000000006E-2</v>
      </c>
      <c r="W59" s="108">
        <f>'Commercial E'!J79</f>
        <v>8.8900000000000007E-2</v>
      </c>
    </row>
    <row r="60" spans="1:23" x14ac:dyDescent="0.25">
      <c r="D60" s="47">
        <v>5.4000000000000003E-3</v>
      </c>
      <c r="G60" s="82" t="s">
        <v>28</v>
      </c>
      <c r="H60" s="54">
        <v>1.021615E-2</v>
      </c>
      <c r="S60" s="108" t="str">
        <f>'Commercial E'!B80&amp;'Commercial E'!C80&amp;'Commercial E'!D80&amp;'Commercial E'!E80&amp;'Commercial E'!F80</f>
        <v>4252224MAMassElecSEMASS</v>
      </c>
      <c r="T60" s="108">
        <f>'Commercial E'!G80</f>
        <v>9.5799999999999996E-2</v>
      </c>
      <c r="U60" s="108">
        <f>'Commercial E'!H80</f>
        <v>9.9599999999999994E-2</v>
      </c>
      <c r="V60" s="108">
        <f>'Commercial E'!I80</f>
        <v>9.2399999999999996E-2</v>
      </c>
      <c r="W60" s="108">
        <f>'Commercial E'!J80</f>
        <v>9.3799999999999994E-2</v>
      </c>
    </row>
    <row r="61" spans="1:23" ht="15.75" thickBot="1" x14ac:dyDescent="0.3">
      <c r="D61" s="47">
        <v>5.4999999999999997E-3</v>
      </c>
      <c r="G61" s="83" t="s">
        <v>31</v>
      </c>
      <c r="H61" s="56">
        <v>3.1626149999999999E-2</v>
      </c>
      <c r="S61" s="108" t="str">
        <f>'Commercial E'!B81&amp;'Commercial E'!C81&amp;'Commercial E'!D81&amp;'Commercial E'!E81&amp;'Commercial E'!F81</f>
        <v>425526MAMassElecSEMASS</v>
      </c>
      <c r="T61" s="108">
        <f>'Commercial E'!G81</f>
        <v>8.2500000000000004E-2</v>
      </c>
      <c r="U61" s="108">
        <f>'Commercial E'!H81</f>
        <v>8.4099999999999994E-2</v>
      </c>
      <c r="V61" s="108">
        <f>'Commercial E'!I81</f>
        <v>8.0100000000000005E-2</v>
      </c>
      <c r="W61" s="108">
        <f>'Commercial E'!J81</f>
        <v>8.0699999999999994E-2</v>
      </c>
    </row>
    <row r="62" spans="1:23" x14ac:dyDescent="0.25">
      <c r="D62" s="47">
        <v>5.5999999999999999E-3</v>
      </c>
      <c r="S62" s="108" t="str">
        <f>'Commercial E'!B82&amp;'Commercial E'!C82&amp;'Commercial E'!D82&amp;'Commercial E'!E82&amp;'Commercial E'!F82</f>
        <v>4255212MAMassElecSEMASS</v>
      </c>
      <c r="T62" s="108">
        <f>'Commercial E'!G82</f>
        <v>8.9499999999999996E-2</v>
      </c>
      <c r="U62" s="108">
        <f>'Commercial E'!H82</f>
        <v>9.2399999999999996E-2</v>
      </c>
      <c r="V62" s="108">
        <f>'Commercial E'!I82</f>
        <v>8.6900000000000005E-2</v>
      </c>
      <c r="W62" s="108">
        <f>'Commercial E'!J82</f>
        <v>8.7900000000000006E-2</v>
      </c>
    </row>
    <row r="63" spans="1:23" x14ac:dyDescent="0.25">
      <c r="D63" s="47">
        <v>5.7000000000000002E-3</v>
      </c>
      <c r="S63" s="108" t="str">
        <f>'Commercial E'!B83&amp;'Commercial E'!C83&amp;'Commercial E'!D83&amp;'Commercial E'!E83&amp;'Commercial E'!F83</f>
        <v>4255218MAMassElecSEMASS</v>
      </c>
      <c r="T63" s="108">
        <f>'Commercial E'!G83</f>
        <v>9.2399999999999996E-2</v>
      </c>
      <c r="U63" s="108">
        <f>'Commercial E'!H83</f>
        <v>9.5399999999999999E-2</v>
      </c>
      <c r="V63" s="108">
        <f>'Commercial E'!I83</f>
        <v>8.9200000000000002E-2</v>
      </c>
      <c r="W63" s="108">
        <f>'Commercial E'!J83</f>
        <v>9.0300000000000005E-2</v>
      </c>
    </row>
    <row r="64" spans="1:23" x14ac:dyDescent="0.25">
      <c r="D64" s="47">
        <v>5.7999999999999996E-3</v>
      </c>
      <c r="S64" s="108" t="str">
        <f>'Commercial E'!B84&amp;'Commercial E'!C84&amp;'Commercial E'!D84&amp;'Commercial E'!E84&amp;'Commercial E'!F84</f>
        <v>4255224MAMassElecSEMASS</v>
      </c>
      <c r="T64" s="108">
        <f>'Commercial E'!G84</f>
        <v>9.5200000000000007E-2</v>
      </c>
      <c r="U64" s="108">
        <f>'Commercial E'!H84</f>
        <v>9.8799999999999999E-2</v>
      </c>
      <c r="V64" s="108">
        <f>'Commercial E'!I84</f>
        <v>9.1800000000000007E-2</v>
      </c>
      <c r="W64" s="108">
        <f>'Commercial E'!J84</f>
        <v>9.3100000000000002E-2</v>
      </c>
    </row>
    <row r="65" spans="4:23" x14ac:dyDescent="0.25">
      <c r="D65" s="47">
        <v>5.8999999999999999E-3</v>
      </c>
      <c r="S65" s="108" t="str">
        <f>'Commercial E'!B85&amp;'Commercial E'!C85&amp;'Commercial E'!D85&amp;'Commercial E'!E85&amp;'Commercial E'!F85</f>
        <v>425836MAMassElecSEMASS</v>
      </c>
      <c r="T65" s="108">
        <f>'Commercial E'!G85</f>
        <v>8.8700000000000001E-2</v>
      </c>
      <c r="U65" s="108">
        <f>'Commercial E'!H85</f>
        <v>9.1800000000000007E-2</v>
      </c>
      <c r="V65" s="108">
        <f>'Commercial E'!I85</f>
        <v>8.6199999999999999E-2</v>
      </c>
      <c r="W65" s="108">
        <f>'Commercial E'!J85</f>
        <v>8.6900000000000005E-2</v>
      </c>
    </row>
    <row r="66" spans="4:23" x14ac:dyDescent="0.25">
      <c r="D66" s="47">
        <v>6.0000000000000001E-3</v>
      </c>
      <c r="H66" s="80"/>
      <c r="S66" s="108" t="str">
        <f>'Commercial E'!B86&amp;'Commercial E'!C86&amp;'Commercial E'!D86&amp;'Commercial E'!E86&amp;'Commercial E'!F86</f>
        <v>4258312MAMassElecSEMASS</v>
      </c>
      <c r="T66" s="108">
        <f>'Commercial E'!G86</f>
        <v>9.0700000000000003E-2</v>
      </c>
      <c r="U66" s="108">
        <f>'Commercial E'!H86</f>
        <v>9.3700000000000006E-2</v>
      </c>
      <c r="V66" s="108">
        <f>'Commercial E'!I86</f>
        <v>8.7800000000000003E-2</v>
      </c>
      <c r="W66" s="108">
        <f>'Commercial E'!J86</f>
        <v>8.8999999999999996E-2</v>
      </c>
    </row>
    <row r="67" spans="4:23" x14ac:dyDescent="0.25">
      <c r="D67" s="47">
        <v>6.1000000000000004E-3</v>
      </c>
      <c r="H67" s="80"/>
      <c r="S67" s="108" t="str">
        <f>'Commercial E'!B87&amp;'Commercial E'!C87&amp;'Commercial E'!D87&amp;'Commercial E'!E87&amp;'Commercial E'!F87</f>
        <v>4258318MAMassElecSEMASS</v>
      </c>
      <c r="T67" s="108">
        <f>'Commercial E'!G87</f>
        <v>9.5100000000000004E-2</v>
      </c>
      <c r="U67" s="108">
        <f>'Commercial E'!H87</f>
        <v>9.8900000000000002E-2</v>
      </c>
      <c r="V67" s="108">
        <f>'Commercial E'!I87</f>
        <v>9.1700000000000004E-2</v>
      </c>
      <c r="W67" s="108">
        <f>'Commercial E'!J87</f>
        <v>9.2899999999999996E-2</v>
      </c>
    </row>
    <row r="68" spans="4:23" x14ac:dyDescent="0.25">
      <c r="D68" s="47">
        <v>6.1999999999999998E-3</v>
      </c>
      <c r="H68" s="80"/>
      <c r="S68" s="108" t="str">
        <f>'Commercial E'!B88&amp;'Commercial E'!C88&amp;'Commercial E'!D88&amp;'Commercial E'!E88&amp;'Commercial E'!F88</f>
        <v>4258324MAMassElecSEMASS</v>
      </c>
      <c r="T68" s="108">
        <f>'Commercial E'!G88</f>
        <v>9.4299999999999995E-2</v>
      </c>
      <c r="U68" s="108">
        <f>'Commercial E'!H88</f>
        <v>9.7799999999999998E-2</v>
      </c>
      <c r="V68" s="108">
        <f>'Commercial E'!I88</f>
        <v>9.0999999999999998E-2</v>
      </c>
      <c r="W68" s="108">
        <f>'Commercial E'!J88</f>
        <v>9.2399999999999996E-2</v>
      </c>
    </row>
    <row r="69" spans="4:23" x14ac:dyDescent="0.25">
      <c r="D69" s="47">
        <v>6.3E-3</v>
      </c>
      <c r="G69" s="51"/>
      <c r="H69" s="80"/>
      <c r="S69" s="108" t="str">
        <f>'Commercial E'!B89&amp;'Commercial E'!C89&amp;'Commercial E'!D89&amp;'Commercial E'!E89&amp;'Commercial E'!F89</f>
        <v>426146MAMassElecSEMASS</v>
      </c>
      <c r="T69" s="108">
        <f>'Commercial E'!G89</f>
        <v>9.4399999999999998E-2</v>
      </c>
      <c r="U69" s="108">
        <f>'Commercial E'!H89</f>
        <v>9.9099999999999994E-2</v>
      </c>
      <c r="V69" s="108">
        <f>'Commercial E'!I89</f>
        <v>9.1999999999999998E-2</v>
      </c>
      <c r="W69" s="108">
        <f>'Commercial E'!J89</f>
        <v>9.2799999999999994E-2</v>
      </c>
    </row>
    <row r="70" spans="4:23" x14ac:dyDescent="0.25">
      <c r="D70" s="47">
        <v>6.4000000000000003E-3</v>
      </c>
      <c r="G70" s="51"/>
      <c r="H70" s="80"/>
      <c r="S70" s="108" t="str">
        <f>'Commercial E'!B90&amp;'Commercial E'!C90&amp;'Commercial E'!D90&amp;'Commercial E'!E90&amp;'Commercial E'!F90</f>
        <v>4261412MAMassElecSEMASS</v>
      </c>
      <c r="T70" s="108">
        <f>'Commercial E'!G90</f>
        <v>9.1899999999999996E-2</v>
      </c>
      <c r="U70" s="108">
        <f>'Commercial E'!H90</f>
        <v>9.5100000000000004E-2</v>
      </c>
      <c r="V70" s="108">
        <f>'Commercial E'!I90</f>
        <v>8.8900000000000007E-2</v>
      </c>
      <c r="W70" s="108">
        <f>'Commercial E'!J90</f>
        <v>9.01E-2</v>
      </c>
    </row>
    <row r="71" spans="4:23" x14ac:dyDescent="0.25">
      <c r="D71" s="47">
        <v>6.4999999999999997E-3</v>
      </c>
      <c r="G71" s="51"/>
      <c r="H71" s="80"/>
      <c r="S71" s="108" t="str">
        <f>'Commercial E'!B91&amp;'Commercial E'!C91&amp;'Commercial E'!D91&amp;'Commercial E'!E91&amp;'Commercial E'!F91</f>
        <v>4261418MAMassElecSEMASS</v>
      </c>
      <c r="T71" s="108">
        <f>'Commercial E'!G91</f>
        <v>9.7600000000000006E-2</v>
      </c>
      <c r="U71" s="108">
        <f>'Commercial E'!H91</f>
        <v>0.1023</v>
      </c>
      <c r="V71" s="108">
        <f>'Commercial E'!I91</f>
        <v>9.4200000000000006E-2</v>
      </c>
      <c r="W71" s="108">
        <f>'Commercial E'!J91</f>
        <v>9.5500000000000002E-2</v>
      </c>
    </row>
    <row r="72" spans="4:23" x14ac:dyDescent="0.25">
      <c r="D72" s="47">
        <v>6.6E-3</v>
      </c>
      <c r="G72" s="51"/>
      <c r="H72" s="80"/>
      <c r="S72" s="108" t="str">
        <f>'Commercial E'!B92&amp;'Commercial E'!C92&amp;'Commercial E'!D92&amp;'Commercial E'!E92&amp;'Commercial E'!F92</f>
        <v>4261424MAMassElecSEMASS</v>
      </c>
      <c r="T72" s="108">
        <f>'Commercial E'!G92</f>
        <v>9.3600000000000003E-2</v>
      </c>
      <c r="U72" s="108">
        <f>'Commercial E'!H92</f>
        <v>9.7000000000000003E-2</v>
      </c>
      <c r="V72" s="108">
        <f>'Commercial E'!I92</f>
        <v>9.0399999999999994E-2</v>
      </c>
      <c r="W72" s="108">
        <f>'Commercial E'!J92</f>
        <v>9.1700000000000004E-2</v>
      </c>
    </row>
    <row r="73" spans="4:23" x14ac:dyDescent="0.25">
      <c r="D73" s="47">
        <v>6.7000000000000002E-3</v>
      </c>
      <c r="G73" s="51"/>
      <c r="H73" s="80"/>
      <c r="S73" s="108" t="str">
        <f>'Commercial E'!B93&amp;'Commercial E'!C93&amp;'Commercial E'!D93&amp;'Commercial E'!E93&amp;'Commercial E'!F93</f>
        <v>424616MAMassElecWCMASS</v>
      </c>
      <c r="T73" s="108">
        <f>'Commercial E'!G93</f>
        <v>7.4499999999999997E-2</v>
      </c>
      <c r="U73" s="108">
        <f>'Commercial E'!H93</f>
        <v>7.3800000000000004E-2</v>
      </c>
      <c r="V73" s="108">
        <f>'Commercial E'!I93</f>
        <v>7.1900000000000006E-2</v>
      </c>
      <c r="W73" s="108">
        <f>'Commercial E'!J93</f>
        <v>7.3599999999999999E-2</v>
      </c>
    </row>
    <row r="74" spans="4:23" x14ac:dyDescent="0.25">
      <c r="D74" s="47">
        <v>6.7999999999999996E-3</v>
      </c>
      <c r="H74" s="80"/>
      <c r="S74" s="108" t="str">
        <f>'Commercial E'!B94&amp;'Commercial E'!C94&amp;'Commercial E'!D94&amp;'Commercial E'!E94&amp;'Commercial E'!F94</f>
        <v>4246112MAMassElecWCMASS</v>
      </c>
      <c r="T74" s="108">
        <f>'Commercial E'!G94</f>
        <v>8.3500000000000005E-2</v>
      </c>
      <c r="U74" s="108">
        <f>'Commercial E'!H94</f>
        <v>8.5099999999999995E-2</v>
      </c>
      <c r="V74" s="108">
        <f>'Commercial E'!I94</f>
        <v>8.3000000000000004E-2</v>
      </c>
      <c r="W74" s="108">
        <f>'Commercial E'!J94</f>
        <v>8.3400000000000002E-2</v>
      </c>
    </row>
    <row r="75" spans="4:23" x14ac:dyDescent="0.25">
      <c r="D75" s="47">
        <v>6.8999999999999999E-3</v>
      </c>
      <c r="H75" s="80"/>
      <c r="S75" s="108" t="str">
        <f>'Commercial E'!B95&amp;'Commercial E'!C95&amp;'Commercial E'!D95&amp;'Commercial E'!E95&amp;'Commercial E'!F95</f>
        <v>4246118MAMassElecWCMASS</v>
      </c>
      <c r="T75" s="108">
        <f>'Commercial E'!G95</f>
        <v>8.4699999999999998E-2</v>
      </c>
      <c r="U75" s="108">
        <f>'Commercial E'!H95</f>
        <v>8.5699999999999998E-2</v>
      </c>
      <c r="V75" s="108">
        <f>'Commercial E'!I95</f>
        <v>8.3299999999999999E-2</v>
      </c>
      <c r="W75" s="108">
        <f>'Commercial E'!J95</f>
        <v>8.43E-2</v>
      </c>
    </row>
    <row r="76" spans="4:23" x14ac:dyDescent="0.25">
      <c r="D76" s="47">
        <v>7.0000000000000001E-3</v>
      </c>
      <c r="H76" s="80"/>
      <c r="S76" s="108" t="str">
        <f>'Commercial E'!B96&amp;'Commercial E'!C96&amp;'Commercial E'!D96&amp;'Commercial E'!E96&amp;'Commercial E'!F96</f>
        <v>4246124MAMassElecWCMASS</v>
      </c>
      <c r="T76" s="108">
        <f>'Commercial E'!G96</f>
        <v>9.0300000000000005E-2</v>
      </c>
      <c r="U76" s="108">
        <f>'Commercial E'!H96</f>
        <v>9.2399999999999996E-2</v>
      </c>
      <c r="V76" s="108">
        <f>'Commercial E'!I96</f>
        <v>8.9499999999999996E-2</v>
      </c>
      <c r="W76" s="108">
        <f>'Commercial E'!J96</f>
        <v>9.01E-2</v>
      </c>
    </row>
    <row r="77" spans="4:23" x14ac:dyDescent="0.25">
      <c r="D77" s="47">
        <v>7.1000000000000004E-3</v>
      </c>
      <c r="H77" s="80"/>
      <c r="S77" s="108" t="str">
        <f>'Commercial E'!B97&amp;'Commercial E'!C97&amp;'Commercial E'!D97&amp;'Commercial E'!E97&amp;'Commercial E'!F97</f>
        <v>424916MAMassElecWCMASS</v>
      </c>
      <c r="T77" s="108">
        <f>'Commercial E'!G97</f>
        <v>7.5899999999999995E-2</v>
      </c>
      <c r="U77" s="108">
        <f>'Commercial E'!H97</f>
        <v>7.51E-2</v>
      </c>
      <c r="V77" s="108">
        <f>'Commercial E'!I97</f>
        <v>7.3099999999999998E-2</v>
      </c>
      <c r="W77" s="108">
        <f>'Commercial E'!J97</f>
        <v>7.5200000000000003E-2</v>
      </c>
    </row>
    <row r="78" spans="4:23" x14ac:dyDescent="0.25">
      <c r="D78" s="47">
        <v>7.1999999999999998E-3</v>
      </c>
      <c r="H78" s="80"/>
      <c r="S78" s="108" t="str">
        <f>'Commercial E'!B98&amp;'Commercial E'!C98&amp;'Commercial E'!D98&amp;'Commercial E'!E98&amp;'Commercial E'!F98</f>
        <v>4249112MAMassElecWCMASS</v>
      </c>
      <c r="T78" s="108">
        <f>'Commercial E'!G98</f>
        <v>8.4400000000000003E-2</v>
      </c>
      <c r="U78" s="108">
        <f>'Commercial E'!H98</f>
        <v>8.5999999999999993E-2</v>
      </c>
      <c r="V78" s="108">
        <f>'Commercial E'!I98</f>
        <v>8.3900000000000002E-2</v>
      </c>
      <c r="W78" s="108">
        <f>'Commercial E'!J98</f>
        <v>8.43E-2</v>
      </c>
    </row>
    <row r="79" spans="4:23" x14ac:dyDescent="0.25">
      <c r="D79" s="47">
        <v>7.3000000000000001E-3</v>
      </c>
      <c r="S79" s="108" t="str">
        <f>'Commercial E'!B99&amp;'Commercial E'!C99&amp;'Commercial E'!D99&amp;'Commercial E'!E99&amp;'Commercial E'!F99</f>
        <v>4249118MAMassElecWCMASS</v>
      </c>
      <c r="T79" s="108">
        <f>'Commercial E'!G99</f>
        <v>8.6099999999999996E-2</v>
      </c>
      <c r="U79" s="108">
        <f>'Commercial E'!H99</f>
        <v>8.7099999999999997E-2</v>
      </c>
      <c r="V79" s="108">
        <f>'Commercial E'!I99</f>
        <v>8.4500000000000006E-2</v>
      </c>
      <c r="W79" s="108">
        <f>'Commercial E'!J99</f>
        <v>8.5699999999999998E-2</v>
      </c>
    </row>
    <row r="80" spans="4:23" x14ac:dyDescent="0.25">
      <c r="D80" s="47">
        <v>7.4000000000000003E-3</v>
      </c>
      <c r="S80" s="108" t="str">
        <f>'Commercial E'!B100&amp;'Commercial E'!C100&amp;'Commercial E'!D100&amp;'Commercial E'!E100&amp;'Commercial E'!F100</f>
        <v>4249124MAMassElecWCMASS</v>
      </c>
      <c r="T80" s="108">
        <f>'Commercial E'!G100</f>
        <v>9.1200000000000003E-2</v>
      </c>
      <c r="U80" s="108">
        <f>'Commercial E'!H100</f>
        <v>9.35E-2</v>
      </c>
      <c r="V80" s="108">
        <f>'Commercial E'!I100</f>
        <v>9.0499999999999997E-2</v>
      </c>
      <c r="W80" s="108">
        <f>'Commercial E'!J100</f>
        <v>9.11E-2</v>
      </c>
    </row>
    <row r="81" spans="4:23" x14ac:dyDescent="0.25">
      <c r="D81" s="47">
        <v>7.4999999999999997E-3</v>
      </c>
      <c r="S81" s="108" t="str">
        <f>'Commercial E'!B101&amp;'Commercial E'!C101&amp;'Commercial E'!D101&amp;'Commercial E'!E101&amp;'Commercial E'!F101</f>
        <v>425226MAMassElecWCMASS</v>
      </c>
      <c r="T81" s="108">
        <f>'Commercial E'!G101</f>
        <v>7.8E-2</v>
      </c>
      <c r="U81" s="108">
        <f>'Commercial E'!H101</f>
        <v>7.7799999999999994E-2</v>
      </c>
      <c r="V81" s="108">
        <f>'Commercial E'!I101</f>
        <v>7.5800000000000006E-2</v>
      </c>
      <c r="W81" s="108">
        <f>'Commercial E'!J101</f>
        <v>7.7600000000000002E-2</v>
      </c>
    </row>
    <row r="82" spans="4:23" x14ac:dyDescent="0.25">
      <c r="D82" s="47">
        <v>7.6E-3</v>
      </c>
      <c r="S82" s="108" t="str">
        <f>'Commercial E'!B102&amp;'Commercial E'!C102&amp;'Commercial E'!D102&amp;'Commercial E'!E102&amp;'Commercial E'!F102</f>
        <v>4252212MAMassElecWCMASS</v>
      </c>
      <c r="T82" s="108">
        <f>'Commercial E'!G102</f>
        <v>8.4900000000000003E-2</v>
      </c>
      <c r="U82" s="108">
        <f>'Commercial E'!H102</f>
        <v>8.6499999999999994E-2</v>
      </c>
      <c r="V82" s="108">
        <f>'Commercial E'!I102</f>
        <v>8.43E-2</v>
      </c>
      <c r="W82" s="108">
        <f>'Commercial E'!J102</f>
        <v>8.48E-2</v>
      </c>
    </row>
    <row r="83" spans="4:23" x14ac:dyDescent="0.25">
      <c r="D83" s="47">
        <v>7.7000000000000002E-3</v>
      </c>
      <c r="S83" s="108" t="str">
        <f>'Commercial E'!B103&amp;'Commercial E'!C103&amp;'Commercial E'!D103&amp;'Commercial E'!E103&amp;'Commercial E'!F103</f>
        <v>4252218MAMassElecWCMASS</v>
      </c>
      <c r="T83" s="108">
        <f>'Commercial E'!G103</f>
        <v>8.77E-2</v>
      </c>
      <c r="U83" s="108">
        <f>'Commercial E'!H103</f>
        <v>8.8999999999999996E-2</v>
      </c>
      <c r="V83" s="108">
        <f>'Commercial E'!I103</f>
        <v>8.6300000000000002E-2</v>
      </c>
      <c r="W83" s="108">
        <f>'Commercial E'!J103</f>
        <v>8.7499999999999994E-2</v>
      </c>
    </row>
    <row r="84" spans="4:23" x14ac:dyDescent="0.25">
      <c r="D84" s="47">
        <v>7.7999999999999996E-3</v>
      </c>
      <c r="S84" s="108" t="str">
        <f>'Commercial E'!B104&amp;'Commercial E'!C104&amp;'Commercial E'!D104&amp;'Commercial E'!E104&amp;'Commercial E'!F104</f>
        <v>4252224MAMassElecWCMASS</v>
      </c>
      <c r="T84" s="108">
        <f>'Commercial E'!G104</f>
        <v>9.1999999999999998E-2</v>
      </c>
      <c r="U84" s="108">
        <f>'Commercial E'!H104</f>
        <v>9.4299999999999995E-2</v>
      </c>
      <c r="V84" s="108">
        <f>'Commercial E'!I104</f>
        <v>9.1300000000000006E-2</v>
      </c>
      <c r="W84" s="108">
        <f>'Commercial E'!J104</f>
        <v>9.1899999999999996E-2</v>
      </c>
    </row>
    <row r="85" spans="4:23" x14ac:dyDescent="0.25">
      <c r="D85" s="47">
        <v>7.9000000000000008E-3</v>
      </c>
      <c r="S85" s="108" t="str">
        <f>'Commercial E'!B105&amp;'Commercial E'!C105&amp;'Commercial E'!D105&amp;'Commercial E'!E105&amp;'Commercial E'!F105</f>
        <v>425526MAMassElecWCMASS</v>
      </c>
      <c r="T85" s="108">
        <f>'Commercial E'!G105</f>
        <v>8.0399999999999999E-2</v>
      </c>
      <c r="U85" s="108">
        <f>'Commercial E'!H105</f>
        <v>8.1199999999999994E-2</v>
      </c>
      <c r="V85" s="108">
        <f>'Commercial E'!I105</f>
        <v>7.9200000000000007E-2</v>
      </c>
      <c r="W85" s="108">
        <f>'Commercial E'!J105</f>
        <v>8.0399999999999999E-2</v>
      </c>
    </row>
    <row r="86" spans="4:23" x14ac:dyDescent="0.25">
      <c r="D86" s="47">
        <v>8.0000000000000002E-3</v>
      </c>
      <c r="S86" s="108" t="str">
        <f>'Commercial E'!B106&amp;'Commercial E'!C106&amp;'Commercial E'!D106&amp;'Commercial E'!E106&amp;'Commercial E'!F106</f>
        <v>4255212MAMassElecWCMASS</v>
      </c>
      <c r="T86" s="108">
        <f>'Commercial E'!G106</f>
        <v>8.6300000000000002E-2</v>
      </c>
      <c r="U86" s="108">
        <f>'Commercial E'!H106</f>
        <v>8.7999999999999995E-2</v>
      </c>
      <c r="V86" s="108">
        <f>'Commercial E'!I106</f>
        <v>8.5699999999999998E-2</v>
      </c>
      <c r="W86" s="108">
        <f>'Commercial E'!J106</f>
        <v>8.6199999999999999E-2</v>
      </c>
    </row>
    <row r="87" spans="4:23" x14ac:dyDescent="0.25">
      <c r="D87" s="47">
        <v>8.0999999999999996E-3</v>
      </c>
      <c r="S87" s="108" t="str">
        <f>'Commercial E'!B107&amp;'Commercial E'!C107&amp;'Commercial E'!D107&amp;'Commercial E'!E107&amp;'Commercial E'!F107</f>
        <v>4255218MAMassElecWCMASS</v>
      </c>
      <c r="T87" s="108">
        <f>'Commercial E'!G107</f>
        <v>8.8999999999999996E-2</v>
      </c>
      <c r="U87" s="108">
        <f>'Commercial E'!H107</f>
        <v>9.0800000000000006E-2</v>
      </c>
      <c r="V87" s="108">
        <f>'Commercial E'!I107</f>
        <v>8.7999999999999995E-2</v>
      </c>
      <c r="W87" s="108">
        <f>'Commercial E'!J107</f>
        <v>8.8999999999999996E-2</v>
      </c>
    </row>
    <row r="88" spans="4:23" x14ac:dyDescent="0.25">
      <c r="D88" s="47">
        <v>8.2000000000000007E-3</v>
      </c>
      <c r="S88" s="108" t="str">
        <f>'Commercial E'!B108&amp;'Commercial E'!C108&amp;'Commercial E'!D108&amp;'Commercial E'!E108&amp;'Commercial E'!F108</f>
        <v>4255224MAMassElecWCMASS</v>
      </c>
      <c r="T88" s="108">
        <f>'Commercial E'!G108</f>
        <v>9.1499999999999998E-2</v>
      </c>
      <c r="U88" s="108">
        <f>'Commercial E'!H108</f>
        <v>9.3700000000000006E-2</v>
      </c>
      <c r="V88" s="108">
        <f>'Commercial E'!I108</f>
        <v>9.0700000000000003E-2</v>
      </c>
      <c r="W88" s="108">
        <f>'Commercial E'!J108</f>
        <v>9.1300000000000006E-2</v>
      </c>
    </row>
    <row r="89" spans="4:23" x14ac:dyDescent="0.25">
      <c r="D89" s="47">
        <v>8.3000000000000001E-3</v>
      </c>
      <c r="S89" s="108" t="str">
        <f>'Commercial E'!B109&amp;'Commercial E'!C109&amp;'Commercial E'!D109&amp;'Commercial E'!E109&amp;'Commercial E'!F109</f>
        <v>425836MAMassElecWCMASS</v>
      </c>
      <c r="T89" s="108">
        <f>'Commercial E'!G109</f>
        <v>8.5900000000000004E-2</v>
      </c>
      <c r="U89" s="108">
        <f>'Commercial E'!H109</f>
        <v>8.77E-2</v>
      </c>
      <c r="V89" s="108">
        <f>'Commercial E'!I109</f>
        <v>8.5599999999999996E-2</v>
      </c>
      <c r="W89" s="108">
        <f>'Commercial E'!J109</f>
        <v>8.6199999999999999E-2</v>
      </c>
    </row>
    <row r="90" spans="4:23" x14ac:dyDescent="0.25">
      <c r="D90" s="47">
        <v>8.3999999999999995E-3</v>
      </c>
      <c r="S90" s="108" t="str">
        <f>'Commercial E'!B110&amp;'Commercial E'!C110&amp;'Commercial E'!D110&amp;'Commercial E'!E110&amp;'Commercial E'!F110</f>
        <v>4258312MAMassElecWCMASS</v>
      </c>
      <c r="T90" s="108">
        <f>'Commercial E'!G110</f>
        <v>8.7300000000000003E-2</v>
      </c>
      <c r="U90" s="108">
        <f>'Commercial E'!H110</f>
        <v>8.9200000000000002E-2</v>
      </c>
      <c r="V90" s="108">
        <f>'Commercial E'!I110</f>
        <v>8.6699999999999999E-2</v>
      </c>
      <c r="W90" s="108">
        <f>'Commercial E'!J110</f>
        <v>8.72E-2</v>
      </c>
    </row>
    <row r="91" spans="4:23" x14ac:dyDescent="0.25">
      <c r="D91" s="47">
        <v>8.5000000000000006E-3</v>
      </c>
      <c r="S91" s="108" t="str">
        <f>'Commercial E'!B111&amp;'Commercial E'!C111&amp;'Commercial E'!D111&amp;'Commercial E'!E111&amp;'Commercial E'!F111</f>
        <v>4258318MAMassElecWCMASS</v>
      </c>
      <c r="T91" s="108">
        <f>'Commercial E'!G111</f>
        <v>9.1499999999999998E-2</v>
      </c>
      <c r="U91" s="108">
        <f>'Commercial E'!H111</f>
        <v>9.3799999999999994E-2</v>
      </c>
      <c r="V91" s="108">
        <f>'Commercial E'!I111</f>
        <v>9.0899999999999995E-2</v>
      </c>
      <c r="W91" s="108">
        <f>'Commercial E'!J111</f>
        <v>9.1499999999999998E-2</v>
      </c>
    </row>
    <row r="92" spans="4:23" x14ac:dyDescent="0.25">
      <c r="D92" s="47">
        <v>8.6E-3</v>
      </c>
      <c r="S92" s="108" t="str">
        <f>'Commercial E'!B112&amp;'Commercial E'!C112&amp;'Commercial E'!D112&amp;'Commercial E'!E112&amp;'Commercial E'!F112</f>
        <v>4258324MAMassElecWCMASS</v>
      </c>
      <c r="T92" s="108">
        <f>'Commercial E'!G112</f>
        <v>9.0700000000000003E-2</v>
      </c>
      <c r="U92" s="108">
        <f>'Commercial E'!H112</f>
        <v>9.2899999999999996E-2</v>
      </c>
      <c r="V92" s="108">
        <f>'Commercial E'!I112</f>
        <v>0.09</v>
      </c>
      <c r="W92" s="108">
        <f>'Commercial E'!J112</f>
        <v>9.06E-2</v>
      </c>
    </row>
    <row r="93" spans="4:23" x14ac:dyDescent="0.25">
      <c r="D93" s="47">
        <v>8.6999999999999994E-3</v>
      </c>
      <c r="S93" s="108" t="str">
        <f>'Commercial E'!B113&amp;'Commercial E'!C113&amp;'Commercial E'!D113&amp;'Commercial E'!E113&amp;'Commercial E'!F113</f>
        <v>426146MAMassElecWCMASS</v>
      </c>
      <c r="T93" s="108">
        <f>'Commercial E'!G113</f>
        <v>9.0700000000000003E-2</v>
      </c>
      <c r="U93" s="108">
        <f>'Commercial E'!H113</f>
        <v>9.3399999999999997E-2</v>
      </c>
      <c r="V93" s="108">
        <f>'Commercial E'!I113</f>
        <v>9.1399999999999995E-2</v>
      </c>
      <c r="W93" s="108">
        <f>'Commercial E'!J113</f>
        <v>9.1300000000000006E-2</v>
      </c>
    </row>
    <row r="94" spans="4:23" x14ac:dyDescent="0.25">
      <c r="D94" s="47">
        <v>8.8000000000000005E-3</v>
      </c>
      <c r="S94" s="108" t="str">
        <f>'Commercial E'!B114&amp;'Commercial E'!C114&amp;'Commercial E'!D114&amp;'Commercial E'!E114&amp;'Commercial E'!F114</f>
        <v>4261412MAMassElecWCMASS</v>
      </c>
      <c r="T94" s="108">
        <f>'Commercial E'!G114</f>
        <v>8.8400000000000006E-2</v>
      </c>
      <c r="U94" s="108">
        <f>'Commercial E'!H114</f>
        <v>9.0399999999999994E-2</v>
      </c>
      <c r="V94" s="108">
        <f>'Commercial E'!I114</f>
        <v>8.7800000000000003E-2</v>
      </c>
      <c r="W94" s="108">
        <f>'Commercial E'!J114</f>
        <v>8.8300000000000003E-2</v>
      </c>
    </row>
    <row r="95" spans="4:23" x14ac:dyDescent="0.25">
      <c r="D95" s="47">
        <v>8.8999999999999999E-3</v>
      </c>
      <c r="S95" s="108" t="str">
        <f>'Commercial E'!B115&amp;'Commercial E'!C115&amp;'Commercial E'!D115&amp;'Commercial E'!E115&amp;'Commercial E'!F115</f>
        <v>4261418MAMassElecWCMASS</v>
      </c>
      <c r="T95" s="108">
        <f>'Commercial E'!G115</f>
        <v>9.3700000000000006E-2</v>
      </c>
      <c r="U95" s="108">
        <f>'Commercial E'!H115</f>
        <v>9.6500000000000002E-2</v>
      </c>
      <c r="V95" s="108">
        <f>'Commercial E'!I115</f>
        <v>9.35E-2</v>
      </c>
      <c r="W95" s="108">
        <f>'Commercial E'!J115</f>
        <v>9.3899999999999997E-2</v>
      </c>
    </row>
    <row r="96" spans="4:23" x14ac:dyDescent="0.25">
      <c r="D96" s="47">
        <v>8.9999999999999993E-3</v>
      </c>
      <c r="S96" s="108" t="str">
        <f>'Commercial E'!B116&amp;'Commercial E'!C116&amp;'Commercial E'!D116&amp;'Commercial E'!E116&amp;'Commercial E'!F116</f>
        <v>4261424MAMassElecWCMASS</v>
      </c>
      <c r="T96" s="108">
        <f>'Commercial E'!G116</f>
        <v>8.9899999999999994E-2</v>
      </c>
      <c r="U96" s="108">
        <f>'Commercial E'!H116</f>
        <v>9.1999999999999998E-2</v>
      </c>
      <c r="V96" s="108">
        <f>'Commercial E'!I116</f>
        <v>8.9200000000000002E-2</v>
      </c>
      <c r="W96" s="108">
        <f>'Commercial E'!J116</f>
        <v>8.9800000000000005E-2</v>
      </c>
    </row>
    <row r="97" spans="1:23" x14ac:dyDescent="0.25">
      <c r="D97" s="47">
        <v>9.1000000000000004E-3</v>
      </c>
      <c r="S97" s="108" t="str">
        <f>'Commercial E'!B117&amp;'Commercial E'!C117&amp;'Commercial E'!D117&amp;'Commercial E'!E117&amp;'Commercial E'!F117</f>
        <v>424616MANStarNEMASS</v>
      </c>
      <c r="T97" s="108">
        <f>'Commercial E'!G117</f>
        <v>9.3200000000000005E-2</v>
      </c>
      <c r="U97" s="108">
        <f>'Commercial E'!H117</f>
        <v>9.2399999999999996E-2</v>
      </c>
      <c r="V97" s="108">
        <f>'Commercial E'!I117</f>
        <v>9.2200000000000004E-2</v>
      </c>
      <c r="W97" s="108">
        <f>'Commercial E'!J117</f>
        <v>8.9499999999999996E-2</v>
      </c>
    </row>
    <row r="98" spans="1:23" x14ac:dyDescent="0.25">
      <c r="D98" s="47">
        <v>9.1999999999999998E-3</v>
      </c>
      <c r="S98" s="108" t="str">
        <f>'Commercial E'!B118&amp;'Commercial E'!C118&amp;'Commercial E'!D118&amp;'Commercial E'!E118&amp;'Commercial E'!F118</f>
        <v>4246112MANStarNEMASS</v>
      </c>
      <c r="T98" s="108">
        <f>'Commercial E'!G118</f>
        <v>0.1037</v>
      </c>
      <c r="U98" s="108">
        <f>'Commercial E'!H118</f>
        <v>0.1087</v>
      </c>
      <c r="V98" s="108">
        <f>'Commercial E'!I118</f>
        <v>0.10979999999999999</v>
      </c>
      <c r="W98" s="108">
        <f>'Commercial E'!J118</f>
        <v>0.10539999999999999</v>
      </c>
    </row>
    <row r="99" spans="1:23" x14ac:dyDescent="0.25">
      <c r="D99" s="47">
        <v>9.2999999999999992E-3</v>
      </c>
      <c r="S99" s="108" t="str">
        <f>'Commercial E'!B119&amp;'Commercial E'!C119&amp;'Commercial E'!D119&amp;'Commercial E'!E119&amp;'Commercial E'!F119</f>
        <v>4246118MANStarNEMASS</v>
      </c>
      <c r="T99" s="108">
        <f>'Commercial E'!G119</f>
        <v>0.1087</v>
      </c>
      <c r="U99" s="108">
        <f>'Commercial E'!H119</f>
        <v>0.11219999999999999</v>
      </c>
      <c r="V99" s="108">
        <f>'Commercial E'!I119</f>
        <v>0.113</v>
      </c>
      <c r="W99" s="108">
        <f>'Commercial E'!J119</f>
        <v>0.1084</v>
      </c>
    </row>
    <row r="100" spans="1:23" x14ac:dyDescent="0.25">
      <c r="D100" s="47">
        <v>9.4000000000000004E-3</v>
      </c>
      <c r="S100" s="108" t="str">
        <f>'Commercial E'!B120&amp;'Commercial E'!C120&amp;'Commercial E'!D120&amp;'Commercial E'!E120&amp;'Commercial E'!F120</f>
        <v>4246124MANStarNEMASS</v>
      </c>
      <c r="T100" s="108">
        <f>'Commercial E'!G120</f>
        <v>0.1157</v>
      </c>
      <c r="U100" s="108">
        <f>'Commercial E'!H120</f>
        <v>0.1221</v>
      </c>
      <c r="V100" s="108">
        <f>'Commercial E'!I120</f>
        <v>0.1236</v>
      </c>
      <c r="W100" s="108">
        <f>'Commercial E'!J120</f>
        <v>0.1179</v>
      </c>
    </row>
    <row r="101" spans="1:23" x14ac:dyDescent="0.25">
      <c r="D101" s="47">
        <v>9.4999999999999998E-3</v>
      </c>
      <c r="S101" s="108" t="str">
        <f>'Commercial E'!B121&amp;'Commercial E'!C121&amp;'Commercial E'!D121&amp;'Commercial E'!E121&amp;'Commercial E'!F121</f>
        <v>424916MANStarNEMASS</v>
      </c>
      <c r="T101" s="108">
        <f>'Commercial E'!G121</f>
        <v>9.9099999999999994E-2</v>
      </c>
      <c r="U101" s="108">
        <f>'Commercial E'!H121</f>
        <v>9.74E-2</v>
      </c>
      <c r="V101" s="108">
        <f>'Commercial E'!I121</f>
        <v>9.7100000000000006E-2</v>
      </c>
      <c r="W101" s="108">
        <f>'Commercial E'!J121</f>
        <v>9.4500000000000001E-2</v>
      </c>
    </row>
    <row r="102" spans="1:23" x14ac:dyDescent="0.25">
      <c r="D102" s="47">
        <v>9.5999999999999992E-3</v>
      </c>
      <c r="S102" s="108" t="str">
        <f>'Commercial E'!B122&amp;'Commercial E'!C122&amp;'Commercial E'!D122&amp;'Commercial E'!E122&amp;'Commercial E'!F122</f>
        <v>4249112MANStarNEMASS</v>
      </c>
      <c r="T102" s="108">
        <f>'Commercial E'!G122</f>
        <v>0.10630000000000001</v>
      </c>
      <c r="U102" s="108">
        <f>'Commercial E'!H122</f>
        <v>0.1115</v>
      </c>
      <c r="V102" s="108">
        <f>'Commercial E'!I122</f>
        <v>0.11269999999999999</v>
      </c>
      <c r="W102" s="108">
        <f>'Commercial E'!J122</f>
        <v>0.108</v>
      </c>
    </row>
    <row r="103" spans="1:23" x14ac:dyDescent="0.25">
      <c r="D103" s="47">
        <v>9.7000000000000003E-3</v>
      </c>
      <c r="S103" s="108" t="str">
        <f>'Commercial E'!B123&amp;'Commercial E'!C123&amp;'Commercial E'!D123&amp;'Commercial E'!E123&amp;'Commercial E'!F123</f>
        <v>4249118MANStarNEMASS</v>
      </c>
      <c r="T103" s="108">
        <f>'Commercial E'!G123</f>
        <v>0.1119</v>
      </c>
      <c r="U103" s="108">
        <f>'Commercial E'!H123</f>
        <v>0.1154</v>
      </c>
      <c r="V103" s="108">
        <f>'Commercial E'!I123</f>
        <v>0.11609999999999999</v>
      </c>
      <c r="W103" s="108">
        <f>'Commercial E'!J123</f>
        <v>0.1115</v>
      </c>
    </row>
    <row r="104" spans="1:23" x14ac:dyDescent="0.25">
      <c r="D104" s="47">
        <v>9.7999999999999997E-3</v>
      </c>
      <c r="S104" s="108" t="str">
        <f>'Commercial E'!B124&amp;'Commercial E'!C124&amp;'Commercial E'!D124&amp;'Commercial E'!E124&amp;'Commercial E'!F124</f>
        <v>4249124MANStarNEMASS</v>
      </c>
      <c r="T104" s="108">
        <f>'Commercial E'!G124</f>
        <v>0.1179</v>
      </c>
      <c r="U104" s="108">
        <f>'Commercial E'!H124</f>
        <v>0.1246</v>
      </c>
      <c r="V104" s="108">
        <f>'Commercial E'!I124</f>
        <v>0.12609999999999999</v>
      </c>
      <c r="W104" s="108">
        <f>'Commercial E'!J124</f>
        <v>0.1201</v>
      </c>
    </row>
    <row r="105" spans="1:23" x14ac:dyDescent="0.25">
      <c r="D105" s="47">
        <v>9.9000000000000008E-3</v>
      </c>
      <c r="N105" s="108"/>
      <c r="O105" s="108"/>
      <c r="S105" s="108" t="str">
        <f>'Commercial E'!B125&amp;'Commercial E'!C125&amp;'Commercial E'!D125&amp;'Commercial E'!E125&amp;'Commercial E'!F125</f>
        <v>425226MANStarNEMASS</v>
      </c>
      <c r="T105" s="108">
        <f>'Commercial E'!G125</f>
        <v>0.1046</v>
      </c>
      <c r="U105" s="108">
        <f>'Commercial E'!H125</f>
        <v>0.1048</v>
      </c>
      <c r="V105" s="108">
        <f>'Commercial E'!I125</f>
        <v>0.1043</v>
      </c>
      <c r="W105" s="108">
        <f>'Commercial E'!J125</f>
        <v>0.1013</v>
      </c>
    </row>
    <row r="106" spans="1:23" x14ac:dyDescent="0.25">
      <c r="D106" s="47">
        <v>0.01</v>
      </c>
      <c r="H106" s="108"/>
      <c r="I106" s="108"/>
      <c r="N106" s="108"/>
      <c r="O106" s="108"/>
      <c r="S106" s="108" t="str">
        <f>'Commercial E'!B126&amp;'Commercial E'!C126&amp;'Commercial E'!D126&amp;'Commercial E'!E126&amp;'Commercial E'!F126</f>
        <v>4252212MANStarNEMASS</v>
      </c>
      <c r="T106" s="108">
        <f>'Commercial E'!G126</f>
        <v>0.1086</v>
      </c>
      <c r="U106" s="108">
        <f>'Commercial E'!H126</f>
        <v>0.11409999999999999</v>
      </c>
      <c r="V106" s="108">
        <f>'Commercial E'!I126</f>
        <v>0.1154</v>
      </c>
      <c r="W106" s="108">
        <f>'Commercial E'!J126</f>
        <v>0.1105</v>
      </c>
    </row>
    <row r="107" spans="1:23" x14ac:dyDescent="0.25">
      <c r="A107" s="108"/>
      <c r="D107" s="47"/>
      <c r="H107" s="108"/>
      <c r="I107" s="108"/>
      <c r="N107" s="108"/>
      <c r="O107" s="108"/>
      <c r="S107" s="108" t="str">
        <f>'Commercial E'!B127&amp;'Commercial E'!C127&amp;'Commercial E'!D127&amp;'Commercial E'!E127&amp;'Commercial E'!F127</f>
        <v>4252218MANStarNEMASS</v>
      </c>
      <c r="T107" s="108">
        <f>'Commercial E'!G127</f>
        <v>0.115</v>
      </c>
      <c r="U107" s="108">
        <f>'Commercial E'!H127</f>
        <v>0.1195</v>
      </c>
      <c r="V107" s="108">
        <f>'Commercial E'!I127</f>
        <v>0.1202</v>
      </c>
      <c r="W107" s="108">
        <f>'Commercial E'!J127</f>
        <v>0.1153</v>
      </c>
    </row>
    <row r="108" spans="1:23" x14ac:dyDescent="0.25">
      <c r="A108" s="108"/>
      <c r="B108" s="108"/>
      <c r="D108" s="108"/>
      <c r="E108" s="108"/>
      <c r="F108" s="108"/>
      <c r="G108" s="108"/>
      <c r="H108" s="108"/>
      <c r="I108" s="108"/>
      <c r="N108" s="108"/>
      <c r="O108" s="108"/>
      <c r="S108" s="108" t="str">
        <f>'Commercial E'!B128&amp;'Commercial E'!C128&amp;'Commercial E'!D128&amp;'Commercial E'!E128&amp;'Commercial E'!F128</f>
        <v>4252224MANStarNEMASS</v>
      </c>
      <c r="T108" s="108">
        <f>'Commercial E'!G128</f>
        <v>0.11990000000000001</v>
      </c>
      <c r="U108" s="108">
        <f>'Commercial E'!H128</f>
        <v>0.12690000000000001</v>
      </c>
      <c r="V108" s="108">
        <f>'Commercial E'!I128</f>
        <v>0.1285</v>
      </c>
      <c r="W108" s="108">
        <f>'Commercial E'!J128</f>
        <v>0.12230000000000001</v>
      </c>
    </row>
    <row r="109" spans="1:23" ht="15.75" thickBot="1" x14ac:dyDescent="0.3">
      <c r="A109" s="108"/>
      <c r="D109" s="108"/>
      <c r="E109" s="108"/>
      <c r="F109" s="108" t="s">
        <v>52</v>
      </c>
      <c r="G109" s="108"/>
      <c r="H109" s="108"/>
      <c r="I109" s="108"/>
      <c r="N109" s="108"/>
      <c r="O109" s="108"/>
      <c r="S109" s="108" t="str">
        <f>'Commercial E'!B129&amp;'Commercial E'!C129&amp;'Commercial E'!D129&amp;'Commercial E'!E129&amp;'Commercial E'!F129</f>
        <v>425526MANStarNEMASS</v>
      </c>
      <c r="T109" s="108">
        <f>'Commercial E'!G129</f>
        <v>0.105</v>
      </c>
      <c r="U109" s="108">
        <f>'Commercial E'!H129</f>
        <v>0.1085</v>
      </c>
      <c r="V109" s="108">
        <f>'Commercial E'!I129</f>
        <v>0.108</v>
      </c>
      <c r="W109" s="108">
        <f>'Commercial E'!J129</f>
        <v>0.1043</v>
      </c>
    </row>
    <row r="110" spans="1:23" ht="15.75" thickBot="1" x14ac:dyDescent="0.3">
      <c r="A110" s="79" t="s">
        <v>42</v>
      </c>
      <c r="B110" s="34" t="s">
        <v>41</v>
      </c>
      <c r="D110" s="108"/>
      <c r="E110" s="108"/>
      <c r="F110" s="104">
        <v>0.01</v>
      </c>
      <c r="G110" s="108"/>
      <c r="H110" s="108"/>
      <c r="I110" s="108"/>
      <c r="N110" s="108"/>
      <c r="O110" s="108"/>
      <c r="S110" s="108" t="str">
        <f>'Commercial E'!B130&amp;'Commercial E'!C130&amp;'Commercial E'!D130&amp;'Commercial E'!E130&amp;'Commercial E'!F130</f>
        <v>4255212MANStarNEMASS</v>
      </c>
      <c r="T110" s="108">
        <f>'Commercial E'!G130</f>
        <v>0.11070000000000001</v>
      </c>
      <c r="U110" s="108">
        <f>'Commercial E'!H130</f>
        <v>0.11650000000000001</v>
      </c>
      <c r="V110" s="108">
        <f>'Commercial E'!I130</f>
        <v>0.1178</v>
      </c>
      <c r="W110" s="108">
        <f>'Commercial E'!J130</f>
        <v>0.11269999999999999</v>
      </c>
    </row>
    <row r="111" spans="1:23" x14ac:dyDescent="0.25">
      <c r="A111" s="45">
        <v>6</v>
      </c>
      <c r="B111" s="78">
        <v>42461</v>
      </c>
      <c r="D111" s="108"/>
      <c r="E111" s="108"/>
      <c r="F111" s="104">
        <v>1.4999999999999999E-2</v>
      </c>
      <c r="G111" s="108"/>
      <c r="H111" s="108"/>
      <c r="I111" s="108"/>
      <c r="N111" s="108"/>
      <c r="O111" s="108"/>
      <c r="S111" s="108" t="str">
        <f>'Commercial E'!B131&amp;'Commercial E'!C131&amp;'Commercial E'!D131&amp;'Commercial E'!E131&amp;'Commercial E'!F131</f>
        <v>4255218MANStarNEMASS</v>
      </c>
      <c r="T111" s="108">
        <f>'Commercial E'!G131</f>
        <v>0.11609999999999999</v>
      </c>
      <c r="U111" s="108">
        <f>'Commercial E'!H131</f>
        <v>0.12189999999999999</v>
      </c>
      <c r="V111" s="108">
        <f>'Commercial E'!I131</f>
        <v>0.12280000000000001</v>
      </c>
      <c r="W111" s="108">
        <f>'Commercial E'!J131</f>
        <v>0.1173</v>
      </c>
    </row>
    <row r="112" spans="1:23" x14ac:dyDescent="0.25">
      <c r="A112" s="42">
        <v>12</v>
      </c>
      <c r="B112" s="78">
        <v>42491</v>
      </c>
      <c r="D112" s="108"/>
      <c r="E112" s="108"/>
      <c r="F112" s="104">
        <v>0.02</v>
      </c>
      <c r="G112" s="108"/>
      <c r="H112" s="108"/>
      <c r="N112" s="108"/>
      <c r="O112" s="108"/>
      <c r="S112" s="108" t="str">
        <f>'Commercial E'!B132&amp;'Commercial E'!C132&amp;'Commercial E'!D132&amp;'Commercial E'!E132&amp;'Commercial E'!F132</f>
        <v>4255224MANStarNEMASS</v>
      </c>
      <c r="T112" s="108">
        <f>'Commercial E'!G132</f>
        <v>0.11849999999999999</v>
      </c>
      <c r="U112" s="108">
        <f>'Commercial E'!H132</f>
        <v>0.12520000000000001</v>
      </c>
      <c r="V112" s="108">
        <f>'Commercial E'!I132</f>
        <v>0.1268</v>
      </c>
      <c r="W112" s="108">
        <f>'Commercial E'!J132</f>
        <v>0.1208</v>
      </c>
    </row>
    <row r="113" spans="1:23" ht="15.75" thickBot="1" x14ac:dyDescent="0.3">
      <c r="A113" s="42">
        <v>18</v>
      </c>
      <c r="B113" s="76">
        <v>42522</v>
      </c>
      <c r="D113" s="108"/>
      <c r="E113" s="108"/>
      <c r="F113" s="104">
        <v>2.5000000000000001E-2</v>
      </c>
      <c r="G113" s="108"/>
      <c r="H113" s="108"/>
      <c r="N113" s="108"/>
      <c r="O113" s="108"/>
      <c r="S113" s="108" t="str">
        <f>'Commercial E'!B133&amp;'Commercial E'!C133&amp;'Commercial E'!D133&amp;'Commercial E'!E133&amp;'Commercial E'!F133</f>
        <v>425836MANStarNEMASS</v>
      </c>
      <c r="T113" s="108">
        <f>'Commercial E'!G133</f>
        <v>0.1091</v>
      </c>
      <c r="U113" s="108">
        <f>'Commercial E'!H133</f>
        <v>0.11600000000000001</v>
      </c>
      <c r="V113" s="108">
        <f>'Commercial E'!I133</f>
        <v>0.1162</v>
      </c>
      <c r="W113" s="108">
        <f>'Commercial E'!J133</f>
        <v>0.1115</v>
      </c>
    </row>
    <row r="114" spans="1:23" ht="15.75" thickBot="1" x14ac:dyDescent="0.3">
      <c r="A114" s="38">
        <v>24</v>
      </c>
      <c r="B114" s="78">
        <v>42552</v>
      </c>
      <c r="D114" s="108"/>
      <c r="E114" s="108"/>
      <c r="F114" s="104">
        <v>0.03</v>
      </c>
      <c r="G114" s="108"/>
      <c r="H114" s="108"/>
      <c r="N114" s="108"/>
      <c r="O114" s="108"/>
      <c r="S114" s="108" t="str">
        <f>'Commercial E'!B134&amp;'Commercial E'!C134&amp;'Commercial E'!D134&amp;'Commercial E'!E134&amp;'Commercial E'!F134</f>
        <v>4258312MANStarNEMASS</v>
      </c>
      <c r="T114" s="108">
        <f>'Commercial E'!G134</f>
        <v>0.1124</v>
      </c>
      <c r="U114" s="108">
        <f>'Commercial E'!H134</f>
        <v>0.11840000000000001</v>
      </c>
      <c r="V114" s="108">
        <f>'Commercial E'!I134</f>
        <v>0.1198</v>
      </c>
      <c r="W114" s="108">
        <f>'Commercial E'!J134</f>
        <v>0.1144</v>
      </c>
    </row>
    <row r="115" spans="1:23" x14ac:dyDescent="0.25">
      <c r="A115" s="108"/>
      <c r="B115" s="108"/>
      <c r="C115" s="108"/>
      <c r="D115" s="108"/>
      <c r="E115" s="108"/>
      <c r="F115" s="104">
        <v>3.5000000000000003E-2</v>
      </c>
      <c r="G115" s="108"/>
      <c r="N115" s="108"/>
      <c r="O115" s="108"/>
      <c r="S115" s="108" t="str">
        <f>'Commercial E'!B135&amp;'Commercial E'!C135&amp;'Commercial E'!D135&amp;'Commercial E'!E135&amp;'Commercial E'!F135</f>
        <v>4258318MANStarNEMASS</v>
      </c>
      <c r="T115" s="108">
        <f>'Commercial E'!G135</f>
        <v>0.1187</v>
      </c>
      <c r="U115" s="108">
        <f>'Commercial E'!H135</f>
        <v>0.126</v>
      </c>
      <c r="V115" s="108">
        <f>'Commercial E'!I135</f>
        <v>0.12720000000000001</v>
      </c>
      <c r="W115" s="108">
        <f>'Commercial E'!J135</f>
        <v>0.1212</v>
      </c>
    </row>
    <row r="116" spans="1:23" ht="15.75" thickBot="1" x14ac:dyDescent="0.3">
      <c r="A116" s="108"/>
      <c r="B116" s="108"/>
      <c r="C116" s="108"/>
      <c r="D116" s="108"/>
      <c r="E116" s="108"/>
      <c r="F116" s="104">
        <v>0.04</v>
      </c>
      <c r="G116" s="108"/>
      <c r="N116" s="108"/>
      <c r="O116" s="108"/>
      <c r="S116" s="108" t="str">
        <f>'Commercial E'!B136&amp;'Commercial E'!C136&amp;'Commercial E'!D136&amp;'Commercial E'!E136&amp;'Commercial E'!F136</f>
        <v>4258324MANStarNEMASS</v>
      </c>
      <c r="T116" s="108">
        <f>'Commercial E'!G136</f>
        <v>0.1168</v>
      </c>
      <c r="U116" s="108">
        <f>'Commercial E'!H136</f>
        <v>0.12330000000000001</v>
      </c>
      <c r="V116" s="108">
        <f>'Commercial E'!I136</f>
        <v>0.12479999999999999</v>
      </c>
      <c r="W116" s="108">
        <f>'Commercial E'!J136</f>
        <v>0.11899999999999999</v>
      </c>
    </row>
    <row r="117" spans="1:23" ht="15.75" thickBot="1" x14ac:dyDescent="0.3">
      <c r="A117" s="107" t="s">
        <v>113</v>
      </c>
      <c r="B117" s="105" t="s">
        <v>51</v>
      </c>
      <c r="C117" s="108"/>
      <c r="D117" s="103" t="s">
        <v>1</v>
      </c>
      <c r="E117" s="108"/>
      <c r="F117" s="104">
        <v>4.4999999999999998E-2</v>
      </c>
      <c r="G117" s="108"/>
      <c r="N117" s="108"/>
      <c r="O117" s="108"/>
      <c r="S117" s="108" t="str">
        <f>'Commercial E'!B137&amp;'Commercial E'!C137&amp;'Commercial E'!D137&amp;'Commercial E'!E137&amp;'Commercial E'!F137</f>
        <v>426146MANStarNEMASS</v>
      </c>
      <c r="T117" s="108">
        <f>'Commercial E'!G137</f>
        <v>0.1134</v>
      </c>
      <c r="U117" s="108">
        <f>'Commercial E'!H137</f>
        <v>0.1232</v>
      </c>
      <c r="V117" s="108">
        <f>'Commercial E'!I137</f>
        <v>0.125</v>
      </c>
      <c r="W117" s="108">
        <f>'Commercial E'!J137</f>
        <v>0.1191</v>
      </c>
    </row>
    <row r="118" spans="1:23" x14ac:dyDescent="0.25">
      <c r="A118" s="49" t="s">
        <v>92</v>
      </c>
      <c r="B118" s="54">
        <v>5.1200000000000002E-2</v>
      </c>
      <c r="C118" s="108"/>
      <c r="D118" s="82" t="s">
        <v>14</v>
      </c>
      <c r="E118" s="108"/>
      <c r="F118" s="104">
        <v>0.05</v>
      </c>
      <c r="G118" s="108"/>
      <c r="N118" s="108"/>
      <c r="O118" s="108"/>
      <c r="S118" s="108" t="str">
        <f>'Commercial E'!B138&amp;'Commercial E'!C138&amp;'Commercial E'!D138&amp;'Commercial E'!E138&amp;'Commercial E'!F138</f>
        <v>4261412MANStarNEMASS</v>
      </c>
      <c r="T118" s="108">
        <f>'Commercial E'!G138</f>
        <v>0.11409999999999999</v>
      </c>
      <c r="U118" s="108">
        <f>'Commercial E'!H138</f>
        <v>0.1203</v>
      </c>
      <c r="V118" s="108">
        <f>'Commercial E'!I138</f>
        <v>0.12180000000000001</v>
      </c>
      <c r="W118" s="108">
        <f>'Commercial E'!J138</f>
        <v>0.1162</v>
      </c>
    </row>
    <row r="119" spans="1:23" x14ac:dyDescent="0.25">
      <c r="A119" s="49" t="s">
        <v>9</v>
      </c>
      <c r="B119" s="54">
        <v>0.12720000000000001</v>
      </c>
      <c r="D119" s="82" t="s">
        <v>19</v>
      </c>
      <c r="E119" s="108"/>
      <c r="F119" s="104">
        <v>5.5E-2</v>
      </c>
      <c r="G119" s="108"/>
      <c r="N119" s="108"/>
      <c r="O119" s="108"/>
      <c r="S119" s="108" t="str">
        <f>'Commercial E'!B139&amp;'Commercial E'!C139&amp;'Commercial E'!D139&amp;'Commercial E'!E139&amp;'Commercial E'!F139</f>
        <v>4261418MANStarNEMASS</v>
      </c>
      <c r="T119" s="108">
        <f>'Commercial E'!G139</f>
        <v>0.1211</v>
      </c>
      <c r="U119" s="108">
        <f>'Commercial E'!H139</f>
        <v>0.1298</v>
      </c>
      <c r="V119" s="108">
        <f>'Commercial E'!I139</f>
        <v>0.13170000000000001</v>
      </c>
      <c r="W119" s="108">
        <f>'Commercial E'!J139</f>
        <v>0.125</v>
      </c>
    </row>
    <row r="120" spans="1:23" x14ac:dyDescent="0.25">
      <c r="A120" s="49" t="s">
        <v>16</v>
      </c>
      <c r="B120" s="54">
        <v>0.1123</v>
      </c>
      <c r="D120" s="82" t="s">
        <v>90</v>
      </c>
      <c r="E120" s="108"/>
      <c r="F120" s="104">
        <v>0.06</v>
      </c>
      <c r="G120" s="108"/>
      <c r="N120" s="108"/>
      <c r="O120" s="108"/>
      <c r="S120" s="108" t="str">
        <f>'Commercial E'!B140&amp;'Commercial E'!C140&amp;'Commercial E'!D140&amp;'Commercial E'!E140&amp;'Commercial E'!F140</f>
        <v>4261424MANStarNEMASS</v>
      </c>
      <c r="T120" s="108">
        <f>'Commercial E'!G140</f>
        <v>0.1152</v>
      </c>
      <c r="U120" s="108">
        <f>'Commercial E'!H140</f>
        <v>0.1215</v>
      </c>
      <c r="V120" s="108">
        <f>'Commercial E'!I140</f>
        <v>0.1229</v>
      </c>
      <c r="W120" s="108">
        <f>'Commercial E'!J140</f>
        <v>0.1173</v>
      </c>
    </row>
    <row r="121" spans="1:23" x14ac:dyDescent="0.25">
      <c r="A121" s="49" t="s">
        <v>110</v>
      </c>
      <c r="B121" s="54">
        <v>0.1211</v>
      </c>
      <c r="D121" s="82" t="s">
        <v>91</v>
      </c>
      <c r="E121" s="108"/>
      <c r="F121" s="104">
        <v>6.5000000000000002E-2</v>
      </c>
      <c r="G121" s="108"/>
      <c r="N121" s="108"/>
      <c r="O121" s="108"/>
      <c r="S121" s="108" t="str">
        <f>'Commercial E'!B141&amp;'Commercial E'!C141&amp;'Commercial E'!D141&amp;'Commercial E'!E141&amp;'Commercial E'!F141</f>
        <v>424616MANStarSEMASS</v>
      </c>
      <c r="T121" s="108">
        <f>'Commercial E'!G141</f>
        <v>8.0500000000000002E-2</v>
      </c>
      <c r="U121" s="108">
        <f>'Commercial E'!H141</f>
        <v>7.6200000000000004E-2</v>
      </c>
      <c r="V121" s="108">
        <f>'Commercial E'!I141</f>
        <v>7.5999999999999998E-2</v>
      </c>
      <c r="W121" s="108">
        <f>'Commercial E'!J141</f>
        <v>7.3099999999999998E-2</v>
      </c>
    </row>
    <row r="122" spans="1:23" x14ac:dyDescent="0.25">
      <c r="A122" s="49" t="s">
        <v>91</v>
      </c>
      <c r="B122" s="54">
        <v>0.1032</v>
      </c>
      <c r="D122" s="82" t="s">
        <v>95</v>
      </c>
      <c r="E122" s="108"/>
      <c r="F122" s="104">
        <v>7.0000000000000007E-2</v>
      </c>
      <c r="G122" s="108"/>
      <c r="N122" s="108"/>
      <c r="O122" s="108"/>
      <c r="S122" s="108" t="str">
        <f>'Commercial E'!B142&amp;'Commercial E'!C142&amp;'Commercial E'!D142&amp;'Commercial E'!E142&amp;'Commercial E'!F142</f>
        <v>4246112MANStarSEMASS</v>
      </c>
      <c r="T122" s="108">
        <f>'Commercial E'!G142</f>
        <v>9.4299999999999995E-2</v>
      </c>
      <c r="U122" s="108">
        <f>'Commercial E'!H142</f>
        <v>8.9599999999999999E-2</v>
      </c>
      <c r="V122" s="108">
        <f>'Commercial E'!I142</f>
        <v>8.7800000000000003E-2</v>
      </c>
      <c r="W122" s="108">
        <f>'Commercial E'!J142</f>
        <v>8.43E-2</v>
      </c>
    </row>
    <row r="123" spans="1:23" x14ac:dyDescent="0.25">
      <c r="A123" s="49" t="s">
        <v>90</v>
      </c>
      <c r="B123" s="54">
        <v>0.10390000000000001</v>
      </c>
      <c r="D123" s="82" t="s">
        <v>96</v>
      </c>
      <c r="E123" s="108"/>
      <c r="F123" s="104">
        <v>7.4999999999999997E-2</v>
      </c>
      <c r="G123" s="108"/>
      <c r="S123" s="108" t="str">
        <f>'Commercial E'!B143&amp;'Commercial E'!C143&amp;'Commercial E'!D143&amp;'Commercial E'!E143&amp;'Commercial E'!F143</f>
        <v>4246118MANStarSEMASS</v>
      </c>
      <c r="T123" s="108">
        <f>'Commercial E'!G143</f>
        <v>9.5399999999999999E-2</v>
      </c>
      <c r="U123" s="108">
        <f>'Commercial E'!H143</f>
        <v>8.9800000000000005E-2</v>
      </c>
      <c r="V123" s="108">
        <f>'Commercial E'!I143</f>
        <v>8.8400000000000006E-2</v>
      </c>
      <c r="W123" s="108">
        <f>'Commercial E'!J143</f>
        <v>8.4400000000000003E-2</v>
      </c>
    </row>
    <row r="124" spans="1:23" x14ac:dyDescent="0.25">
      <c r="A124" s="49" t="s">
        <v>95</v>
      </c>
      <c r="B124" s="54">
        <v>0.1077</v>
      </c>
      <c r="D124" s="36" t="s">
        <v>24</v>
      </c>
      <c r="E124" s="108"/>
      <c r="F124" s="104">
        <v>0.08</v>
      </c>
      <c r="G124" s="108"/>
      <c r="S124" s="108" t="str">
        <f>'Commercial E'!B144&amp;'Commercial E'!C144&amp;'Commercial E'!D144&amp;'Commercial E'!E144&amp;'Commercial E'!F144</f>
        <v>4246124MANStarSEMASS</v>
      </c>
      <c r="T124" s="108">
        <f>'Commercial E'!G144</f>
        <v>0.1043</v>
      </c>
      <c r="U124" s="108">
        <f>'Commercial E'!H144</f>
        <v>9.7799999999999998E-2</v>
      </c>
      <c r="V124" s="108">
        <f>'Commercial E'!I144</f>
        <v>9.5399999999999999E-2</v>
      </c>
      <c r="W124" s="108">
        <f>'Commercial E'!J144</f>
        <v>9.06E-2</v>
      </c>
    </row>
    <row r="125" spans="1:23" x14ac:dyDescent="0.25">
      <c r="A125" s="49" t="s">
        <v>96</v>
      </c>
      <c r="B125" s="54">
        <v>0.1066</v>
      </c>
      <c r="D125" s="36" t="s">
        <v>26</v>
      </c>
      <c r="E125" s="108"/>
      <c r="F125" s="104">
        <v>8.5000000000000006E-2</v>
      </c>
      <c r="G125" s="108"/>
      <c r="S125" s="108" t="str">
        <f>'Commercial E'!B145&amp;'Commercial E'!C145&amp;'Commercial E'!D145&amp;'Commercial E'!E145&amp;'Commercial E'!F145</f>
        <v>424916MANStarSEMASS</v>
      </c>
      <c r="T125" s="108">
        <f>'Commercial E'!G145</f>
        <v>8.2000000000000003E-2</v>
      </c>
      <c r="U125" s="108">
        <f>'Commercial E'!H145</f>
        <v>7.7499999999999999E-2</v>
      </c>
      <c r="V125" s="108">
        <f>'Commercial E'!I145</f>
        <v>7.7299999999999994E-2</v>
      </c>
      <c r="W125" s="108">
        <f>'Commercial E'!J145</f>
        <v>7.46E-2</v>
      </c>
    </row>
    <row r="126" spans="1:23" x14ac:dyDescent="0.25">
      <c r="A126" s="49" t="s">
        <v>24</v>
      </c>
      <c r="B126" s="54">
        <v>0.106</v>
      </c>
      <c r="D126" s="36" t="s">
        <v>28</v>
      </c>
      <c r="E126" s="108"/>
      <c r="F126" s="104">
        <v>0.09</v>
      </c>
      <c r="S126" s="108" t="str">
        <f>'Commercial E'!B146&amp;'Commercial E'!C146&amp;'Commercial E'!D146&amp;'Commercial E'!E146&amp;'Commercial E'!F146</f>
        <v>4249112MANStarSEMASS</v>
      </c>
      <c r="T126" s="108">
        <f>'Commercial E'!G146</f>
        <v>9.5100000000000004E-2</v>
      </c>
      <c r="U126" s="108">
        <f>'Commercial E'!H146</f>
        <v>9.0300000000000005E-2</v>
      </c>
      <c r="V126" s="108">
        <f>'Commercial E'!I146</f>
        <v>8.8499999999999995E-2</v>
      </c>
      <c r="W126" s="108">
        <f>'Commercial E'!J146</f>
        <v>8.4900000000000003E-2</v>
      </c>
    </row>
    <row r="127" spans="1:23" x14ac:dyDescent="0.25">
      <c r="A127" s="49" t="s">
        <v>93</v>
      </c>
      <c r="B127" s="54">
        <v>0.1113</v>
      </c>
      <c r="D127" s="36" t="s">
        <v>25</v>
      </c>
      <c r="E127" s="108"/>
      <c r="F127" s="104">
        <v>9.5000000000000001E-2</v>
      </c>
      <c r="S127" s="108" t="str">
        <f>'Commercial E'!B147&amp;'Commercial E'!C147&amp;'Commercial E'!D147&amp;'Commercial E'!E147&amp;'Commercial E'!F147</f>
        <v>4249118MANStarSEMASS</v>
      </c>
      <c r="T127" s="108">
        <f>'Commercial E'!G147</f>
        <v>9.7100000000000006E-2</v>
      </c>
      <c r="U127" s="108">
        <f>'Commercial E'!H147</f>
        <v>9.1300000000000006E-2</v>
      </c>
      <c r="V127" s="108">
        <f>'Commercial E'!I147</f>
        <v>8.9800000000000005E-2</v>
      </c>
      <c r="W127" s="108">
        <f>'Commercial E'!J147</f>
        <v>8.5800000000000001E-2</v>
      </c>
    </row>
    <row r="128" spans="1:23" x14ac:dyDescent="0.25">
      <c r="A128" s="49" t="s">
        <v>26</v>
      </c>
      <c r="B128" s="54">
        <v>9.3600000000000003E-2</v>
      </c>
      <c r="D128" s="36" t="s">
        <v>31</v>
      </c>
      <c r="E128" s="108"/>
      <c r="F128" s="104">
        <v>0.1</v>
      </c>
      <c r="S128" s="108" t="str">
        <f>'Commercial E'!B148&amp;'Commercial E'!C148&amp;'Commercial E'!D148&amp;'Commercial E'!E148&amp;'Commercial E'!F148</f>
        <v>4249124MANStarSEMASS</v>
      </c>
      <c r="T128" s="108">
        <f>'Commercial E'!G148</f>
        <v>0.1057</v>
      </c>
      <c r="U128" s="108">
        <f>'Commercial E'!H148</f>
        <v>9.9000000000000005E-2</v>
      </c>
      <c r="V128" s="108">
        <f>'Commercial E'!I148</f>
        <v>9.6600000000000005E-2</v>
      </c>
      <c r="W128" s="108">
        <f>'Commercial E'!J148</f>
        <v>9.1600000000000001E-2</v>
      </c>
    </row>
    <row r="129" spans="1:23" x14ac:dyDescent="0.25">
      <c r="A129" s="49" t="s">
        <v>28</v>
      </c>
      <c r="B129" s="54">
        <v>0.1686</v>
      </c>
      <c r="D129" s="36" t="s">
        <v>92</v>
      </c>
      <c r="E129" s="108"/>
      <c r="S129" s="108" t="str">
        <f>'Commercial E'!B149&amp;'Commercial E'!C149&amp;'Commercial E'!D149&amp;'Commercial E'!E149&amp;'Commercial E'!F149</f>
        <v>425226MANStarSEMASS</v>
      </c>
      <c r="T129" s="108">
        <f>'Commercial E'!G149</f>
        <v>8.5400000000000004E-2</v>
      </c>
      <c r="U129" s="108">
        <f>'Commercial E'!H149</f>
        <v>8.09E-2</v>
      </c>
      <c r="V129" s="108">
        <f>'Commercial E'!I149</f>
        <v>8.0199999999999994E-2</v>
      </c>
      <c r="W129" s="108">
        <f>'Commercial E'!J149</f>
        <v>7.7499999999999999E-2</v>
      </c>
    </row>
    <row r="130" spans="1:23" x14ac:dyDescent="0.25">
      <c r="A130" s="49" t="s">
        <v>111</v>
      </c>
      <c r="B130" s="54">
        <v>0.1118</v>
      </c>
      <c r="D130" s="36" t="s">
        <v>93</v>
      </c>
      <c r="E130" s="108"/>
      <c r="S130" s="108" t="str">
        <f>'Commercial E'!B150&amp;'Commercial E'!C150&amp;'Commercial E'!D150&amp;'Commercial E'!E150&amp;'Commercial E'!F150</f>
        <v>4252212MANStarSEMASS</v>
      </c>
      <c r="T130" s="108">
        <f>'Commercial E'!G150</f>
        <v>9.5799999999999996E-2</v>
      </c>
      <c r="U130" s="108">
        <f>'Commercial E'!H150</f>
        <v>9.0899999999999995E-2</v>
      </c>
      <c r="V130" s="108">
        <f>'Commercial E'!I150</f>
        <v>8.9099999999999999E-2</v>
      </c>
      <c r="W130" s="108">
        <f>'Commercial E'!J150</f>
        <v>8.5500000000000007E-2</v>
      </c>
    </row>
    <row r="131" spans="1:23" x14ac:dyDescent="0.25">
      <c r="A131" s="49" t="s">
        <v>23</v>
      </c>
      <c r="B131" s="54">
        <v>0.11310000000000001</v>
      </c>
      <c r="D131" s="36" t="s">
        <v>23</v>
      </c>
      <c r="E131" s="108"/>
      <c r="S131" s="108" t="str">
        <f>'Commercial E'!B151&amp;'Commercial E'!C151&amp;'Commercial E'!D151&amp;'Commercial E'!E151&amp;'Commercial E'!F151</f>
        <v>4252218MANStarSEMASS</v>
      </c>
      <c r="T131" s="108">
        <f>'Commercial E'!G151</f>
        <v>9.9699999999999997E-2</v>
      </c>
      <c r="U131" s="108">
        <f>'Commercial E'!H151</f>
        <v>9.3600000000000003E-2</v>
      </c>
      <c r="V131" s="108">
        <f>'Commercial E'!I151</f>
        <v>9.1899999999999996E-2</v>
      </c>
      <c r="W131" s="108">
        <f>'Commercial E'!J151</f>
        <v>8.77E-2</v>
      </c>
    </row>
    <row r="132" spans="1:23" ht="15.75" thickBot="1" x14ac:dyDescent="0.3">
      <c r="A132" s="49" t="s">
        <v>31</v>
      </c>
      <c r="B132" s="55">
        <v>7.9600000000000004E-2</v>
      </c>
      <c r="D132" s="35" t="s">
        <v>94</v>
      </c>
      <c r="E132" s="108"/>
      <c r="S132" s="108" t="str">
        <f>'Commercial E'!B152&amp;'Commercial E'!C152&amp;'Commercial E'!D152&amp;'Commercial E'!E152&amp;'Commercial E'!F152</f>
        <v>4252224MANStarSEMASS</v>
      </c>
      <c r="T132" s="108">
        <f>'Commercial E'!G152</f>
        <v>0.1069</v>
      </c>
      <c r="U132" s="108">
        <f>'Commercial E'!H152</f>
        <v>0.1</v>
      </c>
      <c r="V132" s="108">
        <f>'Commercial E'!I152</f>
        <v>9.7500000000000003E-2</v>
      </c>
      <c r="W132" s="108">
        <f>'Commercial E'!J152</f>
        <v>9.2399999999999996E-2</v>
      </c>
    </row>
    <row r="133" spans="1:23" x14ac:dyDescent="0.25">
      <c r="A133" s="49" t="s">
        <v>94</v>
      </c>
      <c r="B133" s="55">
        <v>0.1113</v>
      </c>
      <c r="E133" s="108"/>
      <c r="S133" s="108" t="str">
        <f>'Commercial E'!B153&amp;'Commercial E'!C153&amp;'Commercial E'!D153&amp;'Commercial E'!E153&amp;'Commercial E'!F153</f>
        <v>425526MANStarSEMASS</v>
      </c>
      <c r="T133" s="108">
        <f>'Commercial E'!G153</f>
        <v>8.8700000000000001E-2</v>
      </c>
      <c r="U133" s="108">
        <f>'Commercial E'!H153</f>
        <v>8.4099999999999994E-2</v>
      </c>
      <c r="V133" s="108">
        <f>'Commercial E'!I153</f>
        <v>8.2900000000000001E-2</v>
      </c>
      <c r="W133" s="108">
        <f>'Commercial E'!J153</f>
        <v>7.9299999999999995E-2</v>
      </c>
    </row>
    <row r="134" spans="1:23" ht="15.75" thickBot="1" x14ac:dyDescent="0.3">
      <c r="A134" s="106" t="s">
        <v>112</v>
      </c>
      <c r="B134" s="101">
        <v>9.8299999999999998E-2</v>
      </c>
      <c r="E134" s="108"/>
      <c r="S134" s="108" t="str">
        <f>'Commercial E'!B154&amp;'Commercial E'!C154&amp;'Commercial E'!D154&amp;'Commercial E'!E154&amp;'Commercial E'!F154</f>
        <v>4255212MANStarSEMASS</v>
      </c>
      <c r="T134" s="108">
        <f>'Commercial E'!G154</f>
        <v>9.7900000000000001E-2</v>
      </c>
      <c r="U134" s="108">
        <f>'Commercial E'!H154</f>
        <v>9.2700000000000005E-2</v>
      </c>
      <c r="V134" s="108">
        <f>'Commercial E'!I154</f>
        <v>9.0800000000000006E-2</v>
      </c>
      <c r="W134" s="108">
        <f>'Commercial E'!J154</f>
        <v>8.6900000000000005E-2</v>
      </c>
    </row>
    <row r="135" spans="1:23" x14ac:dyDescent="0.25">
      <c r="E135" s="108"/>
      <c r="S135" s="108" t="str">
        <f>'Commercial E'!B155&amp;'Commercial E'!C155&amp;'Commercial E'!D155&amp;'Commercial E'!E155&amp;'Commercial E'!F155</f>
        <v>4255218MANStarSEMASS</v>
      </c>
      <c r="T135" s="108">
        <f>'Commercial E'!G155</f>
        <v>0.10199999999999999</v>
      </c>
      <c r="U135" s="108">
        <f>'Commercial E'!H155</f>
        <v>9.5699999999999993E-2</v>
      </c>
      <c r="V135" s="108">
        <f>'Commercial E'!I155</f>
        <v>9.3600000000000003E-2</v>
      </c>
      <c r="W135" s="108">
        <f>'Commercial E'!J155</f>
        <v>8.8800000000000004E-2</v>
      </c>
    </row>
    <row r="136" spans="1:23" x14ac:dyDescent="0.25">
      <c r="S136" s="108" t="str">
        <f>'Commercial E'!B156&amp;'Commercial E'!C156&amp;'Commercial E'!D156&amp;'Commercial E'!E156&amp;'Commercial E'!F156</f>
        <v>4255224MANStarSEMASS</v>
      </c>
      <c r="T136" s="108">
        <f>'Commercial E'!G156</f>
        <v>0.10589999999999999</v>
      </c>
      <c r="U136" s="108">
        <f>'Commercial E'!H156</f>
        <v>9.9199999999999997E-2</v>
      </c>
      <c r="V136" s="108">
        <f>'Commercial E'!I156</f>
        <v>9.6799999999999997E-2</v>
      </c>
      <c r="W136" s="108">
        <f>'Commercial E'!J156</f>
        <v>9.1800000000000007E-2</v>
      </c>
    </row>
    <row r="137" spans="1:23" x14ac:dyDescent="0.25">
      <c r="S137" s="108" t="str">
        <f>'Commercial E'!B157&amp;'Commercial E'!C157&amp;'Commercial E'!D157&amp;'Commercial E'!E157&amp;'Commercial E'!F157</f>
        <v>425836MANStarSEMASS</v>
      </c>
      <c r="T137" s="108">
        <f>'Commercial E'!G157</f>
        <v>9.69E-2</v>
      </c>
      <c r="U137" s="108">
        <f>'Commercial E'!H157</f>
        <v>9.1999999999999998E-2</v>
      </c>
      <c r="V137" s="108">
        <f>'Commercial E'!I157</f>
        <v>8.9800000000000005E-2</v>
      </c>
      <c r="W137" s="108">
        <f>'Commercial E'!J157</f>
        <v>8.5900000000000004E-2</v>
      </c>
    </row>
    <row r="138" spans="1:23" x14ac:dyDescent="0.25">
      <c r="S138" s="108" t="str">
        <f>'Commercial E'!B158&amp;'Commercial E'!C158&amp;'Commercial E'!D158&amp;'Commercial E'!E158&amp;'Commercial E'!F158</f>
        <v>4258312MANStarSEMASS</v>
      </c>
      <c r="T138" s="108">
        <f>'Commercial E'!G158</f>
        <v>9.9599999999999994E-2</v>
      </c>
      <c r="U138" s="108">
        <f>'Commercial E'!H158</f>
        <v>9.4E-2</v>
      </c>
      <c r="V138" s="108">
        <f>'Commercial E'!I158</f>
        <v>9.1999999999999998E-2</v>
      </c>
      <c r="W138" s="108">
        <f>'Commercial E'!J158</f>
        <v>8.7800000000000003E-2</v>
      </c>
    </row>
    <row r="139" spans="1:23" x14ac:dyDescent="0.25">
      <c r="S139" s="108" t="str">
        <f>'Commercial E'!B159&amp;'Commercial E'!C159&amp;'Commercial E'!D159&amp;'Commercial E'!E159&amp;'Commercial E'!F159</f>
        <v>4258318MANStarSEMASS</v>
      </c>
      <c r="T139" s="108">
        <f>'Commercial E'!G159</f>
        <v>0.10589999999999999</v>
      </c>
      <c r="U139" s="108">
        <f>'Commercial E'!H159</f>
        <v>9.9299999999999999E-2</v>
      </c>
      <c r="V139" s="108">
        <f>'Commercial E'!I159</f>
        <v>9.6699999999999994E-2</v>
      </c>
      <c r="W139" s="108">
        <f>'Commercial E'!J159</f>
        <v>9.1600000000000001E-2</v>
      </c>
    </row>
    <row r="140" spans="1:23" x14ac:dyDescent="0.25">
      <c r="S140" s="108" t="str">
        <f>'Commercial E'!B160&amp;'Commercial E'!C160&amp;'Commercial E'!D160&amp;'Commercial E'!E160&amp;'Commercial E'!F160</f>
        <v>4258324MANStarSEMASS</v>
      </c>
      <c r="T140" s="108">
        <f>'Commercial E'!G160</f>
        <v>0.1047</v>
      </c>
      <c r="U140" s="108">
        <f>'Commercial E'!H160</f>
        <v>9.8199999999999996E-2</v>
      </c>
      <c r="V140" s="108">
        <f>'Commercial E'!I160</f>
        <v>9.5899999999999999E-2</v>
      </c>
      <c r="W140" s="108">
        <f>'Commercial E'!J160</f>
        <v>9.11E-2</v>
      </c>
    </row>
    <row r="141" spans="1:23" x14ac:dyDescent="0.25">
      <c r="S141" s="108" t="str">
        <f>'Commercial E'!B161&amp;'Commercial E'!C161&amp;'Commercial E'!D161&amp;'Commercial E'!E161&amp;'Commercial E'!F161</f>
        <v>426146MANStarSEMASS</v>
      </c>
      <c r="T141" s="108">
        <f>'Commercial E'!G161</f>
        <v>0.105</v>
      </c>
      <c r="U141" s="108">
        <f>'Commercial E'!H161</f>
        <v>9.9699999999999997E-2</v>
      </c>
      <c r="V141" s="108">
        <f>'Commercial E'!I161</f>
        <v>9.6600000000000005E-2</v>
      </c>
      <c r="W141" s="108">
        <f>'Commercial E'!J161</f>
        <v>9.2299999999999993E-2</v>
      </c>
    </row>
    <row r="142" spans="1:23" x14ac:dyDescent="0.25">
      <c r="S142" s="108" t="str">
        <f>'Commercial E'!B162&amp;'Commercial E'!C162&amp;'Commercial E'!D162&amp;'Commercial E'!E162&amp;'Commercial E'!F162</f>
        <v>4261412MANStarSEMASS</v>
      </c>
      <c r="T142" s="108">
        <f>'Commercial E'!G162</f>
        <v>0.1013</v>
      </c>
      <c r="U142" s="108">
        <f>'Commercial E'!H162</f>
        <v>9.5399999999999999E-2</v>
      </c>
      <c r="V142" s="108">
        <f>'Commercial E'!I162</f>
        <v>9.3299999999999994E-2</v>
      </c>
      <c r="W142" s="108">
        <f>'Commercial E'!J162</f>
        <v>8.8900000000000007E-2</v>
      </c>
    </row>
    <row r="143" spans="1:23" x14ac:dyDescent="0.25">
      <c r="S143" s="108" t="str">
        <f>'Commercial E'!B163&amp;'Commercial E'!C163&amp;'Commercial E'!D163&amp;'Commercial E'!E163&amp;'Commercial E'!F163</f>
        <v>4261418MANStarSEMASS</v>
      </c>
      <c r="T143" s="108">
        <f>'Commercial E'!G163</f>
        <v>0.1099</v>
      </c>
      <c r="U143" s="108">
        <f>'Commercial E'!H163</f>
        <v>0.1028</v>
      </c>
      <c r="V143" s="108">
        <f>'Commercial E'!I163</f>
        <v>9.98E-2</v>
      </c>
      <c r="W143" s="108">
        <f>'Commercial E'!J163</f>
        <v>9.4299999999999995E-2</v>
      </c>
    </row>
    <row r="144" spans="1:23" x14ac:dyDescent="0.25">
      <c r="S144" s="108" t="str">
        <f>'Commercial E'!B164&amp;'Commercial E'!C164&amp;'Commercial E'!D164&amp;'Commercial E'!E164&amp;'Commercial E'!F164</f>
        <v>4261424MANStarSEMASS</v>
      </c>
      <c r="T144" s="108">
        <f>'Commercial E'!G164</f>
        <v>0.1037</v>
      </c>
      <c r="U144" s="108">
        <f>'Commercial E'!H164</f>
        <v>9.74E-2</v>
      </c>
      <c r="V144" s="108">
        <f>'Commercial E'!I164</f>
        <v>9.5100000000000004E-2</v>
      </c>
      <c r="W144" s="108">
        <f>'Commercial E'!J164</f>
        <v>9.0399999999999994E-2</v>
      </c>
    </row>
    <row r="145" spans="19:23" x14ac:dyDescent="0.25">
      <c r="S145" s="108" t="str">
        <f>'Commercial E'!B165&amp;'Commercial E'!C165&amp;'Commercial E'!D165&amp;'Commercial E'!E165&amp;'Commercial E'!F165</f>
        <v>424616MAWestMassWCMASS</v>
      </c>
      <c r="T145" s="108">
        <f>'Commercial E'!G165</f>
        <v>7.2599999999999998E-2</v>
      </c>
      <c r="U145" s="108">
        <f>'Commercial E'!H165</f>
        <v>7.1900000000000006E-2</v>
      </c>
      <c r="V145" s="108">
        <f>'Commercial E'!I165</f>
        <v>7.0000000000000007E-2</v>
      </c>
      <c r="W145" s="108">
        <f>'Commercial E'!J165</f>
        <v>7.17E-2</v>
      </c>
    </row>
    <row r="146" spans="19:23" x14ac:dyDescent="0.25">
      <c r="S146" s="108" t="str">
        <f>'Commercial E'!B166&amp;'Commercial E'!C166&amp;'Commercial E'!D166&amp;'Commercial E'!E166&amp;'Commercial E'!F166</f>
        <v>4246112MAWestMassWCMASS</v>
      </c>
      <c r="T146" s="108">
        <f>'Commercial E'!G166</f>
        <v>7.9600000000000004E-2</v>
      </c>
      <c r="U146" s="108">
        <f>'Commercial E'!H166</f>
        <v>8.1199999999999994E-2</v>
      </c>
      <c r="V146" s="108">
        <f>'Commercial E'!I166</f>
        <v>7.9000000000000001E-2</v>
      </c>
      <c r="W146" s="108">
        <f>'Commercial E'!J166</f>
        <v>7.9500000000000001E-2</v>
      </c>
    </row>
    <row r="147" spans="19:23" x14ac:dyDescent="0.25">
      <c r="S147" s="108" t="str">
        <f>'Commercial E'!B167&amp;'Commercial E'!C167&amp;'Commercial E'!D167&amp;'Commercial E'!E167&amp;'Commercial E'!F167</f>
        <v>4246118MAWestMassWCMASS</v>
      </c>
      <c r="T147" s="108">
        <f>'Commercial E'!G167</f>
        <v>8.0600000000000005E-2</v>
      </c>
      <c r="U147" s="108">
        <f>'Commercial E'!H167</f>
        <v>8.1600000000000006E-2</v>
      </c>
      <c r="V147" s="108">
        <f>'Commercial E'!I167</f>
        <v>7.9200000000000007E-2</v>
      </c>
      <c r="W147" s="108">
        <f>'Commercial E'!J167</f>
        <v>8.0199999999999994E-2</v>
      </c>
    </row>
    <row r="148" spans="19:23" x14ac:dyDescent="0.25">
      <c r="S148" s="108" t="str">
        <f>'Commercial E'!B168&amp;'Commercial E'!C168&amp;'Commercial E'!D168&amp;'Commercial E'!E168&amp;'Commercial E'!F168</f>
        <v>4246124MAWestMassWCMASS</v>
      </c>
      <c r="T148" s="108">
        <f>'Commercial E'!G168</f>
        <v>8.4900000000000003E-2</v>
      </c>
      <c r="U148" s="108">
        <f>'Commercial E'!H168</f>
        <v>8.6999999999999994E-2</v>
      </c>
      <c r="V148" s="108">
        <f>'Commercial E'!I168</f>
        <v>8.4099999999999994E-2</v>
      </c>
      <c r="W148" s="108">
        <f>'Commercial E'!J168</f>
        <v>8.4699999999999998E-2</v>
      </c>
    </row>
    <row r="149" spans="19:23" x14ac:dyDescent="0.25">
      <c r="S149" s="108" t="str">
        <f>'Commercial E'!B169&amp;'Commercial E'!C169&amp;'Commercial E'!D169&amp;'Commercial E'!E169&amp;'Commercial E'!F169</f>
        <v>424916MAWestMassWCMASS</v>
      </c>
      <c r="T149" s="108">
        <f>'Commercial E'!G169</f>
        <v>7.3899999999999993E-2</v>
      </c>
      <c r="U149" s="108">
        <f>'Commercial E'!H169</f>
        <v>7.3200000000000001E-2</v>
      </c>
      <c r="V149" s="108">
        <f>'Commercial E'!I169</f>
        <v>7.1099999999999997E-2</v>
      </c>
      <c r="W149" s="108">
        <f>'Commercial E'!J169</f>
        <v>7.3200000000000001E-2</v>
      </c>
    </row>
    <row r="150" spans="19:23" x14ac:dyDescent="0.25">
      <c r="S150" s="108" t="str">
        <f>'Commercial E'!B170&amp;'Commercial E'!C170&amp;'Commercial E'!D170&amp;'Commercial E'!E170&amp;'Commercial E'!F170</f>
        <v>4249112MAWestMassWCMASS</v>
      </c>
      <c r="T150" s="108">
        <f>'Commercial E'!G170</f>
        <v>8.0399999999999999E-2</v>
      </c>
      <c r="U150" s="108">
        <f>'Commercial E'!H170</f>
        <v>8.2000000000000003E-2</v>
      </c>
      <c r="V150" s="108">
        <f>'Commercial E'!I170</f>
        <v>7.9799999999999996E-2</v>
      </c>
      <c r="W150" s="108">
        <f>'Commercial E'!J170</f>
        <v>8.0299999999999996E-2</v>
      </c>
    </row>
    <row r="151" spans="19:23" x14ac:dyDescent="0.25">
      <c r="S151" s="108" t="str">
        <f>'Commercial E'!B171&amp;'Commercial E'!C171&amp;'Commercial E'!D171&amp;'Commercial E'!E171&amp;'Commercial E'!F171</f>
        <v>4249118MAWestMassWCMASS</v>
      </c>
      <c r="T151" s="108">
        <f>'Commercial E'!G171</f>
        <v>8.1699999999999995E-2</v>
      </c>
      <c r="U151" s="108">
        <f>'Commercial E'!H171</f>
        <v>8.2799999999999999E-2</v>
      </c>
      <c r="V151" s="108">
        <f>'Commercial E'!I171</f>
        <v>8.0199999999999994E-2</v>
      </c>
      <c r="W151" s="108">
        <f>'Commercial E'!J171</f>
        <v>8.14E-2</v>
      </c>
    </row>
    <row r="152" spans="19:23" x14ac:dyDescent="0.25">
      <c r="S152" s="108" t="str">
        <f>'Commercial E'!B172&amp;'Commercial E'!C172&amp;'Commercial E'!D172&amp;'Commercial E'!E172&amp;'Commercial E'!F172</f>
        <v>4249124MAWestMassWCMASS</v>
      </c>
      <c r="T152" s="108">
        <f>'Commercial E'!G172</f>
        <v>8.5699999999999998E-2</v>
      </c>
      <c r="U152" s="108">
        <f>'Commercial E'!H172</f>
        <v>8.7900000000000006E-2</v>
      </c>
      <c r="V152" s="108">
        <f>'Commercial E'!I172</f>
        <v>8.4900000000000003E-2</v>
      </c>
      <c r="W152" s="108">
        <f>'Commercial E'!J172</f>
        <v>8.5500000000000007E-2</v>
      </c>
    </row>
    <row r="153" spans="19:23" x14ac:dyDescent="0.25">
      <c r="S153" s="108" t="str">
        <f>'Commercial E'!B173&amp;'Commercial E'!C173&amp;'Commercial E'!D173&amp;'Commercial E'!E173&amp;'Commercial E'!F173</f>
        <v>425226MAWestMassWCMASS</v>
      </c>
      <c r="T153" s="108">
        <f>'Commercial E'!G173</f>
        <v>7.5300000000000006E-2</v>
      </c>
      <c r="U153" s="108">
        <f>'Commercial E'!H173</f>
        <v>7.51E-2</v>
      </c>
      <c r="V153" s="108">
        <f>'Commercial E'!I173</f>
        <v>7.3099999999999998E-2</v>
      </c>
      <c r="W153" s="108">
        <f>'Commercial E'!J173</f>
        <v>7.4800000000000005E-2</v>
      </c>
    </row>
    <row r="154" spans="19:23" x14ac:dyDescent="0.25">
      <c r="S154" s="108" t="str">
        <f>'Commercial E'!B174&amp;'Commercial E'!C174&amp;'Commercial E'!D174&amp;'Commercial E'!E174&amp;'Commercial E'!F174</f>
        <v>4252212MAWestMassWCMASS</v>
      </c>
      <c r="T154" s="108">
        <f>'Commercial E'!G174</f>
        <v>8.0799999999999997E-2</v>
      </c>
      <c r="U154" s="108">
        <f>'Commercial E'!H174</f>
        <v>8.2400000000000001E-2</v>
      </c>
      <c r="V154" s="108">
        <f>'Commercial E'!I174</f>
        <v>8.0199999999999994E-2</v>
      </c>
      <c r="W154" s="108">
        <f>'Commercial E'!J174</f>
        <v>8.0699999999999994E-2</v>
      </c>
    </row>
    <row r="155" spans="19:23" x14ac:dyDescent="0.25">
      <c r="S155" s="108" t="str">
        <f>'Commercial E'!B175&amp;'Commercial E'!C175&amp;'Commercial E'!D175&amp;'Commercial E'!E175&amp;'Commercial E'!F175</f>
        <v>4252218MAWestMassWCMASS</v>
      </c>
      <c r="T155" s="108">
        <f>'Commercial E'!G175</f>
        <v>8.3000000000000004E-2</v>
      </c>
      <c r="U155" s="108">
        <f>'Commercial E'!H175</f>
        <v>8.43E-2</v>
      </c>
      <c r="V155" s="108">
        <f>'Commercial E'!I175</f>
        <v>8.1600000000000006E-2</v>
      </c>
      <c r="W155" s="108">
        <f>'Commercial E'!J175</f>
        <v>8.2699999999999996E-2</v>
      </c>
    </row>
    <row r="156" spans="19:23" x14ac:dyDescent="0.25">
      <c r="S156" s="108" t="str">
        <f>'Commercial E'!B176&amp;'Commercial E'!C176&amp;'Commercial E'!D176&amp;'Commercial E'!E176&amp;'Commercial E'!F176</f>
        <v>4252224MAWestMassWCMASS</v>
      </c>
      <c r="T156" s="108">
        <f>'Commercial E'!G176</f>
        <v>8.6300000000000002E-2</v>
      </c>
      <c r="U156" s="108">
        <f>'Commercial E'!H176</f>
        <v>8.8599999999999998E-2</v>
      </c>
      <c r="V156" s="108">
        <f>'Commercial E'!I176</f>
        <v>8.5500000000000007E-2</v>
      </c>
      <c r="W156" s="108">
        <f>'Commercial E'!J176</f>
        <v>8.6199999999999999E-2</v>
      </c>
    </row>
    <row r="157" spans="19:23" x14ac:dyDescent="0.25">
      <c r="S157" s="108" t="str">
        <f>'Commercial E'!B177&amp;'Commercial E'!C177&amp;'Commercial E'!D177&amp;'Commercial E'!E177&amp;'Commercial E'!F177</f>
        <v>425526MAWestMassWCMASS</v>
      </c>
      <c r="T157" s="108">
        <f>'Commercial E'!G177</f>
        <v>7.6799999999999993E-2</v>
      </c>
      <c r="U157" s="108">
        <f>'Commercial E'!H177</f>
        <v>7.7499999999999999E-2</v>
      </c>
      <c r="V157" s="108">
        <f>'Commercial E'!I177</f>
        <v>7.5499999999999998E-2</v>
      </c>
      <c r="W157" s="108">
        <f>'Commercial E'!J177</f>
        <v>7.6700000000000004E-2</v>
      </c>
    </row>
    <row r="158" spans="19:23" x14ac:dyDescent="0.25">
      <c r="S158" s="108" t="str">
        <f>'Commercial E'!B178&amp;'Commercial E'!C178&amp;'Commercial E'!D178&amp;'Commercial E'!E178&amp;'Commercial E'!F178</f>
        <v>4255212MAWestMassWCMASS</v>
      </c>
      <c r="T158" s="108">
        <f>'Commercial E'!G178</f>
        <v>8.1900000000000001E-2</v>
      </c>
      <c r="U158" s="108">
        <f>'Commercial E'!H178</f>
        <v>8.3699999999999997E-2</v>
      </c>
      <c r="V158" s="108">
        <f>'Commercial E'!I178</f>
        <v>8.1299999999999997E-2</v>
      </c>
      <c r="W158" s="108">
        <f>'Commercial E'!J178</f>
        <v>8.1799999999999998E-2</v>
      </c>
    </row>
    <row r="159" spans="19:23" x14ac:dyDescent="0.25">
      <c r="S159" s="108" t="str">
        <f>'Commercial E'!B179&amp;'Commercial E'!C179&amp;'Commercial E'!D179&amp;'Commercial E'!E179&amp;'Commercial E'!F179</f>
        <v>4255218MAWestMassWCMASS</v>
      </c>
      <c r="T159" s="108">
        <f>'Commercial E'!G179</f>
        <v>8.3900000000000002E-2</v>
      </c>
      <c r="U159" s="108">
        <f>'Commercial E'!H179</f>
        <v>8.5599999999999996E-2</v>
      </c>
      <c r="V159" s="108">
        <f>'Commercial E'!I179</f>
        <v>8.2799999999999999E-2</v>
      </c>
      <c r="W159" s="108">
        <f>'Commercial E'!J179</f>
        <v>8.3799999999999999E-2</v>
      </c>
    </row>
    <row r="160" spans="19:23" x14ac:dyDescent="0.25">
      <c r="S160" s="108" t="str">
        <f>'Commercial E'!B180&amp;'Commercial E'!C180&amp;'Commercial E'!D180&amp;'Commercial E'!E180&amp;'Commercial E'!F180</f>
        <v>4255224MAWestMassWCMASS</v>
      </c>
      <c r="T160" s="108">
        <f>'Commercial E'!G180</f>
        <v>8.5900000000000004E-2</v>
      </c>
      <c r="U160" s="108">
        <f>'Commercial E'!H180</f>
        <v>8.8099999999999998E-2</v>
      </c>
      <c r="V160" s="108">
        <f>'Commercial E'!I180</f>
        <v>8.5199999999999998E-2</v>
      </c>
      <c r="W160" s="108">
        <f>'Commercial E'!J180</f>
        <v>8.5800000000000001E-2</v>
      </c>
    </row>
    <row r="161" spans="19:23" x14ac:dyDescent="0.25">
      <c r="S161" s="108" t="str">
        <f>'Commercial E'!B181&amp;'Commercial E'!C181&amp;'Commercial E'!D181&amp;'Commercial E'!E181&amp;'Commercial E'!F181</f>
        <v>425836MAWestMassWCMASS</v>
      </c>
      <c r="T161" s="108">
        <f>'Commercial E'!G181</f>
        <v>8.14E-2</v>
      </c>
      <c r="U161" s="108">
        <f>'Commercial E'!H181</f>
        <v>8.3199999999999996E-2</v>
      </c>
      <c r="V161" s="108">
        <f>'Commercial E'!I181</f>
        <v>8.1100000000000005E-2</v>
      </c>
      <c r="W161" s="108">
        <f>'Commercial E'!J181</f>
        <v>8.1699999999999995E-2</v>
      </c>
    </row>
    <row r="162" spans="19:23" x14ac:dyDescent="0.25">
      <c r="S162" s="108" t="str">
        <f>'Commercial E'!B182&amp;'Commercial E'!C182&amp;'Commercial E'!D182&amp;'Commercial E'!E182&amp;'Commercial E'!F182</f>
        <v>4258312MAWestMassWCMASS</v>
      </c>
      <c r="T162" s="108">
        <f>'Commercial E'!G182</f>
        <v>8.2699999999999996E-2</v>
      </c>
      <c r="U162" s="108">
        <f>'Commercial E'!H182</f>
        <v>8.4500000000000006E-2</v>
      </c>
      <c r="V162" s="108">
        <f>'Commercial E'!I182</f>
        <v>8.2100000000000006E-2</v>
      </c>
      <c r="W162" s="108">
        <f>'Commercial E'!J182</f>
        <v>8.2600000000000007E-2</v>
      </c>
    </row>
    <row r="163" spans="19:23" x14ac:dyDescent="0.25">
      <c r="S163" s="108" t="str">
        <f>'Commercial E'!B183&amp;'Commercial E'!C183&amp;'Commercial E'!D183&amp;'Commercial E'!E183&amp;'Commercial E'!F183</f>
        <v>4258318MAWestMassWCMASS</v>
      </c>
      <c r="T163" s="108">
        <f>'Commercial E'!G183</f>
        <v>8.5699999999999998E-2</v>
      </c>
      <c r="U163" s="108">
        <f>'Commercial E'!H183</f>
        <v>8.7999999999999995E-2</v>
      </c>
      <c r="V163" s="108">
        <f>'Commercial E'!I183</f>
        <v>8.5099999999999995E-2</v>
      </c>
      <c r="W163" s="108">
        <f>'Commercial E'!J183</f>
        <v>8.5800000000000001E-2</v>
      </c>
    </row>
    <row r="164" spans="19:23" x14ac:dyDescent="0.25">
      <c r="S164" s="108" t="str">
        <f>'Commercial E'!B184&amp;'Commercial E'!C184&amp;'Commercial E'!D184&amp;'Commercial E'!E184&amp;'Commercial E'!F184</f>
        <v>4258324MAWestMassWCMASS</v>
      </c>
      <c r="T164" s="108">
        <f>'Commercial E'!G184</f>
        <v>8.5300000000000001E-2</v>
      </c>
      <c r="U164" s="108">
        <f>'Commercial E'!H184</f>
        <v>8.7499999999999994E-2</v>
      </c>
      <c r="V164" s="108">
        <f>'Commercial E'!I184</f>
        <v>8.4599999999999995E-2</v>
      </c>
      <c r="W164" s="108">
        <f>'Commercial E'!J184</f>
        <v>8.5199999999999998E-2</v>
      </c>
    </row>
    <row r="165" spans="19:23" x14ac:dyDescent="0.25">
      <c r="S165" s="108" t="str">
        <f>'Commercial E'!B185&amp;'Commercial E'!C185&amp;'Commercial E'!D185&amp;'Commercial E'!E185&amp;'Commercial E'!F185</f>
        <v>426146MAWestMassWCMASS</v>
      </c>
      <c r="T165" s="108">
        <f>'Commercial E'!G185</f>
        <v>8.5599999999999996E-2</v>
      </c>
      <c r="U165" s="108">
        <f>'Commercial E'!H185</f>
        <v>8.8400000000000006E-2</v>
      </c>
      <c r="V165" s="108">
        <f>'Commercial E'!I185</f>
        <v>8.6300000000000002E-2</v>
      </c>
      <c r="W165" s="108">
        <f>'Commercial E'!J185</f>
        <v>8.6199999999999999E-2</v>
      </c>
    </row>
    <row r="166" spans="19:23" x14ac:dyDescent="0.25">
      <c r="S166" s="108" t="str">
        <f>'Commercial E'!B186&amp;'Commercial E'!C186&amp;'Commercial E'!D186&amp;'Commercial E'!E186&amp;'Commercial E'!F186</f>
        <v>4261412MAWestMassWCMASS</v>
      </c>
      <c r="T166" s="108">
        <f>'Commercial E'!G186</f>
        <v>8.3500000000000005E-2</v>
      </c>
      <c r="U166" s="108">
        <f>'Commercial E'!H186</f>
        <v>8.5500000000000007E-2</v>
      </c>
      <c r="V166" s="108">
        <f>'Commercial E'!I186</f>
        <v>8.2900000000000001E-2</v>
      </c>
      <c r="W166" s="108">
        <f>'Commercial E'!J186</f>
        <v>8.3400000000000002E-2</v>
      </c>
    </row>
    <row r="167" spans="19:23" x14ac:dyDescent="0.25">
      <c r="S167" s="108" t="str">
        <f>'Commercial E'!B187&amp;'Commercial E'!C187&amp;'Commercial E'!D187&amp;'Commercial E'!E187&amp;'Commercial E'!F187</f>
        <v>4261418MAWestMassWCMASS</v>
      </c>
      <c r="T167" s="108">
        <f>'Commercial E'!G187</f>
        <v>8.7499999999999994E-2</v>
      </c>
      <c r="U167" s="108">
        <f>'Commercial E'!H187</f>
        <v>9.0300000000000005E-2</v>
      </c>
      <c r="V167" s="108">
        <f>'Commercial E'!I187</f>
        <v>8.7300000000000003E-2</v>
      </c>
      <c r="W167" s="108">
        <f>'Commercial E'!J187</f>
        <v>8.7599999999999997E-2</v>
      </c>
    </row>
    <row r="168" spans="19:23" x14ac:dyDescent="0.25">
      <c r="S168" s="108" t="str">
        <f>'Commercial E'!B188&amp;'Commercial E'!C188&amp;'Commercial E'!D188&amp;'Commercial E'!E188&amp;'Commercial E'!F188</f>
        <v>4261424MAWestMassWCMASS</v>
      </c>
      <c r="T168" s="108">
        <f>'Commercial E'!G188</f>
        <v>8.4699999999999998E-2</v>
      </c>
      <c r="U168" s="108">
        <f>'Commercial E'!H188</f>
        <v>8.6800000000000002E-2</v>
      </c>
      <c r="V168" s="108">
        <f>'Commercial E'!I188</f>
        <v>8.4000000000000005E-2</v>
      </c>
      <c r="W168" s="108">
        <f>'Commercial E'!J188</f>
        <v>8.4599999999999995E-2</v>
      </c>
    </row>
    <row r="169" spans="19:23" x14ac:dyDescent="0.25">
      <c r="S169" s="108" t="str">
        <f>'Commercial E'!B189&amp;'Commercial E'!C189&amp;'Commercial E'!D189&amp;'Commercial E'!E189&amp;'Commercial E'!F189</f>
        <v>424616MDBG&amp;E</v>
      </c>
      <c r="T169" s="108">
        <f>'Commercial E'!G189</f>
        <v>7.8600000000000003E-2</v>
      </c>
      <c r="U169" s="108">
        <f>'Commercial E'!H189</f>
        <v>7.7899999999999997E-2</v>
      </c>
      <c r="V169" s="108">
        <f>'Commercial E'!I189</f>
        <v>7.8200000000000006E-2</v>
      </c>
      <c r="W169" s="108">
        <f>'Commercial E'!J189</f>
        <v>7.9500000000000001E-2</v>
      </c>
    </row>
    <row r="170" spans="19:23" x14ac:dyDescent="0.25">
      <c r="S170" s="108" t="str">
        <f>'Commercial E'!B190&amp;'Commercial E'!C190&amp;'Commercial E'!D190&amp;'Commercial E'!E190&amp;'Commercial E'!F190</f>
        <v>4246112MDBG&amp;E</v>
      </c>
      <c r="T170" s="108">
        <f>'Commercial E'!G190</f>
        <v>7.8600000000000003E-2</v>
      </c>
      <c r="U170" s="108">
        <f>'Commercial E'!H190</f>
        <v>8.2900000000000001E-2</v>
      </c>
      <c r="V170" s="108">
        <f>'Commercial E'!I190</f>
        <v>8.2100000000000006E-2</v>
      </c>
      <c r="W170" s="108">
        <f>'Commercial E'!J190</f>
        <v>8.0199999999999994E-2</v>
      </c>
    </row>
    <row r="171" spans="19:23" x14ac:dyDescent="0.25">
      <c r="S171" s="108" t="str">
        <f>'Commercial E'!B191&amp;'Commercial E'!C191&amp;'Commercial E'!D191&amp;'Commercial E'!E191&amp;'Commercial E'!F191</f>
        <v>4246118MDBG&amp;E</v>
      </c>
      <c r="T171" s="108">
        <f>'Commercial E'!G191</f>
        <v>7.85E-2</v>
      </c>
      <c r="U171" s="108">
        <f>'Commercial E'!H191</f>
        <v>8.1100000000000005E-2</v>
      </c>
      <c r="V171" s="108">
        <f>'Commercial E'!I191</f>
        <v>8.0699999999999994E-2</v>
      </c>
      <c r="W171" s="108">
        <f>'Commercial E'!J191</f>
        <v>7.9799999999999996E-2</v>
      </c>
    </row>
    <row r="172" spans="19:23" x14ac:dyDescent="0.25">
      <c r="S172" s="108" t="str">
        <f>'Commercial E'!B192&amp;'Commercial E'!C192&amp;'Commercial E'!D192&amp;'Commercial E'!E192&amp;'Commercial E'!F192</f>
        <v>4246124MDBG&amp;E</v>
      </c>
      <c r="T172" s="108">
        <f>'Commercial E'!G192</f>
        <v>7.8E-2</v>
      </c>
      <c r="U172" s="108">
        <f>'Commercial E'!H192</f>
        <v>8.2199999999999995E-2</v>
      </c>
      <c r="V172" s="108">
        <f>'Commercial E'!I192</f>
        <v>8.1500000000000003E-2</v>
      </c>
      <c r="W172" s="108">
        <f>'Commercial E'!J192</f>
        <v>7.9600000000000004E-2</v>
      </c>
    </row>
    <row r="173" spans="19:23" x14ac:dyDescent="0.25">
      <c r="S173" s="108" t="str">
        <f>'Commercial E'!B193&amp;'Commercial E'!C193&amp;'Commercial E'!D193&amp;'Commercial E'!E193&amp;'Commercial E'!F193</f>
        <v>424916MDBG&amp;E</v>
      </c>
      <c r="T173" s="108">
        <f>'Commercial E'!G193</f>
        <v>7.8899999999999998E-2</v>
      </c>
      <c r="U173" s="108">
        <f>'Commercial E'!H193</f>
        <v>7.7700000000000005E-2</v>
      </c>
      <c r="V173" s="108">
        <f>'Commercial E'!I193</f>
        <v>7.8299999999999995E-2</v>
      </c>
      <c r="W173" s="108">
        <f>'Commercial E'!J193</f>
        <v>8.0100000000000005E-2</v>
      </c>
    </row>
    <row r="174" spans="19:23" x14ac:dyDescent="0.25">
      <c r="S174" s="108" t="str">
        <f>'Commercial E'!B194&amp;'Commercial E'!C194&amp;'Commercial E'!D194&amp;'Commercial E'!E194&amp;'Commercial E'!F194</f>
        <v>4249112MDBG&amp;E</v>
      </c>
      <c r="T174" s="108">
        <f>'Commercial E'!G194</f>
        <v>7.8799999999999995E-2</v>
      </c>
      <c r="U174" s="108">
        <f>'Commercial E'!H194</f>
        <v>8.3099999999999993E-2</v>
      </c>
      <c r="V174" s="108">
        <f>'Commercial E'!I194</f>
        <v>8.2299999999999998E-2</v>
      </c>
      <c r="W174" s="108">
        <f>'Commercial E'!J194</f>
        <v>8.0399999999999999E-2</v>
      </c>
    </row>
    <row r="175" spans="19:23" x14ac:dyDescent="0.25">
      <c r="S175" s="108" t="str">
        <f>'Commercial E'!B195&amp;'Commercial E'!C195&amp;'Commercial E'!D195&amp;'Commercial E'!E195&amp;'Commercial E'!F195</f>
        <v>4249118MDBG&amp;E</v>
      </c>
      <c r="T175" s="108">
        <f>'Commercial E'!G195</f>
        <v>7.8399999999999997E-2</v>
      </c>
      <c r="U175" s="108">
        <f>'Commercial E'!H195</f>
        <v>8.09E-2</v>
      </c>
      <c r="V175" s="108">
        <f>'Commercial E'!I195</f>
        <v>8.0600000000000005E-2</v>
      </c>
      <c r="W175" s="108">
        <f>'Commercial E'!J195</f>
        <v>7.9799999999999996E-2</v>
      </c>
    </row>
    <row r="176" spans="19:23" x14ac:dyDescent="0.25">
      <c r="S176" s="108" t="str">
        <f>'Commercial E'!B196&amp;'Commercial E'!C196&amp;'Commercial E'!D196&amp;'Commercial E'!E196&amp;'Commercial E'!F196</f>
        <v>4249124MDBG&amp;E</v>
      </c>
      <c r="T176" s="108">
        <f>'Commercial E'!G196</f>
        <v>7.8E-2</v>
      </c>
      <c r="U176" s="108">
        <f>'Commercial E'!H196</f>
        <v>8.2199999999999995E-2</v>
      </c>
      <c r="V176" s="108">
        <f>'Commercial E'!I196</f>
        <v>8.1500000000000003E-2</v>
      </c>
      <c r="W176" s="108">
        <f>'Commercial E'!J196</f>
        <v>7.9600000000000004E-2</v>
      </c>
    </row>
    <row r="177" spans="19:23" x14ac:dyDescent="0.25">
      <c r="S177" s="108" t="str">
        <f>'Commercial E'!B197&amp;'Commercial E'!C197&amp;'Commercial E'!D197&amp;'Commercial E'!E197&amp;'Commercial E'!F197</f>
        <v>425226MDBG&amp;E</v>
      </c>
      <c r="T177" s="108">
        <f>'Commercial E'!G197</f>
        <v>7.7899999999999997E-2</v>
      </c>
      <c r="U177" s="108">
        <f>'Commercial E'!H197</f>
        <v>7.8200000000000006E-2</v>
      </c>
      <c r="V177" s="108">
        <f>'Commercial E'!I197</f>
        <v>7.85E-2</v>
      </c>
      <c r="W177" s="108">
        <f>'Commercial E'!J197</f>
        <v>7.9799999999999996E-2</v>
      </c>
    </row>
    <row r="178" spans="19:23" x14ac:dyDescent="0.25">
      <c r="S178" s="108" t="str">
        <f>'Commercial E'!B198&amp;'Commercial E'!C198&amp;'Commercial E'!D198&amp;'Commercial E'!E198&amp;'Commercial E'!F198</f>
        <v>4252212MDBG&amp;E</v>
      </c>
      <c r="T178" s="108">
        <f>'Commercial E'!G198</f>
        <v>7.8799999999999995E-2</v>
      </c>
      <c r="U178" s="108">
        <f>'Commercial E'!H198</f>
        <v>8.3000000000000004E-2</v>
      </c>
      <c r="V178" s="108">
        <f>'Commercial E'!I198</f>
        <v>8.2299999999999998E-2</v>
      </c>
      <c r="W178" s="108">
        <f>'Commercial E'!J198</f>
        <v>8.0399999999999999E-2</v>
      </c>
    </row>
    <row r="179" spans="19:23" x14ac:dyDescent="0.25">
      <c r="S179" s="108" t="str">
        <f>'Commercial E'!B199&amp;'Commercial E'!C199&amp;'Commercial E'!D199&amp;'Commercial E'!E199&amp;'Commercial E'!F199</f>
        <v>4252218MDBG&amp;E</v>
      </c>
      <c r="T179" s="108">
        <f>'Commercial E'!G199</f>
        <v>7.8E-2</v>
      </c>
      <c r="U179" s="108">
        <f>'Commercial E'!H199</f>
        <v>8.09E-2</v>
      </c>
      <c r="V179" s="108">
        <f>'Commercial E'!I199</f>
        <v>8.0600000000000005E-2</v>
      </c>
      <c r="W179" s="108">
        <f>'Commercial E'!J199</f>
        <v>7.9600000000000004E-2</v>
      </c>
    </row>
    <row r="180" spans="19:23" x14ac:dyDescent="0.25">
      <c r="S180" s="108" t="str">
        <f>'Commercial E'!B200&amp;'Commercial E'!C200&amp;'Commercial E'!D200&amp;'Commercial E'!E200&amp;'Commercial E'!F200</f>
        <v>4252224MDBG&amp;E</v>
      </c>
      <c r="T180" s="108">
        <f>'Commercial E'!G200</f>
        <v>7.7899999999999997E-2</v>
      </c>
      <c r="U180" s="108">
        <f>'Commercial E'!H200</f>
        <v>8.2100000000000006E-2</v>
      </c>
      <c r="V180" s="108">
        <f>'Commercial E'!I200</f>
        <v>8.14E-2</v>
      </c>
      <c r="W180" s="108">
        <f>'Commercial E'!J200</f>
        <v>7.9500000000000001E-2</v>
      </c>
    </row>
    <row r="181" spans="19:23" x14ac:dyDescent="0.25">
      <c r="S181" s="108" t="str">
        <f>'Commercial E'!B201&amp;'Commercial E'!C201&amp;'Commercial E'!D201&amp;'Commercial E'!E201&amp;'Commercial E'!F201</f>
        <v>425526MDBG&amp;E</v>
      </c>
      <c r="T181" s="108">
        <f>'Commercial E'!G201</f>
        <v>7.7100000000000002E-2</v>
      </c>
      <c r="U181" s="108">
        <f>'Commercial E'!H201</f>
        <v>7.9799999999999996E-2</v>
      </c>
      <c r="V181" s="108">
        <f>'Commercial E'!I201</f>
        <v>7.9399999999999998E-2</v>
      </c>
      <c r="W181" s="108">
        <f>'Commercial E'!J201</f>
        <v>7.9100000000000004E-2</v>
      </c>
    </row>
    <row r="182" spans="19:23" x14ac:dyDescent="0.25">
      <c r="S182" s="108" t="str">
        <f>'Commercial E'!B202&amp;'Commercial E'!C202&amp;'Commercial E'!D202&amp;'Commercial E'!E202&amp;'Commercial E'!F202</f>
        <v>4255212MDBG&amp;E</v>
      </c>
      <c r="T182" s="108">
        <f>'Commercial E'!G202</f>
        <v>7.8700000000000006E-2</v>
      </c>
      <c r="U182" s="108">
        <f>'Commercial E'!H202</f>
        <v>8.2900000000000001E-2</v>
      </c>
      <c r="V182" s="108">
        <f>'Commercial E'!I202</f>
        <v>8.2199999999999995E-2</v>
      </c>
      <c r="W182" s="108">
        <f>'Commercial E'!J202</f>
        <v>8.0299999999999996E-2</v>
      </c>
    </row>
    <row r="183" spans="19:23" x14ac:dyDescent="0.25">
      <c r="S183" s="108" t="str">
        <f>'Commercial E'!B203&amp;'Commercial E'!C203&amp;'Commercial E'!D203&amp;'Commercial E'!E203&amp;'Commercial E'!F203</f>
        <v>4255218MDBG&amp;E</v>
      </c>
      <c r="T183" s="108">
        <f>'Commercial E'!G203</f>
        <v>7.7499999999999999E-2</v>
      </c>
      <c r="U183" s="108">
        <f>'Commercial E'!H203</f>
        <v>8.1199999999999994E-2</v>
      </c>
      <c r="V183" s="108">
        <f>'Commercial E'!I203</f>
        <v>8.0600000000000005E-2</v>
      </c>
      <c r="W183" s="108">
        <f>'Commercial E'!J203</f>
        <v>7.9200000000000007E-2</v>
      </c>
    </row>
    <row r="184" spans="19:23" x14ac:dyDescent="0.25">
      <c r="S184" s="108" t="str">
        <f>'Commercial E'!B204&amp;'Commercial E'!C204&amp;'Commercial E'!D204&amp;'Commercial E'!E204&amp;'Commercial E'!F204</f>
        <v>4255224MDBG&amp;E</v>
      </c>
      <c r="T184" s="108">
        <f>'Commercial E'!G204</f>
        <v>7.7799999999999994E-2</v>
      </c>
      <c r="U184" s="108">
        <f>'Commercial E'!H204</f>
        <v>8.1900000000000001E-2</v>
      </c>
      <c r="V184" s="108">
        <f>'Commercial E'!I204</f>
        <v>8.1199999999999994E-2</v>
      </c>
      <c r="W184" s="108">
        <f>'Commercial E'!J204</f>
        <v>7.9399999999999998E-2</v>
      </c>
    </row>
    <row r="185" spans="19:23" x14ac:dyDescent="0.25">
      <c r="S185" s="108" t="str">
        <f>'Commercial E'!B205&amp;'Commercial E'!C205&amp;'Commercial E'!D205&amp;'Commercial E'!E205&amp;'Commercial E'!F205</f>
        <v>425836MDBG&amp;E</v>
      </c>
      <c r="T185" s="108">
        <f>'Commercial E'!G205</f>
        <v>7.8200000000000006E-2</v>
      </c>
      <c r="U185" s="108">
        <f>'Commercial E'!H205</f>
        <v>8.3199999999999996E-2</v>
      </c>
      <c r="V185" s="108">
        <f>'Commercial E'!I205</f>
        <v>8.2299999999999998E-2</v>
      </c>
      <c r="W185" s="108">
        <f>'Commercial E'!J205</f>
        <v>8.0399999999999999E-2</v>
      </c>
    </row>
    <row r="186" spans="19:23" x14ac:dyDescent="0.25">
      <c r="S186" s="108" t="str">
        <f>'Commercial E'!B206&amp;'Commercial E'!C206&amp;'Commercial E'!D206&amp;'Commercial E'!E206&amp;'Commercial E'!F206</f>
        <v>4258312MDBG&amp;E</v>
      </c>
      <c r="T186" s="108">
        <f>'Commercial E'!G206</f>
        <v>7.8600000000000003E-2</v>
      </c>
      <c r="U186" s="108">
        <f>'Commercial E'!H206</f>
        <v>8.2799999999999999E-2</v>
      </c>
      <c r="V186" s="108">
        <f>'Commercial E'!I206</f>
        <v>8.2100000000000006E-2</v>
      </c>
      <c r="W186" s="108">
        <f>'Commercial E'!J206</f>
        <v>8.0199999999999994E-2</v>
      </c>
    </row>
    <row r="187" spans="19:23" x14ac:dyDescent="0.25">
      <c r="S187" s="108" t="str">
        <f>'Commercial E'!B207&amp;'Commercial E'!C207&amp;'Commercial E'!D207&amp;'Commercial E'!E207&amp;'Commercial E'!F207</f>
        <v>4258318MDBG&amp;E</v>
      </c>
      <c r="T187" s="108">
        <f>'Commercial E'!G207</f>
        <v>7.7799999999999994E-2</v>
      </c>
      <c r="U187" s="108">
        <f>'Commercial E'!H207</f>
        <v>8.2199999999999995E-2</v>
      </c>
      <c r="V187" s="108">
        <f>'Commercial E'!I207</f>
        <v>8.14E-2</v>
      </c>
      <c r="W187" s="108">
        <f>'Commercial E'!J207</f>
        <v>7.9600000000000004E-2</v>
      </c>
    </row>
    <row r="188" spans="19:23" x14ac:dyDescent="0.25">
      <c r="S188" s="108" t="str">
        <f>'Commercial E'!B208&amp;'Commercial E'!C208&amp;'Commercial E'!D208&amp;'Commercial E'!E208&amp;'Commercial E'!F208</f>
        <v>4258324MDBG&amp;E</v>
      </c>
      <c r="T188" s="108">
        <f>'Commercial E'!G208</f>
        <v>7.7700000000000005E-2</v>
      </c>
      <c r="U188" s="108">
        <f>'Commercial E'!H208</f>
        <v>8.1799999999999998E-2</v>
      </c>
      <c r="V188" s="108">
        <f>'Commercial E'!I208</f>
        <v>8.1100000000000005E-2</v>
      </c>
      <c r="W188" s="108">
        <f>'Commercial E'!J208</f>
        <v>7.9299999999999995E-2</v>
      </c>
    </row>
    <row r="189" spans="19:23" x14ac:dyDescent="0.25">
      <c r="S189" s="108" t="str">
        <f>'Commercial E'!B209&amp;'Commercial E'!C209&amp;'Commercial E'!D209&amp;'Commercial E'!E209&amp;'Commercial E'!F209</f>
        <v>426146MDBG&amp;E</v>
      </c>
      <c r="T189" s="108">
        <f>'Commercial E'!G209</f>
        <v>7.8799999999999995E-2</v>
      </c>
      <c r="U189" s="108">
        <f>'Commercial E'!H209</f>
        <v>8.6099999999999996E-2</v>
      </c>
      <c r="V189" s="108">
        <f>'Commercial E'!I209</f>
        <v>8.4500000000000006E-2</v>
      </c>
      <c r="W189" s="108">
        <f>'Commercial E'!J209</f>
        <v>8.1199999999999994E-2</v>
      </c>
    </row>
    <row r="190" spans="19:23" x14ac:dyDescent="0.25">
      <c r="S190" s="108" t="str">
        <f>'Commercial E'!B210&amp;'Commercial E'!C210&amp;'Commercial E'!D210&amp;'Commercial E'!E210&amp;'Commercial E'!F210</f>
        <v>4261412MDBG&amp;E</v>
      </c>
      <c r="T190" s="108">
        <f>'Commercial E'!G210</f>
        <v>7.8600000000000003E-2</v>
      </c>
      <c r="U190" s="108">
        <f>'Commercial E'!H210</f>
        <v>8.2799999999999999E-2</v>
      </c>
      <c r="V190" s="108">
        <f>'Commercial E'!I210</f>
        <v>8.2100000000000006E-2</v>
      </c>
      <c r="W190" s="108">
        <f>'Commercial E'!J210</f>
        <v>8.0199999999999994E-2</v>
      </c>
    </row>
    <row r="191" spans="19:23" x14ac:dyDescent="0.25">
      <c r="S191" s="108" t="str">
        <f>'Commercial E'!B211&amp;'Commercial E'!C211&amp;'Commercial E'!D211&amp;'Commercial E'!E211&amp;'Commercial E'!F211</f>
        <v>4261418MDBG&amp;E</v>
      </c>
      <c r="T191" s="108">
        <f>'Commercial E'!G211</f>
        <v>7.7899999999999997E-2</v>
      </c>
      <c r="U191" s="108">
        <f>'Commercial E'!H211</f>
        <v>8.3099999999999993E-2</v>
      </c>
      <c r="V191" s="108">
        <f>'Commercial E'!I211</f>
        <v>8.2100000000000006E-2</v>
      </c>
      <c r="W191" s="108">
        <f>'Commercial E'!J211</f>
        <v>7.9799999999999996E-2</v>
      </c>
    </row>
    <row r="192" spans="19:23" x14ac:dyDescent="0.25">
      <c r="S192" s="108" t="str">
        <f>'Commercial E'!B212&amp;'Commercial E'!C212&amp;'Commercial E'!D212&amp;'Commercial E'!E212&amp;'Commercial E'!F212</f>
        <v>4261424MDBG&amp;E</v>
      </c>
      <c r="T192" s="108">
        <f>'Commercial E'!G212</f>
        <v>7.7600000000000002E-2</v>
      </c>
      <c r="U192" s="108">
        <f>'Commercial E'!H212</f>
        <v>8.1699999999999995E-2</v>
      </c>
      <c r="V192" s="108">
        <f>'Commercial E'!I212</f>
        <v>8.1000000000000003E-2</v>
      </c>
      <c r="W192" s="108">
        <f>'Commercial E'!J212</f>
        <v>7.9200000000000007E-2</v>
      </c>
    </row>
    <row r="193" spans="19:23" x14ac:dyDescent="0.25">
      <c r="S193" s="108" t="str">
        <f>'Commercial E'!B213&amp;'Commercial E'!C213&amp;'Commercial E'!D213&amp;'Commercial E'!E213&amp;'Commercial E'!F213</f>
        <v>424616MDDPL</v>
      </c>
      <c r="T193" s="108">
        <f>'Commercial E'!G213</f>
        <v>7.0999999999999994E-2</v>
      </c>
      <c r="U193" s="108">
        <f>'Commercial E'!H213</f>
        <v>7.3599999999999999E-2</v>
      </c>
      <c r="V193" s="108">
        <f>'Commercial E'!I213</f>
        <v>7.2800000000000004E-2</v>
      </c>
      <c r="W193" s="108">
        <f>'Commercial E'!J213</f>
        <v>7.1999999999999995E-2</v>
      </c>
    </row>
    <row r="194" spans="19:23" x14ac:dyDescent="0.25">
      <c r="S194" s="108" t="str">
        <f>'Commercial E'!B214&amp;'Commercial E'!C214&amp;'Commercial E'!D214&amp;'Commercial E'!E214&amp;'Commercial E'!F214</f>
        <v>4246112MDDPL</v>
      </c>
      <c r="T194" s="108">
        <f>'Commercial E'!G214</f>
        <v>7.0599999999999996E-2</v>
      </c>
      <c r="U194" s="108">
        <f>'Commercial E'!H214</f>
        <v>7.8600000000000003E-2</v>
      </c>
      <c r="V194" s="108">
        <f>'Commercial E'!I214</f>
        <v>7.7200000000000005E-2</v>
      </c>
      <c r="W194" s="108">
        <f>'Commercial E'!J214</f>
        <v>7.6399999999999996E-2</v>
      </c>
    </row>
    <row r="195" spans="19:23" x14ac:dyDescent="0.25">
      <c r="S195" s="108" t="str">
        <f>'Commercial E'!B215&amp;'Commercial E'!C215&amp;'Commercial E'!D215&amp;'Commercial E'!E215&amp;'Commercial E'!F215</f>
        <v>4246118MDDPL</v>
      </c>
      <c r="T195" s="108">
        <f>'Commercial E'!G215</f>
        <v>7.0999999999999994E-2</v>
      </c>
      <c r="U195" s="108">
        <f>'Commercial E'!H215</f>
        <v>7.7299999999999994E-2</v>
      </c>
      <c r="V195" s="108">
        <f>'Commercial E'!I215</f>
        <v>7.6100000000000001E-2</v>
      </c>
      <c r="W195" s="108">
        <f>'Commercial E'!J215</f>
        <v>7.5300000000000006E-2</v>
      </c>
    </row>
    <row r="196" spans="19:23" x14ac:dyDescent="0.25">
      <c r="S196" s="108" t="str">
        <f>'Commercial E'!B216&amp;'Commercial E'!C216&amp;'Commercial E'!D216&amp;'Commercial E'!E216&amp;'Commercial E'!F216</f>
        <v>4246124MDDPL</v>
      </c>
      <c r="T196" s="108">
        <f>'Commercial E'!G216</f>
        <v>7.0499999999999993E-2</v>
      </c>
      <c r="U196" s="108">
        <f>'Commercial E'!H216</f>
        <v>7.8299999999999995E-2</v>
      </c>
      <c r="V196" s="108">
        <f>'Commercial E'!I216</f>
        <v>7.6899999999999996E-2</v>
      </c>
      <c r="W196" s="108">
        <f>'Commercial E'!J216</f>
        <v>7.6200000000000004E-2</v>
      </c>
    </row>
    <row r="197" spans="19:23" x14ac:dyDescent="0.25">
      <c r="S197" s="108" t="str">
        <f>'Commercial E'!B217&amp;'Commercial E'!C217&amp;'Commercial E'!D217&amp;'Commercial E'!E217&amp;'Commercial E'!F217</f>
        <v>424916MDDPL</v>
      </c>
      <c r="T197" s="108">
        <f>'Commercial E'!G217</f>
        <v>7.1499999999999994E-2</v>
      </c>
      <c r="U197" s="108">
        <f>'Commercial E'!H217</f>
        <v>7.3800000000000004E-2</v>
      </c>
      <c r="V197" s="108">
        <f>'Commercial E'!I217</f>
        <v>7.2999999999999995E-2</v>
      </c>
      <c r="W197" s="108">
        <f>'Commercial E'!J217</f>
        <v>7.22E-2</v>
      </c>
    </row>
    <row r="198" spans="19:23" x14ac:dyDescent="0.25">
      <c r="S198" s="108" t="str">
        <f>'Commercial E'!B218&amp;'Commercial E'!C218&amp;'Commercial E'!D218&amp;'Commercial E'!E218&amp;'Commercial E'!F218</f>
        <v>4249112MDDPL</v>
      </c>
      <c r="T198" s="108">
        <f>'Commercial E'!G218</f>
        <v>7.0999999999999994E-2</v>
      </c>
      <c r="U198" s="108">
        <f>'Commercial E'!H218</f>
        <v>7.8899999999999998E-2</v>
      </c>
      <c r="V198" s="108">
        <f>'Commercial E'!I218</f>
        <v>7.7499999999999999E-2</v>
      </c>
      <c r="W198" s="108">
        <f>'Commercial E'!J218</f>
        <v>7.6799999999999993E-2</v>
      </c>
    </row>
    <row r="199" spans="19:23" x14ac:dyDescent="0.25">
      <c r="S199" s="108" t="str">
        <f>'Commercial E'!B219&amp;'Commercial E'!C219&amp;'Commercial E'!D219&amp;'Commercial E'!E219&amp;'Commercial E'!F219</f>
        <v>4249118MDDPL</v>
      </c>
      <c r="T199" s="108">
        <f>'Commercial E'!G219</f>
        <v>7.1099999999999997E-2</v>
      </c>
      <c r="U199" s="108">
        <f>'Commercial E'!H219</f>
        <v>7.7299999999999994E-2</v>
      </c>
      <c r="V199" s="108">
        <f>'Commercial E'!I219</f>
        <v>7.6200000000000004E-2</v>
      </c>
      <c r="W199" s="108">
        <f>'Commercial E'!J219</f>
        <v>7.5399999999999995E-2</v>
      </c>
    </row>
    <row r="200" spans="19:23" x14ac:dyDescent="0.25">
      <c r="S200" s="108" t="str">
        <f>'Commercial E'!B220&amp;'Commercial E'!C220&amp;'Commercial E'!D220&amp;'Commercial E'!E220&amp;'Commercial E'!F220</f>
        <v>4249124MDDPL</v>
      </c>
      <c r="T200" s="108">
        <f>'Commercial E'!G220</f>
        <v>7.0499999999999993E-2</v>
      </c>
      <c r="U200" s="108">
        <f>'Commercial E'!H220</f>
        <v>7.8299999999999995E-2</v>
      </c>
      <c r="V200" s="108">
        <f>'Commercial E'!I220</f>
        <v>7.6899999999999996E-2</v>
      </c>
      <c r="W200" s="108">
        <f>'Commercial E'!J220</f>
        <v>7.6200000000000004E-2</v>
      </c>
    </row>
    <row r="201" spans="19:23" x14ac:dyDescent="0.25">
      <c r="S201" s="108" t="str">
        <f>'Commercial E'!B221&amp;'Commercial E'!C221&amp;'Commercial E'!D221&amp;'Commercial E'!E221&amp;'Commercial E'!F221</f>
        <v>425226MDDPL</v>
      </c>
      <c r="T201" s="108">
        <f>'Commercial E'!G221</f>
        <v>7.0499999999999993E-2</v>
      </c>
      <c r="U201" s="108">
        <f>'Commercial E'!H221</f>
        <v>7.4300000000000005E-2</v>
      </c>
      <c r="V201" s="108">
        <f>'Commercial E'!I221</f>
        <v>7.3400000000000007E-2</v>
      </c>
      <c r="W201" s="108">
        <f>'Commercial E'!J221</f>
        <v>7.2599999999999998E-2</v>
      </c>
    </row>
    <row r="202" spans="19:23" x14ac:dyDescent="0.25">
      <c r="S202" s="108" t="str">
        <f>'Commercial E'!B222&amp;'Commercial E'!C222&amp;'Commercial E'!D222&amp;'Commercial E'!E222&amp;'Commercial E'!F222</f>
        <v>4252212MDDPL</v>
      </c>
      <c r="T202" s="108">
        <f>'Commercial E'!G222</f>
        <v>7.1099999999999997E-2</v>
      </c>
      <c r="U202" s="108">
        <f>'Commercial E'!H222</f>
        <v>7.9000000000000001E-2</v>
      </c>
      <c r="V202" s="108">
        <f>'Commercial E'!I222</f>
        <v>7.7600000000000002E-2</v>
      </c>
      <c r="W202" s="108">
        <f>'Commercial E'!J222</f>
        <v>7.6799999999999993E-2</v>
      </c>
    </row>
    <row r="203" spans="19:23" x14ac:dyDescent="0.25">
      <c r="S203" s="108" t="str">
        <f>'Commercial E'!B223&amp;'Commercial E'!C223&amp;'Commercial E'!D223&amp;'Commercial E'!E223&amp;'Commercial E'!F223</f>
        <v>4252218MDDPL</v>
      </c>
      <c r="T203" s="108">
        <f>'Commercial E'!G223</f>
        <v>7.0800000000000002E-2</v>
      </c>
      <c r="U203" s="108">
        <f>'Commercial E'!H223</f>
        <v>7.7399999999999997E-2</v>
      </c>
      <c r="V203" s="108">
        <f>'Commercial E'!I223</f>
        <v>7.6200000000000004E-2</v>
      </c>
      <c r="W203" s="108">
        <f>'Commercial E'!J223</f>
        <v>7.5499999999999998E-2</v>
      </c>
    </row>
    <row r="204" spans="19:23" x14ac:dyDescent="0.25">
      <c r="S204" s="108" t="str">
        <f>'Commercial E'!B224&amp;'Commercial E'!C224&amp;'Commercial E'!D224&amp;'Commercial E'!E224&amp;'Commercial E'!F224</f>
        <v>4252224MDDPL</v>
      </c>
      <c r="T204" s="108">
        <f>'Commercial E'!G224</f>
        <v>7.0400000000000004E-2</v>
      </c>
      <c r="U204" s="108">
        <f>'Commercial E'!H224</f>
        <v>7.8200000000000006E-2</v>
      </c>
      <c r="V204" s="108">
        <f>'Commercial E'!I224</f>
        <v>7.6799999999999993E-2</v>
      </c>
      <c r="W204" s="108">
        <f>'Commercial E'!J224</f>
        <v>7.6100000000000001E-2</v>
      </c>
    </row>
    <row r="205" spans="19:23" x14ac:dyDescent="0.25">
      <c r="S205" s="108" t="str">
        <f>'Commercial E'!B225&amp;'Commercial E'!C225&amp;'Commercial E'!D225&amp;'Commercial E'!E225&amp;'Commercial E'!F225</f>
        <v>425526MDDPL</v>
      </c>
      <c r="T205" s="108">
        <f>'Commercial E'!G225</f>
        <v>6.9500000000000006E-2</v>
      </c>
      <c r="U205" s="108">
        <f>'Commercial E'!H225</f>
        <v>7.5800000000000006E-2</v>
      </c>
      <c r="V205" s="108">
        <f>'Commercial E'!I225</f>
        <v>7.4499999999999997E-2</v>
      </c>
      <c r="W205" s="108">
        <f>'Commercial E'!J225</f>
        <v>7.3800000000000004E-2</v>
      </c>
    </row>
    <row r="206" spans="19:23" x14ac:dyDescent="0.25">
      <c r="S206" s="108" t="str">
        <f>'Commercial E'!B226&amp;'Commercial E'!C226&amp;'Commercial E'!D226&amp;'Commercial E'!E226&amp;'Commercial E'!F226</f>
        <v>4255212MDDPL</v>
      </c>
      <c r="T206" s="108">
        <f>'Commercial E'!G226</f>
        <v>7.1099999999999997E-2</v>
      </c>
      <c r="U206" s="108">
        <f>'Commercial E'!H226</f>
        <v>7.9000000000000001E-2</v>
      </c>
      <c r="V206" s="108">
        <f>'Commercial E'!I226</f>
        <v>7.7700000000000005E-2</v>
      </c>
      <c r="W206" s="108">
        <f>'Commercial E'!J226</f>
        <v>7.6899999999999996E-2</v>
      </c>
    </row>
    <row r="207" spans="19:23" x14ac:dyDescent="0.25">
      <c r="S207" s="108" t="str">
        <f>'Commercial E'!B227&amp;'Commercial E'!C227&amp;'Commercial E'!D227&amp;'Commercial E'!E227&amp;'Commercial E'!F227</f>
        <v>4255218MDDPL</v>
      </c>
      <c r="T207" s="108">
        <f>'Commercial E'!G227</f>
        <v>7.0499999999999993E-2</v>
      </c>
      <c r="U207" s="108">
        <f>'Commercial E'!H227</f>
        <v>7.7799999999999994E-2</v>
      </c>
      <c r="V207" s="108">
        <f>'Commercial E'!I227</f>
        <v>7.6399999999999996E-2</v>
      </c>
      <c r="W207" s="108">
        <f>'Commercial E'!J227</f>
        <v>7.5700000000000003E-2</v>
      </c>
    </row>
    <row r="208" spans="19:23" x14ac:dyDescent="0.25">
      <c r="S208" s="108" t="str">
        <f>'Commercial E'!B228&amp;'Commercial E'!C228&amp;'Commercial E'!D228&amp;'Commercial E'!E228&amp;'Commercial E'!F228</f>
        <v>4255224MDDPL</v>
      </c>
      <c r="T208" s="108">
        <f>'Commercial E'!G228</f>
        <v>7.0599999999999996E-2</v>
      </c>
      <c r="U208" s="108">
        <f>'Commercial E'!H228</f>
        <v>7.85E-2</v>
      </c>
      <c r="V208" s="108">
        <f>'Commercial E'!I228</f>
        <v>7.7100000000000002E-2</v>
      </c>
      <c r="W208" s="108">
        <f>'Commercial E'!J228</f>
        <v>7.6300000000000007E-2</v>
      </c>
    </row>
    <row r="209" spans="19:23" x14ac:dyDescent="0.25">
      <c r="S209" s="108" t="str">
        <f>'Commercial E'!B229&amp;'Commercial E'!C229&amp;'Commercial E'!D229&amp;'Commercial E'!E229&amp;'Commercial E'!F229</f>
        <v>425836MDDPL</v>
      </c>
      <c r="T209" s="108">
        <f>'Commercial E'!G229</f>
        <v>7.0599999999999996E-2</v>
      </c>
      <c r="U209" s="108">
        <f>'Commercial E'!H229</f>
        <v>7.9200000000000007E-2</v>
      </c>
      <c r="V209" s="108">
        <f>'Commercial E'!I229</f>
        <v>7.7600000000000002E-2</v>
      </c>
      <c r="W209" s="108">
        <f>'Commercial E'!J229</f>
        <v>7.6999999999999999E-2</v>
      </c>
    </row>
    <row r="210" spans="19:23" x14ac:dyDescent="0.25">
      <c r="S210" s="108" t="str">
        <f>'Commercial E'!B230&amp;'Commercial E'!C230&amp;'Commercial E'!D230&amp;'Commercial E'!E230&amp;'Commercial E'!F230</f>
        <v>4258312MDDPL</v>
      </c>
      <c r="T210" s="108">
        <f>'Commercial E'!G230</f>
        <v>7.1199999999999999E-2</v>
      </c>
      <c r="U210" s="108">
        <f>'Commercial E'!H230</f>
        <v>7.9100000000000004E-2</v>
      </c>
      <c r="V210" s="108">
        <f>'Commercial E'!I230</f>
        <v>7.7700000000000005E-2</v>
      </c>
      <c r="W210" s="108">
        <f>'Commercial E'!J230</f>
        <v>7.6899999999999996E-2</v>
      </c>
    </row>
    <row r="211" spans="19:23" x14ac:dyDescent="0.25">
      <c r="S211" s="108" t="str">
        <f>'Commercial E'!B231&amp;'Commercial E'!C231&amp;'Commercial E'!D231&amp;'Commercial E'!E231&amp;'Commercial E'!F231</f>
        <v>4258318MDDPL</v>
      </c>
      <c r="T211" s="108">
        <f>'Commercial E'!G231</f>
        <v>7.0699999999999999E-2</v>
      </c>
      <c r="U211" s="108">
        <f>'Commercial E'!H231</f>
        <v>7.8700000000000006E-2</v>
      </c>
      <c r="V211" s="108">
        <f>'Commercial E'!I231</f>
        <v>7.7299999999999994E-2</v>
      </c>
      <c r="W211" s="108">
        <f>'Commercial E'!J231</f>
        <v>7.6600000000000001E-2</v>
      </c>
    </row>
    <row r="212" spans="19:23" x14ac:dyDescent="0.25">
      <c r="S212" s="108" t="str">
        <f>'Commercial E'!B232&amp;'Commercial E'!C232&amp;'Commercial E'!D232&amp;'Commercial E'!E232&amp;'Commercial E'!F232</f>
        <v>4258324MDDPL</v>
      </c>
      <c r="T212" s="108">
        <f>'Commercial E'!G232</f>
        <v>7.0800000000000002E-2</v>
      </c>
      <c r="U212" s="108">
        <f>'Commercial E'!H232</f>
        <v>7.8799999999999995E-2</v>
      </c>
      <c r="V212" s="108">
        <f>'Commercial E'!I232</f>
        <v>7.7399999999999997E-2</v>
      </c>
      <c r="W212" s="108">
        <f>'Commercial E'!J232</f>
        <v>7.6600000000000001E-2</v>
      </c>
    </row>
    <row r="213" spans="19:23" x14ac:dyDescent="0.25">
      <c r="S213" s="108" t="str">
        <f>'Commercial E'!B233&amp;'Commercial E'!C233&amp;'Commercial E'!D233&amp;'Commercial E'!E233&amp;'Commercial E'!F233</f>
        <v>426146MDDPL</v>
      </c>
      <c r="T213" s="108">
        <f>'Commercial E'!G233</f>
        <v>7.1400000000000005E-2</v>
      </c>
      <c r="U213" s="108">
        <f>'Commercial E'!H233</f>
        <v>8.2199999999999995E-2</v>
      </c>
      <c r="V213" s="108">
        <f>'Commercial E'!I233</f>
        <v>8.0199999999999994E-2</v>
      </c>
      <c r="W213" s="108">
        <f>'Commercial E'!J233</f>
        <v>7.9699999999999993E-2</v>
      </c>
    </row>
    <row r="214" spans="19:23" x14ac:dyDescent="0.25">
      <c r="S214" s="108" t="str">
        <f>'Commercial E'!B234&amp;'Commercial E'!C234&amp;'Commercial E'!D234&amp;'Commercial E'!E234&amp;'Commercial E'!F234</f>
        <v>4261412MDDPL</v>
      </c>
      <c r="T214" s="108">
        <f>'Commercial E'!G234</f>
        <v>7.1300000000000002E-2</v>
      </c>
      <c r="U214" s="108">
        <f>'Commercial E'!H234</f>
        <v>7.9200000000000007E-2</v>
      </c>
      <c r="V214" s="108">
        <f>'Commercial E'!I234</f>
        <v>7.7799999999999994E-2</v>
      </c>
      <c r="W214" s="108">
        <f>'Commercial E'!J234</f>
        <v>7.6999999999999999E-2</v>
      </c>
    </row>
    <row r="215" spans="19:23" x14ac:dyDescent="0.25">
      <c r="S215" s="108" t="str">
        <f>'Commercial E'!B235&amp;'Commercial E'!C235&amp;'Commercial E'!D235&amp;'Commercial E'!E235&amp;'Commercial E'!F235</f>
        <v>4261418MDDPL</v>
      </c>
      <c r="T215" s="108">
        <f>'Commercial E'!G235</f>
        <v>7.0800000000000002E-2</v>
      </c>
      <c r="U215" s="108">
        <f>'Commercial E'!H235</f>
        <v>7.9500000000000001E-2</v>
      </c>
      <c r="V215" s="108">
        <f>'Commercial E'!I235</f>
        <v>7.8E-2</v>
      </c>
      <c r="W215" s="108">
        <f>'Commercial E'!J235</f>
        <v>7.7299999999999994E-2</v>
      </c>
    </row>
    <row r="216" spans="19:23" x14ac:dyDescent="0.25">
      <c r="S216" s="108" t="str">
        <f>'Commercial E'!B236&amp;'Commercial E'!C236&amp;'Commercial E'!D236&amp;'Commercial E'!E236&amp;'Commercial E'!F236</f>
        <v>4261424MDDPL</v>
      </c>
      <c r="T216" s="108">
        <f>'Commercial E'!G236</f>
        <v>7.1099999999999997E-2</v>
      </c>
      <c r="U216" s="108">
        <f>'Commercial E'!H236</f>
        <v>7.9100000000000004E-2</v>
      </c>
      <c r="V216" s="108">
        <f>'Commercial E'!I236</f>
        <v>7.7700000000000005E-2</v>
      </c>
      <c r="W216" s="108">
        <f>'Commercial E'!J236</f>
        <v>7.6899999999999996E-2</v>
      </c>
    </row>
    <row r="217" spans="19:23" x14ac:dyDescent="0.25">
      <c r="S217" s="108" t="str">
        <f>'Commercial E'!B237&amp;'Commercial E'!C237&amp;'Commercial E'!D237&amp;'Commercial E'!E237&amp;'Commercial E'!F237</f>
        <v>424616MDFEPE</v>
      </c>
      <c r="T217" s="108">
        <f>'Commercial E'!G237</f>
        <v>6.2799999999999995E-2</v>
      </c>
      <c r="U217" s="108">
        <f>'Commercial E'!H237</f>
        <v>6.0100000000000001E-2</v>
      </c>
      <c r="V217" s="108">
        <f>'Commercial E'!I237</f>
        <v>6.1899999999999997E-2</v>
      </c>
      <c r="W217" s="108">
        <f>'Commercial E'!J237</f>
        <v>6.13E-2</v>
      </c>
    </row>
    <row r="218" spans="19:23" x14ac:dyDescent="0.25">
      <c r="S218" s="108" t="str">
        <f>'Commercial E'!B238&amp;'Commercial E'!C238&amp;'Commercial E'!D238&amp;'Commercial E'!E238&amp;'Commercial E'!F238</f>
        <v>4246112MDFEPE</v>
      </c>
      <c r="T218" s="108">
        <f>'Commercial E'!G238</f>
        <v>6.2300000000000001E-2</v>
      </c>
      <c r="U218" s="108">
        <f>'Commercial E'!H238</f>
        <v>6.4299999999999996E-2</v>
      </c>
      <c r="V218" s="108">
        <f>'Commercial E'!I238</f>
        <v>6.4899999999999999E-2</v>
      </c>
      <c r="W218" s="108">
        <f>'Commercial E'!J238</f>
        <v>6.4399999999999999E-2</v>
      </c>
    </row>
    <row r="219" spans="19:23" x14ac:dyDescent="0.25">
      <c r="S219" s="108" t="str">
        <f>'Commercial E'!B239&amp;'Commercial E'!C239&amp;'Commercial E'!D239&amp;'Commercial E'!E239&amp;'Commercial E'!F239</f>
        <v>4246118MDFEPE</v>
      </c>
      <c r="T219" s="108">
        <f>'Commercial E'!G239</f>
        <v>6.3600000000000004E-2</v>
      </c>
      <c r="U219" s="108">
        <f>'Commercial E'!H239</f>
        <v>6.4399999999999999E-2</v>
      </c>
      <c r="V219" s="108">
        <f>'Commercial E'!I239</f>
        <v>6.54E-2</v>
      </c>
      <c r="W219" s="108">
        <f>'Commercial E'!J239</f>
        <v>6.4799999999999996E-2</v>
      </c>
    </row>
    <row r="220" spans="19:23" x14ac:dyDescent="0.25">
      <c r="S220" s="108" t="str">
        <f>'Commercial E'!B240&amp;'Commercial E'!C240&amp;'Commercial E'!D240&amp;'Commercial E'!E240&amp;'Commercial E'!F240</f>
        <v>4246124MDFEPE</v>
      </c>
      <c r="T220" s="108">
        <f>'Commercial E'!G240</f>
        <v>6.3899999999999998E-2</v>
      </c>
      <c r="U220" s="108">
        <f>'Commercial E'!H240</f>
        <v>6.6400000000000001E-2</v>
      </c>
      <c r="V220" s="108">
        <f>'Commercial E'!I240</f>
        <v>6.6900000000000001E-2</v>
      </c>
      <c r="W220" s="108">
        <f>'Commercial E'!J240</f>
        <v>6.6400000000000001E-2</v>
      </c>
    </row>
    <row r="221" spans="19:23" x14ac:dyDescent="0.25">
      <c r="S221" s="108" t="str">
        <f>'Commercial E'!B241&amp;'Commercial E'!C241&amp;'Commercial E'!D241&amp;'Commercial E'!E241&amp;'Commercial E'!F241</f>
        <v>424916MDFEPE</v>
      </c>
      <c r="T221" s="108">
        <f>'Commercial E'!G241</f>
        <v>6.3100000000000003E-2</v>
      </c>
      <c r="U221" s="108">
        <f>'Commercial E'!H241</f>
        <v>6.0100000000000001E-2</v>
      </c>
      <c r="V221" s="108">
        <f>'Commercial E'!I241</f>
        <v>6.1699999999999998E-2</v>
      </c>
      <c r="W221" s="108">
        <f>'Commercial E'!J241</f>
        <v>6.1100000000000002E-2</v>
      </c>
    </row>
    <row r="222" spans="19:23" x14ac:dyDescent="0.25">
      <c r="S222" s="108" t="str">
        <f>'Commercial E'!B242&amp;'Commercial E'!C242&amp;'Commercial E'!D242&amp;'Commercial E'!E242&amp;'Commercial E'!F242</f>
        <v>4249112MDFEPE</v>
      </c>
      <c r="T222" s="108">
        <f>'Commercial E'!G242</f>
        <v>6.2600000000000003E-2</v>
      </c>
      <c r="U222" s="108">
        <f>'Commercial E'!H242</f>
        <v>6.4500000000000002E-2</v>
      </c>
      <c r="V222" s="108">
        <f>'Commercial E'!I242</f>
        <v>6.5100000000000005E-2</v>
      </c>
      <c r="W222" s="108">
        <f>'Commercial E'!J242</f>
        <v>6.4500000000000002E-2</v>
      </c>
    </row>
    <row r="223" spans="19:23" x14ac:dyDescent="0.25">
      <c r="S223" s="108" t="str">
        <f>'Commercial E'!B243&amp;'Commercial E'!C243&amp;'Commercial E'!D243&amp;'Commercial E'!E243&amp;'Commercial E'!F243</f>
        <v>4249118MDFEPE</v>
      </c>
      <c r="T223" s="108">
        <f>'Commercial E'!G243</f>
        <v>6.3899999999999998E-2</v>
      </c>
      <c r="U223" s="108">
        <f>'Commercial E'!H243</f>
        <v>6.4600000000000005E-2</v>
      </c>
      <c r="V223" s="108">
        <f>'Commercial E'!I243</f>
        <v>6.5600000000000006E-2</v>
      </c>
      <c r="W223" s="108">
        <f>'Commercial E'!J243</f>
        <v>6.5000000000000002E-2</v>
      </c>
    </row>
    <row r="224" spans="19:23" x14ac:dyDescent="0.25">
      <c r="S224" s="108" t="str">
        <f>'Commercial E'!B244&amp;'Commercial E'!C244&amp;'Commercial E'!D244&amp;'Commercial E'!E244&amp;'Commercial E'!F244</f>
        <v>4249124MDFEPE</v>
      </c>
      <c r="T224" s="108">
        <f>'Commercial E'!G244</f>
        <v>6.4100000000000004E-2</v>
      </c>
      <c r="U224" s="108">
        <f>'Commercial E'!H244</f>
        <v>6.6600000000000006E-2</v>
      </c>
      <c r="V224" s="108">
        <f>'Commercial E'!I244</f>
        <v>6.7199999999999996E-2</v>
      </c>
      <c r="W224" s="108">
        <f>'Commercial E'!J244</f>
        <v>6.6600000000000006E-2</v>
      </c>
    </row>
    <row r="225" spans="19:23" x14ac:dyDescent="0.25">
      <c r="S225" s="108" t="str">
        <f>'Commercial E'!B245&amp;'Commercial E'!C245&amp;'Commercial E'!D245&amp;'Commercial E'!E245&amp;'Commercial E'!F245</f>
        <v>425226MDFEPE</v>
      </c>
      <c r="T225" s="108">
        <f>'Commercial E'!G245</f>
        <v>6.2100000000000002E-2</v>
      </c>
      <c r="U225" s="108">
        <f>'Commercial E'!H245</f>
        <v>6.0400000000000002E-2</v>
      </c>
      <c r="V225" s="108">
        <f>'Commercial E'!I245</f>
        <v>6.1600000000000002E-2</v>
      </c>
      <c r="W225" s="108">
        <f>'Commercial E'!J245</f>
        <v>6.1100000000000002E-2</v>
      </c>
    </row>
    <row r="226" spans="19:23" x14ac:dyDescent="0.25">
      <c r="S226" s="108" t="str">
        <f>'Commercial E'!B246&amp;'Commercial E'!C246&amp;'Commercial E'!D246&amp;'Commercial E'!E246&amp;'Commercial E'!F246</f>
        <v>4252212MDFEPE</v>
      </c>
      <c r="T226" s="108">
        <f>'Commercial E'!G246</f>
        <v>6.2600000000000003E-2</v>
      </c>
      <c r="U226" s="108">
        <f>'Commercial E'!H246</f>
        <v>6.4399999999999999E-2</v>
      </c>
      <c r="V226" s="108">
        <f>'Commercial E'!I246</f>
        <v>6.5000000000000002E-2</v>
      </c>
      <c r="W226" s="108">
        <f>'Commercial E'!J246</f>
        <v>6.4500000000000002E-2</v>
      </c>
    </row>
    <row r="227" spans="19:23" x14ac:dyDescent="0.25">
      <c r="S227" s="108" t="str">
        <f>'Commercial E'!B247&amp;'Commercial E'!C247&amp;'Commercial E'!D247&amp;'Commercial E'!E247&amp;'Commercial E'!F247</f>
        <v>4252218MDFEPE</v>
      </c>
      <c r="T227" s="108">
        <f>'Commercial E'!G247</f>
        <v>6.3799999999999996E-2</v>
      </c>
      <c r="U227" s="108">
        <f>'Commercial E'!H247</f>
        <v>6.5000000000000002E-2</v>
      </c>
      <c r="V227" s="108">
        <f>'Commercial E'!I247</f>
        <v>6.5799999999999997E-2</v>
      </c>
      <c r="W227" s="108">
        <f>'Commercial E'!J247</f>
        <v>6.5199999999999994E-2</v>
      </c>
    </row>
    <row r="228" spans="19:23" x14ac:dyDescent="0.25">
      <c r="S228" s="108" t="str">
        <f>'Commercial E'!B248&amp;'Commercial E'!C248&amp;'Commercial E'!D248&amp;'Commercial E'!E248&amp;'Commercial E'!F248</f>
        <v>4252224MDFEPE</v>
      </c>
      <c r="T228" s="108">
        <f>'Commercial E'!G248</f>
        <v>6.4199999999999993E-2</v>
      </c>
      <c r="U228" s="108">
        <f>'Commercial E'!H248</f>
        <v>6.6799999999999998E-2</v>
      </c>
      <c r="V228" s="108">
        <f>'Commercial E'!I248</f>
        <v>6.7299999999999999E-2</v>
      </c>
      <c r="W228" s="108">
        <f>'Commercial E'!J248</f>
        <v>6.6699999999999995E-2</v>
      </c>
    </row>
    <row r="229" spans="19:23" x14ac:dyDescent="0.25">
      <c r="S229" s="108" t="str">
        <f>'Commercial E'!B249&amp;'Commercial E'!C249&amp;'Commercial E'!D249&amp;'Commercial E'!E249&amp;'Commercial E'!F249</f>
        <v>425526MDFEPE</v>
      </c>
      <c r="T229" s="108">
        <f>'Commercial E'!G249</f>
        <v>6.1499999999999999E-2</v>
      </c>
      <c r="U229" s="108">
        <f>'Commercial E'!H249</f>
        <v>6.1899999999999997E-2</v>
      </c>
      <c r="V229" s="108">
        <f>'Commercial E'!I249</f>
        <v>6.2600000000000003E-2</v>
      </c>
      <c r="W229" s="108">
        <f>'Commercial E'!J249</f>
        <v>6.2100000000000002E-2</v>
      </c>
    </row>
    <row r="230" spans="19:23" x14ac:dyDescent="0.25">
      <c r="S230" s="108" t="str">
        <f>'Commercial E'!B250&amp;'Commercial E'!C250&amp;'Commercial E'!D250&amp;'Commercial E'!E250&amp;'Commercial E'!F250</f>
        <v>4255212MDFEPE</v>
      </c>
      <c r="T230" s="108">
        <f>'Commercial E'!G250</f>
        <v>6.3100000000000003E-2</v>
      </c>
      <c r="U230" s="108">
        <f>'Commercial E'!H250</f>
        <v>6.5000000000000002E-2</v>
      </c>
      <c r="V230" s="108">
        <f>'Commercial E'!I250</f>
        <v>6.5600000000000006E-2</v>
      </c>
      <c r="W230" s="108">
        <f>'Commercial E'!J250</f>
        <v>6.5100000000000005E-2</v>
      </c>
    </row>
    <row r="231" spans="19:23" x14ac:dyDescent="0.25">
      <c r="S231" s="108" t="str">
        <f>'Commercial E'!B251&amp;'Commercial E'!C251&amp;'Commercial E'!D251&amp;'Commercial E'!E251&amp;'Commercial E'!F251</f>
        <v>4255218MDFEPE</v>
      </c>
      <c r="T231" s="108">
        <f>'Commercial E'!G251</f>
        <v>6.3799999999999996E-2</v>
      </c>
      <c r="U231" s="108">
        <f>'Commercial E'!H251</f>
        <v>6.5699999999999995E-2</v>
      </c>
      <c r="V231" s="108">
        <f>'Commercial E'!I251</f>
        <v>6.6299999999999998E-2</v>
      </c>
      <c r="W231" s="108">
        <f>'Commercial E'!J251</f>
        <v>6.5699999999999995E-2</v>
      </c>
    </row>
    <row r="232" spans="19:23" x14ac:dyDescent="0.25">
      <c r="S232" s="108" t="str">
        <f>'Commercial E'!B252&amp;'Commercial E'!C252&amp;'Commercial E'!D252&amp;'Commercial E'!E252&amp;'Commercial E'!F252</f>
        <v>4255224MDFEPE</v>
      </c>
      <c r="T232" s="108">
        <f>'Commercial E'!G252</f>
        <v>6.4500000000000002E-2</v>
      </c>
      <c r="U232" s="108">
        <f>'Commercial E'!H252</f>
        <v>6.7199999999999996E-2</v>
      </c>
      <c r="V232" s="108">
        <f>'Commercial E'!I252</f>
        <v>6.7699999999999996E-2</v>
      </c>
      <c r="W232" s="108">
        <f>'Commercial E'!J252</f>
        <v>6.7100000000000007E-2</v>
      </c>
    </row>
    <row r="233" spans="19:23" x14ac:dyDescent="0.25">
      <c r="S233" s="108" t="str">
        <f>'Commercial E'!B253&amp;'Commercial E'!C253&amp;'Commercial E'!D253&amp;'Commercial E'!E253&amp;'Commercial E'!F253</f>
        <v>425836MDFEPE</v>
      </c>
      <c r="T233" s="108">
        <f>'Commercial E'!G253</f>
        <v>6.2E-2</v>
      </c>
      <c r="U233" s="108">
        <f>'Commercial E'!H253</f>
        <v>6.4600000000000005E-2</v>
      </c>
      <c r="V233" s="108">
        <f>'Commercial E'!I253</f>
        <v>6.4699999999999994E-2</v>
      </c>
      <c r="W233" s="108">
        <f>'Commercial E'!J253</f>
        <v>6.4299999999999996E-2</v>
      </c>
    </row>
    <row r="234" spans="19:23" x14ac:dyDescent="0.25">
      <c r="S234" s="108" t="str">
        <f>'Commercial E'!B254&amp;'Commercial E'!C254&amp;'Commercial E'!D254&amp;'Commercial E'!E254&amp;'Commercial E'!F254</f>
        <v>4258312MDFEPE</v>
      </c>
      <c r="T234" s="108">
        <f>'Commercial E'!G254</f>
        <v>6.3399999999999998E-2</v>
      </c>
      <c r="U234" s="108">
        <f>'Commercial E'!H254</f>
        <v>6.5500000000000003E-2</v>
      </c>
      <c r="V234" s="108">
        <f>'Commercial E'!I254</f>
        <v>6.6100000000000006E-2</v>
      </c>
      <c r="W234" s="108">
        <f>'Commercial E'!J254</f>
        <v>6.5500000000000003E-2</v>
      </c>
    </row>
    <row r="235" spans="19:23" x14ac:dyDescent="0.25">
      <c r="S235" s="108" t="str">
        <f>'Commercial E'!B255&amp;'Commercial E'!C255&amp;'Commercial E'!D255&amp;'Commercial E'!E255&amp;'Commercial E'!F255</f>
        <v>4258318MDFEPE</v>
      </c>
      <c r="T235" s="108">
        <f>'Commercial E'!G255</f>
        <v>6.4000000000000001E-2</v>
      </c>
      <c r="U235" s="108">
        <f>'Commercial E'!H255</f>
        <v>6.6900000000000001E-2</v>
      </c>
      <c r="V235" s="108">
        <f>'Commercial E'!I255</f>
        <v>6.7199999999999996E-2</v>
      </c>
      <c r="W235" s="108">
        <f>'Commercial E'!J255</f>
        <v>6.6699999999999995E-2</v>
      </c>
    </row>
    <row r="236" spans="19:23" x14ac:dyDescent="0.25">
      <c r="S236" s="108" t="str">
        <f>'Commercial E'!B256&amp;'Commercial E'!C256&amp;'Commercial E'!D256&amp;'Commercial E'!E256&amp;'Commercial E'!F256</f>
        <v>4258324MDFEPE</v>
      </c>
      <c r="T236" s="108">
        <f>'Commercial E'!G256</f>
        <v>6.4699999999999994E-2</v>
      </c>
      <c r="U236" s="108">
        <f>'Commercial E'!H256</f>
        <v>6.7500000000000004E-2</v>
      </c>
      <c r="V236" s="108">
        <f>'Commercial E'!I256</f>
        <v>6.8000000000000005E-2</v>
      </c>
      <c r="W236" s="108">
        <f>'Commercial E'!J256</f>
        <v>6.7400000000000002E-2</v>
      </c>
    </row>
    <row r="237" spans="19:23" x14ac:dyDescent="0.25">
      <c r="S237" s="108" t="str">
        <f>'Commercial E'!B257&amp;'Commercial E'!C257&amp;'Commercial E'!D257&amp;'Commercial E'!E257&amp;'Commercial E'!F257</f>
        <v>426146MDFEPE</v>
      </c>
      <c r="T237" s="108">
        <f>'Commercial E'!G257</f>
        <v>6.25E-2</v>
      </c>
      <c r="U237" s="108">
        <f>'Commercial E'!H257</f>
        <v>6.7000000000000004E-2</v>
      </c>
      <c r="V237" s="108">
        <f>'Commercial E'!I257</f>
        <v>6.6500000000000004E-2</v>
      </c>
      <c r="W237" s="108">
        <f>'Commercial E'!J257</f>
        <v>6.6199999999999995E-2</v>
      </c>
    </row>
    <row r="238" spans="19:23" x14ac:dyDescent="0.25">
      <c r="S238" s="108" t="str">
        <f>'Commercial E'!B258&amp;'Commercial E'!C258&amp;'Commercial E'!D258&amp;'Commercial E'!E258&amp;'Commercial E'!F258</f>
        <v>4261412MDFEPE</v>
      </c>
      <c r="T238" s="108">
        <f>'Commercial E'!G258</f>
        <v>6.3899999999999998E-2</v>
      </c>
      <c r="U238" s="108">
        <f>'Commercial E'!H258</f>
        <v>6.6100000000000006E-2</v>
      </c>
      <c r="V238" s="108">
        <f>'Commercial E'!I258</f>
        <v>6.6699999999999995E-2</v>
      </c>
      <c r="W238" s="108">
        <f>'Commercial E'!J258</f>
        <v>6.6100000000000006E-2</v>
      </c>
    </row>
    <row r="239" spans="19:23" x14ac:dyDescent="0.25">
      <c r="S239" s="108" t="str">
        <f>'Commercial E'!B259&amp;'Commercial E'!C259&amp;'Commercial E'!D259&amp;'Commercial E'!E259&amp;'Commercial E'!F259</f>
        <v>4261418MDFEPE</v>
      </c>
      <c r="T239" s="108">
        <f>'Commercial E'!G259</f>
        <v>6.4199999999999993E-2</v>
      </c>
      <c r="U239" s="108">
        <f>'Commercial E'!H259</f>
        <v>6.7900000000000002E-2</v>
      </c>
      <c r="V239" s="108">
        <f>'Commercial E'!I259</f>
        <v>6.8000000000000005E-2</v>
      </c>
      <c r="W239" s="108">
        <f>'Commercial E'!J259</f>
        <v>6.7500000000000004E-2</v>
      </c>
    </row>
    <row r="240" spans="19:23" x14ac:dyDescent="0.25">
      <c r="S240" s="108" t="str">
        <f>'Commercial E'!B260&amp;'Commercial E'!C260&amp;'Commercial E'!D260&amp;'Commercial E'!E260&amp;'Commercial E'!F260</f>
        <v>4261424MDFEPE</v>
      </c>
      <c r="T240" s="108">
        <f>'Commercial E'!G260</f>
        <v>6.4899999999999999E-2</v>
      </c>
      <c r="U240" s="108">
        <f>'Commercial E'!H260</f>
        <v>6.7799999999999999E-2</v>
      </c>
      <c r="V240" s="108">
        <f>'Commercial E'!I260</f>
        <v>6.83E-2</v>
      </c>
      <c r="W240" s="108">
        <f>'Commercial E'!J260</f>
        <v>6.7699999999999996E-2</v>
      </c>
    </row>
    <row r="241" spans="19:23" x14ac:dyDescent="0.25">
      <c r="S241" s="108" t="str">
        <f>'Commercial E'!B261&amp;'Commercial E'!C261&amp;'Commercial E'!D261&amp;'Commercial E'!E261&amp;'Commercial E'!F261</f>
        <v>424616MDPEPCO</v>
      </c>
      <c r="T241" s="108">
        <f>'Commercial E'!G261</f>
        <v>6.88E-2</v>
      </c>
      <c r="U241" s="108">
        <f>'Commercial E'!H261</f>
        <v>7.3899999999999993E-2</v>
      </c>
      <c r="V241" s="108">
        <f>'Commercial E'!I261</f>
        <v>7.2999999999999995E-2</v>
      </c>
      <c r="W241" s="108">
        <f>'Commercial E'!J261</f>
        <v>7.2300000000000003E-2</v>
      </c>
    </row>
    <row r="242" spans="19:23" x14ac:dyDescent="0.25">
      <c r="S242" s="108" t="str">
        <f>'Commercial E'!B262&amp;'Commercial E'!C262&amp;'Commercial E'!D262&amp;'Commercial E'!E262&amp;'Commercial E'!F262</f>
        <v>4246112MDPEPCO</v>
      </c>
      <c r="T242" s="108">
        <f>'Commercial E'!G262</f>
        <v>7.0199999999999999E-2</v>
      </c>
      <c r="U242" s="108">
        <f>'Commercial E'!H262</f>
        <v>7.7899999999999997E-2</v>
      </c>
      <c r="V242" s="108">
        <f>'Commercial E'!I262</f>
        <v>7.6600000000000001E-2</v>
      </c>
      <c r="W242" s="108">
        <f>'Commercial E'!J262</f>
        <v>7.5800000000000006E-2</v>
      </c>
    </row>
    <row r="243" spans="19:23" x14ac:dyDescent="0.25">
      <c r="S243" s="108" t="str">
        <f>'Commercial E'!B263&amp;'Commercial E'!C263&amp;'Commercial E'!D263&amp;'Commercial E'!E263&amp;'Commercial E'!F263</f>
        <v>4246118MDPEPCO</v>
      </c>
      <c r="T243" s="108">
        <f>'Commercial E'!G263</f>
        <v>6.9900000000000004E-2</v>
      </c>
      <c r="U243" s="108">
        <f>'Commercial E'!H263</f>
        <v>7.6700000000000004E-2</v>
      </c>
      <c r="V243" s="108">
        <f>'Commercial E'!I263</f>
        <v>7.5499999999999998E-2</v>
      </c>
      <c r="W243" s="108">
        <f>'Commercial E'!J263</f>
        <v>7.4800000000000005E-2</v>
      </c>
    </row>
    <row r="244" spans="19:23" x14ac:dyDescent="0.25">
      <c r="S244" s="108" t="str">
        <f>'Commercial E'!B264&amp;'Commercial E'!C264&amp;'Commercial E'!D264&amp;'Commercial E'!E264&amp;'Commercial E'!F264</f>
        <v>4246124MDPEPCO</v>
      </c>
      <c r="T244" s="108">
        <f>'Commercial E'!G264</f>
        <v>7.0000000000000007E-2</v>
      </c>
      <c r="U244" s="108">
        <f>'Commercial E'!H264</f>
        <v>7.7499999999999999E-2</v>
      </c>
      <c r="V244" s="108">
        <f>'Commercial E'!I264</f>
        <v>7.6200000000000004E-2</v>
      </c>
      <c r="W244" s="108">
        <f>'Commercial E'!J264</f>
        <v>7.5499999999999998E-2</v>
      </c>
    </row>
    <row r="245" spans="19:23" x14ac:dyDescent="0.25">
      <c r="S245" s="108" t="str">
        <f>'Commercial E'!B265&amp;'Commercial E'!C265&amp;'Commercial E'!D265&amp;'Commercial E'!E265&amp;'Commercial E'!F265</f>
        <v>424916MDPEPCO</v>
      </c>
      <c r="T245" s="108">
        <f>'Commercial E'!G265</f>
        <v>6.93E-2</v>
      </c>
      <c r="U245" s="108">
        <f>'Commercial E'!H265</f>
        <v>7.3899999999999993E-2</v>
      </c>
      <c r="V245" s="108">
        <f>'Commercial E'!I265</f>
        <v>7.3200000000000001E-2</v>
      </c>
      <c r="W245" s="108">
        <f>'Commercial E'!J265</f>
        <v>7.2400000000000006E-2</v>
      </c>
    </row>
    <row r="246" spans="19:23" x14ac:dyDescent="0.25">
      <c r="S246" s="108" t="str">
        <f>'Commercial E'!B266&amp;'Commercial E'!C266&amp;'Commercial E'!D266&amp;'Commercial E'!E266&amp;'Commercial E'!F266</f>
        <v>4249112MDPEPCO</v>
      </c>
      <c r="T246" s="108">
        <f>'Commercial E'!G266</f>
        <v>7.0599999999999996E-2</v>
      </c>
      <c r="U246" s="108">
        <f>'Commercial E'!H266</f>
        <v>7.8299999999999995E-2</v>
      </c>
      <c r="V246" s="108">
        <f>'Commercial E'!I266</f>
        <v>7.6999999999999999E-2</v>
      </c>
      <c r="W246" s="108">
        <f>'Commercial E'!J266</f>
        <v>7.6200000000000004E-2</v>
      </c>
    </row>
    <row r="247" spans="19:23" x14ac:dyDescent="0.25">
      <c r="S247" s="108" t="str">
        <f>'Commercial E'!B267&amp;'Commercial E'!C267&amp;'Commercial E'!D267&amp;'Commercial E'!E267&amp;'Commercial E'!F267</f>
        <v>4249118MDPEPCO</v>
      </c>
      <c r="T247" s="108">
        <f>'Commercial E'!G267</f>
        <v>7.0099999999999996E-2</v>
      </c>
      <c r="U247" s="108">
        <f>'Commercial E'!H267</f>
        <v>7.6700000000000004E-2</v>
      </c>
      <c r="V247" s="108">
        <f>'Commercial E'!I267</f>
        <v>7.5600000000000001E-2</v>
      </c>
      <c r="W247" s="108">
        <f>'Commercial E'!J267</f>
        <v>7.4800000000000005E-2</v>
      </c>
    </row>
    <row r="248" spans="19:23" x14ac:dyDescent="0.25">
      <c r="S248" s="108" t="str">
        <f>'Commercial E'!B268&amp;'Commercial E'!C268&amp;'Commercial E'!D268&amp;'Commercial E'!E268&amp;'Commercial E'!F268</f>
        <v>4249124MDPEPCO</v>
      </c>
      <c r="T248" s="108">
        <f>'Commercial E'!G268</f>
        <v>7.0099999999999996E-2</v>
      </c>
      <c r="U248" s="108">
        <f>'Commercial E'!H268</f>
        <v>7.7600000000000002E-2</v>
      </c>
      <c r="V248" s="108">
        <f>'Commercial E'!I268</f>
        <v>7.6300000000000007E-2</v>
      </c>
      <c r="W248" s="108">
        <f>'Commercial E'!J268</f>
        <v>7.5499999999999998E-2</v>
      </c>
    </row>
    <row r="249" spans="19:23" x14ac:dyDescent="0.25">
      <c r="S249" s="108" t="str">
        <f>'Commercial E'!B269&amp;'Commercial E'!C269&amp;'Commercial E'!D269&amp;'Commercial E'!E269&amp;'Commercial E'!F269</f>
        <v>425226MDPEPCO</v>
      </c>
      <c r="T249" s="108">
        <f>'Commercial E'!G269</f>
        <v>6.93E-2</v>
      </c>
      <c r="U249" s="108">
        <f>'Commercial E'!H269</f>
        <v>7.4499999999999997E-2</v>
      </c>
      <c r="V249" s="108">
        <f>'Commercial E'!I269</f>
        <v>7.3599999999999999E-2</v>
      </c>
      <c r="W249" s="108">
        <f>'Commercial E'!J269</f>
        <v>7.2900000000000006E-2</v>
      </c>
    </row>
    <row r="250" spans="19:23" x14ac:dyDescent="0.25">
      <c r="S250" s="108" t="str">
        <f>'Commercial E'!B270&amp;'Commercial E'!C270&amp;'Commercial E'!D270&amp;'Commercial E'!E270&amp;'Commercial E'!F270</f>
        <v>4252212MDPEPCO</v>
      </c>
      <c r="T250" s="108">
        <f>'Commercial E'!G270</f>
        <v>7.0800000000000002E-2</v>
      </c>
      <c r="U250" s="108">
        <f>'Commercial E'!H270</f>
        <v>7.8399999999999997E-2</v>
      </c>
      <c r="V250" s="108">
        <f>'Commercial E'!I270</f>
        <v>7.7100000000000002E-2</v>
      </c>
      <c r="W250" s="108">
        <f>'Commercial E'!J270</f>
        <v>7.6399999999999996E-2</v>
      </c>
    </row>
    <row r="251" spans="19:23" x14ac:dyDescent="0.25">
      <c r="S251" s="108" t="str">
        <f>'Commercial E'!B271&amp;'Commercial E'!C271&amp;'Commercial E'!D271&amp;'Commercial E'!E271&amp;'Commercial E'!F271</f>
        <v>4252218MDPEPCO</v>
      </c>
      <c r="T251" s="108">
        <f>'Commercial E'!G271</f>
        <v>7.0099999999999996E-2</v>
      </c>
      <c r="U251" s="108">
        <f>'Commercial E'!H271</f>
        <v>7.6799999999999993E-2</v>
      </c>
      <c r="V251" s="108">
        <f>'Commercial E'!I271</f>
        <v>7.5700000000000003E-2</v>
      </c>
      <c r="W251" s="108">
        <f>'Commercial E'!J271</f>
        <v>7.4999999999999997E-2</v>
      </c>
    </row>
    <row r="252" spans="19:23" x14ac:dyDescent="0.25">
      <c r="S252" s="108" t="str">
        <f>'Commercial E'!B272&amp;'Commercial E'!C272&amp;'Commercial E'!D272&amp;'Commercial E'!E272&amp;'Commercial E'!F272</f>
        <v>4252224MDPEPCO</v>
      </c>
      <c r="T252" s="108">
        <f>'Commercial E'!G272</f>
        <v>7.0099999999999996E-2</v>
      </c>
      <c r="U252" s="108">
        <f>'Commercial E'!H272</f>
        <v>7.7499999999999999E-2</v>
      </c>
      <c r="V252" s="108">
        <f>'Commercial E'!I272</f>
        <v>7.6300000000000007E-2</v>
      </c>
      <c r="W252" s="108">
        <f>'Commercial E'!J272</f>
        <v>7.5499999999999998E-2</v>
      </c>
    </row>
    <row r="253" spans="19:23" x14ac:dyDescent="0.25">
      <c r="S253" s="108" t="str">
        <f>'Commercial E'!B273&amp;'Commercial E'!C273&amp;'Commercial E'!D273&amp;'Commercial E'!E273&amp;'Commercial E'!F273</f>
        <v>425526MDPEPCO</v>
      </c>
      <c r="T253" s="108">
        <f>'Commercial E'!G273</f>
        <v>6.8900000000000003E-2</v>
      </c>
      <c r="U253" s="108">
        <f>'Commercial E'!H273</f>
        <v>7.5399999999999995E-2</v>
      </c>
      <c r="V253" s="108">
        <f>'Commercial E'!I273</f>
        <v>7.4200000000000002E-2</v>
      </c>
      <c r="W253" s="108">
        <f>'Commercial E'!J273</f>
        <v>7.3499999999999996E-2</v>
      </c>
    </row>
    <row r="254" spans="19:23" x14ac:dyDescent="0.25">
      <c r="S254" s="108" t="str">
        <f>'Commercial E'!B274&amp;'Commercial E'!C274&amp;'Commercial E'!D274&amp;'Commercial E'!E274&amp;'Commercial E'!F274</f>
        <v>4255212MDPEPCO</v>
      </c>
      <c r="T254" s="108">
        <f>'Commercial E'!G274</f>
        <v>7.0699999999999999E-2</v>
      </c>
      <c r="U254" s="108">
        <f>'Commercial E'!H274</f>
        <v>7.8299999999999995E-2</v>
      </c>
      <c r="V254" s="108">
        <f>'Commercial E'!I274</f>
        <v>7.6999999999999999E-2</v>
      </c>
      <c r="W254" s="108">
        <f>'Commercial E'!J274</f>
        <v>7.6300000000000007E-2</v>
      </c>
    </row>
    <row r="255" spans="19:23" x14ac:dyDescent="0.25">
      <c r="S255" s="108" t="str">
        <f>'Commercial E'!B275&amp;'Commercial E'!C275&amp;'Commercial E'!D275&amp;'Commercial E'!E275&amp;'Commercial E'!F275</f>
        <v>4255218MDPEPCO</v>
      </c>
      <c r="T255" s="108">
        <f>'Commercial E'!G275</f>
        <v>6.9900000000000004E-2</v>
      </c>
      <c r="U255" s="108">
        <f>'Commercial E'!H275</f>
        <v>7.7100000000000002E-2</v>
      </c>
      <c r="V255" s="108">
        <f>'Commercial E'!I275</f>
        <v>7.5800000000000006E-2</v>
      </c>
      <c r="W255" s="108">
        <f>'Commercial E'!J275</f>
        <v>7.51E-2</v>
      </c>
    </row>
    <row r="256" spans="19:23" x14ac:dyDescent="0.25">
      <c r="S256" s="108" t="str">
        <f>'Commercial E'!B276&amp;'Commercial E'!C276&amp;'Commercial E'!D276&amp;'Commercial E'!E276&amp;'Commercial E'!F276</f>
        <v>4255224MDPEPCO</v>
      </c>
      <c r="T256" s="108">
        <f>'Commercial E'!G276</f>
        <v>7.0000000000000007E-2</v>
      </c>
      <c r="U256" s="108">
        <f>'Commercial E'!H276</f>
        <v>7.7499999999999999E-2</v>
      </c>
      <c r="V256" s="108">
        <f>'Commercial E'!I276</f>
        <v>7.6200000000000004E-2</v>
      </c>
      <c r="W256" s="108">
        <f>'Commercial E'!J276</f>
        <v>7.5499999999999998E-2</v>
      </c>
    </row>
    <row r="257" spans="19:23" x14ac:dyDescent="0.25">
      <c r="S257" s="108" t="str">
        <f>'Commercial E'!B277&amp;'Commercial E'!C277&amp;'Commercial E'!D277&amp;'Commercial E'!E277&amp;'Commercial E'!F277</f>
        <v>425836MDPEPCO</v>
      </c>
      <c r="T257" s="108">
        <f>'Commercial E'!G277</f>
        <v>7.0499999999999993E-2</v>
      </c>
      <c r="U257" s="108">
        <f>'Commercial E'!H277</f>
        <v>7.8399999999999997E-2</v>
      </c>
      <c r="V257" s="108">
        <f>'Commercial E'!I277</f>
        <v>7.6799999999999993E-2</v>
      </c>
      <c r="W257" s="108">
        <f>'Commercial E'!J277</f>
        <v>7.6300000000000007E-2</v>
      </c>
    </row>
    <row r="258" spans="19:23" x14ac:dyDescent="0.25">
      <c r="S258" s="108" t="str">
        <f>'Commercial E'!B278&amp;'Commercial E'!C278&amp;'Commercial E'!D278&amp;'Commercial E'!E278&amp;'Commercial E'!F278</f>
        <v>4258312MDPEPCO</v>
      </c>
      <c r="T258" s="108">
        <f>'Commercial E'!G278</f>
        <v>7.0699999999999999E-2</v>
      </c>
      <c r="U258" s="108">
        <f>'Commercial E'!H278</f>
        <v>7.8299999999999995E-2</v>
      </c>
      <c r="V258" s="108">
        <f>'Commercial E'!I278</f>
        <v>7.6999999999999999E-2</v>
      </c>
      <c r="W258" s="108">
        <f>'Commercial E'!J278</f>
        <v>7.6200000000000004E-2</v>
      </c>
    </row>
    <row r="259" spans="19:23" x14ac:dyDescent="0.25">
      <c r="S259" s="108" t="str">
        <f>'Commercial E'!B279&amp;'Commercial E'!C279&amp;'Commercial E'!D279&amp;'Commercial E'!E279&amp;'Commercial E'!F279</f>
        <v>4258318MDPEPCO</v>
      </c>
      <c r="T259" s="108">
        <f>'Commercial E'!G279</f>
        <v>7.0300000000000001E-2</v>
      </c>
      <c r="U259" s="108">
        <f>'Commercial E'!H279</f>
        <v>7.7899999999999997E-2</v>
      </c>
      <c r="V259" s="108">
        <f>'Commercial E'!I279</f>
        <v>7.6499999999999999E-2</v>
      </c>
      <c r="W259" s="108">
        <f>'Commercial E'!J279</f>
        <v>7.5800000000000006E-2</v>
      </c>
    </row>
    <row r="260" spans="19:23" x14ac:dyDescent="0.25">
      <c r="S260" s="108" t="str">
        <f>'Commercial E'!B280&amp;'Commercial E'!C280&amp;'Commercial E'!D280&amp;'Commercial E'!E280&amp;'Commercial E'!F280</f>
        <v>4258324MDPEPCO</v>
      </c>
      <c r="T260" s="108">
        <f>'Commercial E'!G280</f>
        <v>7.0000000000000007E-2</v>
      </c>
      <c r="U260" s="108">
        <f>'Commercial E'!H280</f>
        <v>7.7399999999999997E-2</v>
      </c>
      <c r="V260" s="108">
        <f>'Commercial E'!I280</f>
        <v>7.6200000000000004E-2</v>
      </c>
      <c r="W260" s="108">
        <f>'Commercial E'!J280</f>
        <v>7.5399999999999995E-2</v>
      </c>
    </row>
    <row r="261" spans="19:23" x14ac:dyDescent="0.25">
      <c r="S261" s="108" t="str">
        <f>'Commercial E'!B281&amp;'Commercial E'!C281&amp;'Commercial E'!D281&amp;'Commercial E'!E281&amp;'Commercial E'!F281</f>
        <v>426146MDPEPCO</v>
      </c>
      <c r="T261" s="108">
        <f>'Commercial E'!G281</f>
        <v>7.1499999999999994E-2</v>
      </c>
      <c r="U261" s="108">
        <f>'Commercial E'!H281</f>
        <v>8.0799999999999997E-2</v>
      </c>
      <c r="V261" s="108">
        <f>'Commercial E'!I281</f>
        <v>7.9000000000000001E-2</v>
      </c>
      <c r="W261" s="108">
        <f>'Commercial E'!J281</f>
        <v>7.85E-2</v>
      </c>
    </row>
    <row r="262" spans="19:23" x14ac:dyDescent="0.25">
      <c r="S262" s="108" t="str">
        <f>'Commercial E'!B282&amp;'Commercial E'!C282&amp;'Commercial E'!D282&amp;'Commercial E'!E282&amp;'Commercial E'!F282</f>
        <v>4261412MDPEPCO</v>
      </c>
      <c r="T262" s="108">
        <f>'Commercial E'!G282</f>
        <v>7.0699999999999999E-2</v>
      </c>
      <c r="U262" s="108">
        <f>'Commercial E'!H282</f>
        <v>7.8299999999999995E-2</v>
      </c>
      <c r="V262" s="108">
        <f>'Commercial E'!I282</f>
        <v>7.6999999999999999E-2</v>
      </c>
      <c r="W262" s="108">
        <f>'Commercial E'!J282</f>
        <v>7.6300000000000007E-2</v>
      </c>
    </row>
    <row r="263" spans="19:23" x14ac:dyDescent="0.25">
      <c r="S263" s="108" t="str">
        <f>'Commercial E'!B283&amp;'Commercial E'!C283&amp;'Commercial E'!D283&amp;'Commercial E'!E283&amp;'Commercial E'!F283</f>
        <v>4261418MDPEPCO</v>
      </c>
      <c r="T263" s="108">
        <f>'Commercial E'!G283</f>
        <v>7.0499999999999993E-2</v>
      </c>
      <c r="U263" s="108">
        <f>'Commercial E'!H283</f>
        <v>7.85E-2</v>
      </c>
      <c r="V263" s="108">
        <f>'Commercial E'!I283</f>
        <v>7.7100000000000002E-2</v>
      </c>
      <c r="W263" s="108">
        <f>'Commercial E'!J283</f>
        <v>7.6399999999999996E-2</v>
      </c>
    </row>
    <row r="264" spans="19:23" x14ac:dyDescent="0.25">
      <c r="S264" s="108" t="str">
        <f>'Commercial E'!B284&amp;'Commercial E'!C284&amp;'Commercial E'!D284&amp;'Commercial E'!E284&amp;'Commercial E'!F284</f>
        <v>4261424MDPEPCO</v>
      </c>
      <c r="T264" s="108">
        <f>'Commercial E'!G284</f>
        <v>7.0000000000000007E-2</v>
      </c>
      <c r="U264" s="108">
        <f>'Commercial E'!H284</f>
        <v>7.7399999999999997E-2</v>
      </c>
      <c r="V264" s="108">
        <f>'Commercial E'!I284</f>
        <v>7.6200000000000004E-2</v>
      </c>
      <c r="W264" s="108">
        <f>'Commercial E'!J284</f>
        <v>7.5399999999999995E-2</v>
      </c>
    </row>
    <row r="265" spans="19:23" x14ac:dyDescent="0.25">
      <c r="S265" s="108" t="str">
        <f>'Commercial E'!B285&amp;'Commercial E'!C285&amp;'Commercial E'!D285&amp;'Commercial E'!E285&amp;'Commercial E'!F285</f>
        <v>424616NJACE</v>
      </c>
      <c r="T265" s="108">
        <f>'Commercial E'!G285</f>
        <v>8.3900000000000002E-2</v>
      </c>
      <c r="U265" s="108">
        <f>'Commercial E'!H285</f>
        <v>8.2199999999999995E-2</v>
      </c>
      <c r="V265" s="108">
        <f>'Commercial E'!I285</f>
        <v>8.1199999999999994E-2</v>
      </c>
      <c r="W265" s="108">
        <f>'Commercial E'!J285</f>
        <v>7.8299999999999995E-2</v>
      </c>
    </row>
    <row r="266" spans="19:23" x14ac:dyDescent="0.25">
      <c r="S266" s="108" t="str">
        <f>'Commercial E'!B286&amp;'Commercial E'!C286&amp;'Commercial E'!D286&amp;'Commercial E'!E286&amp;'Commercial E'!F286</f>
        <v>4246112NJACE</v>
      </c>
      <c r="T266" s="108">
        <f>'Commercial E'!G286</f>
        <v>8.5400000000000004E-2</v>
      </c>
      <c r="U266" s="108">
        <f>'Commercial E'!H286</f>
        <v>8.9300000000000004E-2</v>
      </c>
      <c r="V266" s="108">
        <f>'Commercial E'!I286</f>
        <v>8.5900000000000004E-2</v>
      </c>
      <c r="W266" s="108">
        <f>'Commercial E'!J286</f>
        <v>8.3400000000000002E-2</v>
      </c>
    </row>
    <row r="267" spans="19:23" x14ac:dyDescent="0.25">
      <c r="S267" s="108" t="str">
        <f>'Commercial E'!B287&amp;'Commercial E'!C287&amp;'Commercial E'!D287&amp;'Commercial E'!E287&amp;'Commercial E'!F287</f>
        <v>4246118NJACE</v>
      </c>
      <c r="T267" s="108">
        <f>'Commercial E'!G287</f>
        <v>8.5099999999999995E-2</v>
      </c>
      <c r="U267" s="108">
        <f>'Commercial E'!H287</f>
        <v>8.7099999999999997E-2</v>
      </c>
      <c r="V267" s="108">
        <f>'Commercial E'!I287</f>
        <v>8.4599999999999995E-2</v>
      </c>
      <c r="W267" s="108">
        <f>'Commercial E'!J287</f>
        <v>8.2100000000000006E-2</v>
      </c>
    </row>
    <row r="268" spans="19:23" x14ac:dyDescent="0.25">
      <c r="S268" s="108" t="str">
        <f>'Commercial E'!B288&amp;'Commercial E'!C288&amp;'Commercial E'!D288&amp;'Commercial E'!E288&amp;'Commercial E'!F288</f>
        <v>4246124NJACE</v>
      </c>
      <c r="T268" s="108">
        <f>'Commercial E'!G288</f>
        <v>8.5099999999999995E-2</v>
      </c>
      <c r="U268" s="108">
        <f>'Commercial E'!H288</f>
        <v>8.8999999999999996E-2</v>
      </c>
      <c r="V268" s="108">
        <f>'Commercial E'!I288</f>
        <v>8.5599999999999996E-2</v>
      </c>
      <c r="W268" s="108">
        <f>'Commercial E'!J288</f>
        <v>8.3199999999999996E-2</v>
      </c>
    </row>
    <row r="269" spans="19:23" x14ac:dyDescent="0.25">
      <c r="S269" s="108" t="str">
        <f>'Commercial E'!B289&amp;'Commercial E'!C289&amp;'Commercial E'!D289&amp;'Commercial E'!E289&amp;'Commercial E'!F289</f>
        <v>424916NJACE</v>
      </c>
      <c r="T269" s="108">
        <f>'Commercial E'!G289</f>
        <v>8.4500000000000006E-2</v>
      </c>
      <c r="U269" s="108">
        <f>'Commercial E'!H289</f>
        <v>8.2600000000000007E-2</v>
      </c>
      <c r="V269" s="108">
        <f>'Commercial E'!I289</f>
        <v>8.1799999999999998E-2</v>
      </c>
      <c r="W269" s="108">
        <f>'Commercial E'!J289</f>
        <v>7.8799999999999995E-2</v>
      </c>
    </row>
    <row r="270" spans="19:23" x14ac:dyDescent="0.25">
      <c r="S270" s="108" t="str">
        <f>'Commercial E'!B290&amp;'Commercial E'!C290&amp;'Commercial E'!D290&amp;'Commercial E'!E290&amp;'Commercial E'!F290</f>
        <v>4249112NJACE</v>
      </c>
      <c r="T270" s="108">
        <f>'Commercial E'!G290</f>
        <v>8.5699999999999998E-2</v>
      </c>
      <c r="U270" s="108">
        <f>'Commercial E'!H290</f>
        <v>8.9700000000000002E-2</v>
      </c>
      <c r="V270" s="108">
        <f>'Commercial E'!I290</f>
        <v>8.6300000000000002E-2</v>
      </c>
      <c r="W270" s="108">
        <f>'Commercial E'!J290</f>
        <v>8.3799999999999999E-2</v>
      </c>
    </row>
    <row r="271" spans="19:23" x14ac:dyDescent="0.25">
      <c r="S271" s="108" t="str">
        <f>'Commercial E'!B291&amp;'Commercial E'!C291&amp;'Commercial E'!D291&amp;'Commercial E'!E291&amp;'Commercial E'!F291</f>
        <v>4249118NJACE</v>
      </c>
      <c r="T271" s="108">
        <f>'Commercial E'!G291</f>
        <v>8.5300000000000001E-2</v>
      </c>
      <c r="U271" s="108">
        <f>'Commercial E'!H291</f>
        <v>8.72E-2</v>
      </c>
      <c r="V271" s="108">
        <f>'Commercial E'!I291</f>
        <v>8.48E-2</v>
      </c>
      <c r="W271" s="108">
        <f>'Commercial E'!J291</f>
        <v>8.2199999999999995E-2</v>
      </c>
    </row>
    <row r="272" spans="19:23" x14ac:dyDescent="0.25">
      <c r="S272" s="108" t="str">
        <f>'Commercial E'!B292&amp;'Commercial E'!C292&amp;'Commercial E'!D292&amp;'Commercial E'!E292&amp;'Commercial E'!F292</f>
        <v>4249124NJACE</v>
      </c>
      <c r="T272" s="108">
        <f>'Commercial E'!G292</f>
        <v>8.5199999999999998E-2</v>
      </c>
      <c r="U272" s="108">
        <f>'Commercial E'!H292</f>
        <v>8.8999999999999996E-2</v>
      </c>
      <c r="V272" s="108">
        <f>'Commercial E'!I292</f>
        <v>8.5599999999999996E-2</v>
      </c>
      <c r="W272" s="108">
        <f>'Commercial E'!J292</f>
        <v>8.3299999999999999E-2</v>
      </c>
    </row>
    <row r="273" spans="19:23" x14ac:dyDescent="0.25">
      <c r="S273" s="108" t="str">
        <f>'Commercial E'!B293&amp;'Commercial E'!C293&amp;'Commercial E'!D293&amp;'Commercial E'!E293&amp;'Commercial E'!F293</f>
        <v>425226NJACE</v>
      </c>
      <c r="T273" s="108">
        <f>'Commercial E'!G293</f>
        <v>8.4000000000000005E-2</v>
      </c>
      <c r="U273" s="108">
        <f>'Commercial E'!H293</f>
        <v>8.3400000000000002E-2</v>
      </c>
      <c r="V273" s="108">
        <f>'Commercial E'!I293</f>
        <v>8.2600000000000007E-2</v>
      </c>
      <c r="W273" s="108">
        <f>'Commercial E'!J293</f>
        <v>7.9100000000000004E-2</v>
      </c>
    </row>
    <row r="274" spans="19:23" x14ac:dyDescent="0.25">
      <c r="S274" s="108" t="str">
        <f>'Commercial E'!B294&amp;'Commercial E'!C294&amp;'Commercial E'!D294&amp;'Commercial E'!E294&amp;'Commercial E'!F294</f>
        <v>4252212NJACE</v>
      </c>
      <c r="T274" s="108">
        <f>'Commercial E'!G294</f>
        <v>8.5800000000000001E-2</v>
      </c>
      <c r="U274" s="108">
        <f>'Commercial E'!H294</f>
        <v>8.9800000000000005E-2</v>
      </c>
      <c r="V274" s="108">
        <f>'Commercial E'!I294</f>
        <v>8.6300000000000002E-2</v>
      </c>
      <c r="W274" s="108">
        <f>'Commercial E'!J294</f>
        <v>8.3900000000000002E-2</v>
      </c>
    </row>
    <row r="275" spans="19:23" x14ac:dyDescent="0.25">
      <c r="S275" s="108" t="str">
        <f>'Commercial E'!B295&amp;'Commercial E'!C295&amp;'Commercial E'!D295&amp;'Commercial E'!E295&amp;'Commercial E'!F295</f>
        <v>4252218NJACE</v>
      </c>
      <c r="T275" s="108">
        <f>'Commercial E'!G295</f>
        <v>8.5000000000000006E-2</v>
      </c>
      <c r="U275" s="108">
        <f>'Commercial E'!H295</f>
        <v>8.7400000000000005E-2</v>
      </c>
      <c r="V275" s="108">
        <f>'Commercial E'!I295</f>
        <v>8.4900000000000003E-2</v>
      </c>
      <c r="W275" s="108">
        <f>'Commercial E'!J295</f>
        <v>8.2199999999999995E-2</v>
      </c>
    </row>
    <row r="276" spans="19:23" x14ac:dyDescent="0.25">
      <c r="S276" s="108" t="str">
        <f>'Commercial E'!B296&amp;'Commercial E'!C296&amp;'Commercial E'!D296&amp;'Commercial E'!E296&amp;'Commercial E'!F296</f>
        <v>4252224NJACE</v>
      </c>
      <c r="T276" s="108">
        <f>'Commercial E'!G296</f>
        <v>8.5099999999999995E-2</v>
      </c>
      <c r="U276" s="108">
        <f>'Commercial E'!H296</f>
        <v>8.8999999999999996E-2</v>
      </c>
      <c r="V276" s="108">
        <f>'Commercial E'!I296</f>
        <v>8.5599999999999996E-2</v>
      </c>
      <c r="W276" s="108">
        <f>'Commercial E'!J296</f>
        <v>8.3199999999999996E-2</v>
      </c>
    </row>
    <row r="277" spans="19:23" x14ac:dyDescent="0.25">
      <c r="S277" s="108" t="str">
        <f>'Commercial E'!B297&amp;'Commercial E'!C297&amp;'Commercial E'!D297&amp;'Commercial E'!E297&amp;'Commercial E'!F297</f>
        <v>425526NJACE</v>
      </c>
      <c r="T277" s="108">
        <f>'Commercial E'!G297</f>
        <v>8.4000000000000005E-2</v>
      </c>
      <c r="U277" s="108">
        <f>'Commercial E'!H297</f>
        <v>8.5800000000000001E-2</v>
      </c>
      <c r="V277" s="108">
        <f>'Commercial E'!I297</f>
        <v>8.3799999999999999E-2</v>
      </c>
      <c r="W277" s="108">
        <f>'Commercial E'!J297</f>
        <v>8.0600000000000005E-2</v>
      </c>
    </row>
    <row r="278" spans="19:23" x14ac:dyDescent="0.25">
      <c r="S278" s="108" t="str">
        <f>'Commercial E'!B298&amp;'Commercial E'!C298&amp;'Commercial E'!D298&amp;'Commercial E'!E298&amp;'Commercial E'!F298</f>
        <v>4255212NJACE</v>
      </c>
      <c r="T278" s="108">
        <f>'Commercial E'!G298</f>
        <v>8.5900000000000004E-2</v>
      </c>
      <c r="U278" s="108">
        <f>'Commercial E'!H298</f>
        <v>8.9800000000000005E-2</v>
      </c>
      <c r="V278" s="108">
        <f>'Commercial E'!I298</f>
        <v>8.6400000000000005E-2</v>
      </c>
      <c r="W278" s="108">
        <f>'Commercial E'!J298</f>
        <v>8.4000000000000005E-2</v>
      </c>
    </row>
    <row r="279" spans="19:23" x14ac:dyDescent="0.25">
      <c r="S279" s="108" t="str">
        <f>'Commercial E'!B299&amp;'Commercial E'!C299&amp;'Commercial E'!D299&amp;'Commercial E'!E299&amp;'Commercial E'!F299</f>
        <v>4255218NJACE</v>
      </c>
      <c r="T279" s="108">
        <f>'Commercial E'!G299</f>
        <v>8.48E-2</v>
      </c>
      <c r="U279" s="108">
        <f>'Commercial E'!H299</f>
        <v>8.7999999999999995E-2</v>
      </c>
      <c r="V279" s="108">
        <f>'Commercial E'!I299</f>
        <v>8.5099999999999995E-2</v>
      </c>
      <c r="W279" s="108">
        <f>'Commercial E'!J299</f>
        <v>8.2500000000000004E-2</v>
      </c>
    </row>
    <row r="280" spans="19:23" x14ac:dyDescent="0.25">
      <c r="S280" s="108" t="str">
        <f>'Commercial E'!B300&amp;'Commercial E'!C300&amp;'Commercial E'!D300&amp;'Commercial E'!E300&amp;'Commercial E'!F300</f>
        <v>4255224NJACE</v>
      </c>
      <c r="T280" s="108">
        <f>'Commercial E'!G300</f>
        <v>8.5400000000000004E-2</v>
      </c>
      <c r="U280" s="108">
        <f>'Commercial E'!H300</f>
        <v>8.9300000000000004E-2</v>
      </c>
      <c r="V280" s="108">
        <f>'Commercial E'!I300</f>
        <v>8.5900000000000004E-2</v>
      </c>
      <c r="W280" s="108">
        <f>'Commercial E'!J300</f>
        <v>8.3500000000000005E-2</v>
      </c>
    </row>
    <row r="281" spans="19:23" x14ac:dyDescent="0.25">
      <c r="S281" s="108" t="str">
        <f>'Commercial E'!B301&amp;'Commercial E'!C301&amp;'Commercial E'!D301&amp;'Commercial E'!E301&amp;'Commercial E'!F301</f>
        <v>425836NJACE</v>
      </c>
      <c r="T281" s="108">
        <f>'Commercial E'!G301</f>
        <v>8.5699999999999998E-2</v>
      </c>
      <c r="U281" s="108">
        <f>'Commercial E'!H301</f>
        <v>9.0499999999999997E-2</v>
      </c>
      <c r="V281" s="108">
        <f>'Commercial E'!I301</f>
        <v>8.6599999999999996E-2</v>
      </c>
      <c r="W281" s="108">
        <f>'Commercial E'!J301</f>
        <v>8.4199999999999997E-2</v>
      </c>
    </row>
    <row r="282" spans="19:23" x14ac:dyDescent="0.25">
      <c r="S282" s="108" t="str">
        <f>'Commercial E'!B302&amp;'Commercial E'!C302&amp;'Commercial E'!D302&amp;'Commercial E'!E302&amp;'Commercial E'!F302</f>
        <v>4258312NJACE</v>
      </c>
      <c r="T282" s="108">
        <f>'Commercial E'!G302</f>
        <v>8.5800000000000001E-2</v>
      </c>
      <c r="U282" s="108">
        <f>'Commercial E'!H302</f>
        <v>8.9700000000000002E-2</v>
      </c>
      <c r="V282" s="108">
        <f>'Commercial E'!I302</f>
        <v>8.6300000000000002E-2</v>
      </c>
      <c r="W282" s="108">
        <f>'Commercial E'!J302</f>
        <v>8.3900000000000002E-2</v>
      </c>
    </row>
    <row r="283" spans="19:23" x14ac:dyDescent="0.25">
      <c r="S283" s="108" t="str">
        <f>'Commercial E'!B303&amp;'Commercial E'!C303&amp;'Commercial E'!D303&amp;'Commercial E'!E303&amp;'Commercial E'!F303</f>
        <v>4258318NJACE</v>
      </c>
      <c r="T283" s="108">
        <f>'Commercial E'!G303</f>
        <v>8.5300000000000001E-2</v>
      </c>
      <c r="U283" s="108">
        <f>'Commercial E'!H303</f>
        <v>8.9399999999999993E-2</v>
      </c>
      <c r="V283" s="108">
        <f>'Commercial E'!I303</f>
        <v>8.5900000000000004E-2</v>
      </c>
      <c r="W283" s="108">
        <f>'Commercial E'!J303</f>
        <v>8.3500000000000005E-2</v>
      </c>
    </row>
    <row r="284" spans="19:23" x14ac:dyDescent="0.25">
      <c r="S284" s="108" t="str">
        <f>'Commercial E'!B304&amp;'Commercial E'!C304&amp;'Commercial E'!D304&amp;'Commercial E'!E304&amp;'Commercial E'!F304</f>
        <v>4258324NJACE</v>
      </c>
      <c r="T284" s="108">
        <f>'Commercial E'!G304</f>
        <v>8.5699999999999998E-2</v>
      </c>
      <c r="U284" s="108">
        <f>'Commercial E'!H304</f>
        <v>8.9700000000000002E-2</v>
      </c>
      <c r="V284" s="108">
        <f>'Commercial E'!I304</f>
        <v>8.6199999999999999E-2</v>
      </c>
      <c r="W284" s="108">
        <f>'Commercial E'!J304</f>
        <v>8.3799999999999999E-2</v>
      </c>
    </row>
    <row r="285" spans="19:23" x14ac:dyDescent="0.25">
      <c r="S285" s="108" t="str">
        <f>'Commercial E'!B305&amp;'Commercial E'!C305&amp;'Commercial E'!D305&amp;'Commercial E'!E305&amp;'Commercial E'!F305</f>
        <v>426146NJACE</v>
      </c>
      <c r="T285" s="108">
        <f>'Commercial E'!G305</f>
        <v>8.6999999999999994E-2</v>
      </c>
      <c r="U285" s="108">
        <f>'Commercial E'!H305</f>
        <v>9.4899999999999998E-2</v>
      </c>
      <c r="V285" s="108">
        <f>'Commercial E'!I305</f>
        <v>8.9099999999999999E-2</v>
      </c>
      <c r="W285" s="108">
        <f>'Commercial E'!J305</f>
        <v>8.7400000000000005E-2</v>
      </c>
    </row>
    <row r="286" spans="19:23" x14ac:dyDescent="0.25">
      <c r="S286" s="108" t="str">
        <f>'Commercial E'!B306&amp;'Commercial E'!C306&amp;'Commercial E'!D306&amp;'Commercial E'!E306&amp;'Commercial E'!F306</f>
        <v>4261412NJACE</v>
      </c>
      <c r="T286" s="108">
        <f>'Commercial E'!G306</f>
        <v>8.5900000000000004E-2</v>
      </c>
      <c r="U286" s="108">
        <f>'Commercial E'!H306</f>
        <v>8.9800000000000005E-2</v>
      </c>
      <c r="V286" s="108">
        <f>'Commercial E'!I306</f>
        <v>8.6400000000000005E-2</v>
      </c>
      <c r="W286" s="108">
        <f>'Commercial E'!J306</f>
        <v>8.4000000000000005E-2</v>
      </c>
    </row>
    <row r="287" spans="19:23" x14ac:dyDescent="0.25">
      <c r="S287" s="108" t="str">
        <f>'Commercial E'!B307&amp;'Commercial E'!C307&amp;'Commercial E'!D307&amp;'Commercial E'!E307&amp;'Commercial E'!F307</f>
        <v>4261418NJACE</v>
      </c>
      <c r="T287" s="108">
        <f>'Commercial E'!G307</f>
        <v>8.5599999999999996E-2</v>
      </c>
      <c r="U287" s="108">
        <f>'Commercial E'!H307</f>
        <v>9.0800000000000006E-2</v>
      </c>
      <c r="V287" s="108">
        <f>'Commercial E'!I307</f>
        <v>8.6599999999999996E-2</v>
      </c>
      <c r="W287" s="108">
        <f>'Commercial E'!J307</f>
        <v>8.4500000000000006E-2</v>
      </c>
    </row>
    <row r="288" spans="19:23" x14ac:dyDescent="0.25">
      <c r="S288" s="108" t="str">
        <f>'Commercial E'!B308&amp;'Commercial E'!C308&amp;'Commercial E'!D308&amp;'Commercial E'!E308&amp;'Commercial E'!F308</f>
        <v>4261424NJACE</v>
      </c>
      <c r="T288" s="108">
        <f>'Commercial E'!G308</f>
        <v>8.5999999999999993E-2</v>
      </c>
      <c r="U288" s="108">
        <f>'Commercial E'!H308</f>
        <v>0.09</v>
      </c>
      <c r="V288" s="108">
        <f>'Commercial E'!I308</f>
        <v>8.6499999999999994E-2</v>
      </c>
      <c r="W288" s="108">
        <f>'Commercial E'!J308</f>
        <v>8.4099999999999994E-2</v>
      </c>
    </row>
    <row r="289" spans="19:23" x14ac:dyDescent="0.25">
      <c r="S289" s="108" t="str">
        <f>'Commercial E'!B309&amp;'Commercial E'!C309&amp;'Commercial E'!D309&amp;'Commercial E'!E309&amp;'Commercial E'!F309</f>
        <v>424616NJJCP&amp;L</v>
      </c>
      <c r="T289" s="108">
        <f>'Commercial E'!G309</f>
        <v>7.5499999999999998E-2</v>
      </c>
      <c r="U289" s="108">
        <f>'Commercial E'!H309</f>
        <v>7.4700000000000003E-2</v>
      </c>
      <c r="V289" s="108">
        <f>'Commercial E'!I309</f>
        <v>7.3999999999999996E-2</v>
      </c>
      <c r="W289" s="108">
        <f>'Commercial E'!J309</f>
        <v>7.3700000000000002E-2</v>
      </c>
    </row>
    <row r="290" spans="19:23" x14ac:dyDescent="0.25">
      <c r="S290" s="108" t="str">
        <f>'Commercial E'!B310&amp;'Commercial E'!C310&amp;'Commercial E'!D310&amp;'Commercial E'!E310&amp;'Commercial E'!F310</f>
        <v>4246112NJJCP&amp;L</v>
      </c>
      <c r="T290" s="108">
        <f>'Commercial E'!G310</f>
        <v>7.9799999999999996E-2</v>
      </c>
      <c r="U290" s="108">
        <f>'Commercial E'!H310</f>
        <v>8.0799999999999997E-2</v>
      </c>
      <c r="V290" s="108">
        <f>'Commercial E'!I310</f>
        <v>7.9699999999999993E-2</v>
      </c>
      <c r="W290" s="108">
        <f>'Commercial E'!J310</f>
        <v>7.9600000000000004E-2</v>
      </c>
    </row>
    <row r="291" spans="19:23" x14ac:dyDescent="0.25">
      <c r="S291" s="108" t="str">
        <f>'Commercial E'!B311&amp;'Commercial E'!C311&amp;'Commercial E'!D311&amp;'Commercial E'!E311&amp;'Commercial E'!F311</f>
        <v>4246118NJJCP&amp;L</v>
      </c>
      <c r="T291" s="108">
        <f>'Commercial E'!G311</f>
        <v>7.9500000000000001E-2</v>
      </c>
      <c r="U291" s="108">
        <f>'Commercial E'!H311</f>
        <v>7.9899999999999999E-2</v>
      </c>
      <c r="V291" s="108">
        <f>'Commercial E'!I311</f>
        <v>7.9000000000000001E-2</v>
      </c>
      <c r="W291" s="108">
        <f>'Commercial E'!J311</f>
        <v>7.8799999999999995E-2</v>
      </c>
    </row>
    <row r="292" spans="19:23" x14ac:dyDescent="0.25">
      <c r="S292" s="108" t="str">
        <f>'Commercial E'!B312&amp;'Commercial E'!C312&amp;'Commercial E'!D312&amp;'Commercial E'!E312&amp;'Commercial E'!F312</f>
        <v>4246124NJJCP&amp;L</v>
      </c>
      <c r="T292" s="108">
        <f>'Commercial E'!G312</f>
        <v>8.1100000000000005E-2</v>
      </c>
      <c r="U292" s="108">
        <f>'Commercial E'!H312</f>
        <v>8.2100000000000006E-2</v>
      </c>
      <c r="V292" s="108">
        <f>'Commercial E'!I312</f>
        <v>8.1000000000000003E-2</v>
      </c>
      <c r="W292" s="108">
        <f>'Commercial E'!J312</f>
        <v>8.0799999999999997E-2</v>
      </c>
    </row>
    <row r="293" spans="19:23" x14ac:dyDescent="0.25">
      <c r="S293" s="108" t="str">
        <f>'Commercial E'!B313&amp;'Commercial E'!C313&amp;'Commercial E'!D313&amp;'Commercial E'!E313&amp;'Commercial E'!F313</f>
        <v>424916NJJCP&amp;L</v>
      </c>
      <c r="T293" s="108">
        <f>'Commercial E'!G313</f>
        <v>7.5999999999999998E-2</v>
      </c>
      <c r="U293" s="108">
        <f>'Commercial E'!H313</f>
        <v>7.51E-2</v>
      </c>
      <c r="V293" s="108">
        <f>'Commercial E'!I313</f>
        <v>7.4499999999999997E-2</v>
      </c>
      <c r="W293" s="108">
        <f>'Commercial E'!J313</f>
        <v>7.4200000000000002E-2</v>
      </c>
    </row>
    <row r="294" spans="19:23" x14ac:dyDescent="0.25">
      <c r="S294" s="108" t="str">
        <f>'Commercial E'!B314&amp;'Commercial E'!C314&amp;'Commercial E'!D314&amp;'Commercial E'!E314&amp;'Commercial E'!F314</f>
        <v>4249112NJJCP&amp;L</v>
      </c>
      <c r="T294" s="108">
        <f>'Commercial E'!G314</f>
        <v>8.0299999999999996E-2</v>
      </c>
      <c r="U294" s="108">
        <f>'Commercial E'!H314</f>
        <v>8.1299999999999997E-2</v>
      </c>
      <c r="V294" s="108">
        <f>'Commercial E'!I314</f>
        <v>8.0299999999999996E-2</v>
      </c>
      <c r="W294" s="108">
        <f>'Commercial E'!J314</f>
        <v>8.0100000000000005E-2</v>
      </c>
    </row>
    <row r="295" spans="19:23" x14ac:dyDescent="0.25">
      <c r="S295" s="108" t="str">
        <f>'Commercial E'!B315&amp;'Commercial E'!C315&amp;'Commercial E'!D315&amp;'Commercial E'!E315&amp;'Commercial E'!F315</f>
        <v>4249118NJJCP&amp;L</v>
      </c>
      <c r="T295" s="108">
        <f>'Commercial E'!G315</f>
        <v>7.9699999999999993E-2</v>
      </c>
      <c r="U295" s="108">
        <f>'Commercial E'!H315</f>
        <v>0.08</v>
      </c>
      <c r="V295" s="108">
        <f>'Commercial E'!I315</f>
        <v>7.9100000000000004E-2</v>
      </c>
      <c r="W295" s="108">
        <f>'Commercial E'!J315</f>
        <v>7.8899999999999998E-2</v>
      </c>
    </row>
    <row r="296" spans="19:23" x14ac:dyDescent="0.25">
      <c r="S296" s="108" t="str">
        <f>'Commercial E'!B316&amp;'Commercial E'!C316&amp;'Commercial E'!D316&amp;'Commercial E'!E316&amp;'Commercial E'!F316</f>
        <v>4249124NJJCP&amp;L</v>
      </c>
      <c r="T296" s="108">
        <f>'Commercial E'!G316</f>
        <v>8.1199999999999994E-2</v>
      </c>
      <c r="U296" s="108">
        <f>'Commercial E'!H316</f>
        <v>8.2199999999999995E-2</v>
      </c>
      <c r="V296" s="108">
        <f>'Commercial E'!I316</f>
        <v>8.1100000000000005E-2</v>
      </c>
      <c r="W296" s="108">
        <f>'Commercial E'!J316</f>
        <v>8.1000000000000003E-2</v>
      </c>
    </row>
    <row r="297" spans="19:23" x14ac:dyDescent="0.25">
      <c r="S297" s="108" t="str">
        <f>'Commercial E'!B317&amp;'Commercial E'!C317&amp;'Commercial E'!D317&amp;'Commercial E'!E317&amp;'Commercial E'!F317</f>
        <v>425226NJJCP&amp;L</v>
      </c>
      <c r="T297" s="108">
        <f>'Commercial E'!G317</f>
        <v>7.5999999999999998E-2</v>
      </c>
      <c r="U297" s="108">
        <f>'Commercial E'!H317</f>
        <v>7.5600000000000001E-2</v>
      </c>
      <c r="V297" s="108">
        <f>'Commercial E'!I317</f>
        <v>7.4999999999999997E-2</v>
      </c>
      <c r="W297" s="108">
        <f>'Commercial E'!J317</f>
        <v>7.4700000000000003E-2</v>
      </c>
    </row>
    <row r="298" spans="19:23" x14ac:dyDescent="0.25">
      <c r="S298" s="108" t="str">
        <f>'Commercial E'!B318&amp;'Commercial E'!C318&amp;'Commercial E'!D318&amp;'Commercial E'!E318&amp;'Commercial E'!F318</f>
        <v>4252212NJJCP&amp;L</v>
      </c>
      <c r="T298" s="108">
        <f>'Commercial E'!G318</f>
        <v>8.0699999999999994E-2</v>
      </c>
      <c r="U298" s="108">
        <f>'Commercial E'!H318</f>
        <v>8.1699999999999995E-2</v>
      </c>
      <c r="V298" s="108">
        <f>'Commercial E'!I318</f>
        <v>8.0600000000000005E-2</v>
      </c>
      <c r="W298" s="108">
        <f>'Commercial E'!J318</f>
        <v>8.0399999999999999E-2</v>
      </c>
    </row>
    <row r="299" spans="19:23" x14ac:dyDescent="0.25">
      <c r="S299" s="108" t="str">
        <f>'Commercial E'!B319&amp;'Commercial E'!C319&amp;'Commercial E'!D319&amp;'Commercial E'!E319&amp;'Commercial E'!F319</f>
        <v>4252218NJJCP&amp;L</v>
      </c>
      <c r="T299" s="108">
        <f>'Commercial E'!G319</f>
        <v>7.9699999999999993E-2</v>
      </c>
      <c r="U299" s="108">
        <f>'Commercial E'!H319</f>
        <v>8.0299999999999996E-2</v>
      </c>
      <c r="V299" s="108">
        <f>'Commercial E'!I319</f>
        <v>7.9299999999999995E-2</v>
      </c>
      <c r="W299" s="108">
        <f>'Commercial E'!J319</f>
        <v>7.9100000000000004E-2</v>
      </c>
    </row>
    <row r="300" spans="19:23" x14ac:dyDescent="0.25">
      <c r="S300" s="108" t="str">
        <f>'Commercial E'!B320&amp;'Commercial E'!C320&amp;'Commercial E'!D320&amp;'Commercial E'!E320&amp;'Commercial E'!F320</f>
        <v>4252224NJJCP&amp;L</v>
      </c>
      <c r="T300" s="108">
        <f>'Commercial E'!G320</f>
        <v>8.1299999999999997E-2</v>
      </c>
      <c r="U300" s="108">
        <f>'Commercial E'!H320</f>
        <v>8.2199999999999995E-2</v>
      </c>
      <c r="V300" s="108">
        <f>'Commercial E'!I320</f>
        <v>8.1199999999999994E-2</v>
      </c>
      <c r="W300" s="108">
        <f>'Commercial E'!J320</f>
        <v>8.1000000000000003E-2</v>
      </c>
    </row>
    <row r="301" spans="19:23" x14ac:dyDescent="0.25">
      <c r="S301" s="108" t="str">
        <f>'Commercial E'!B321&amp;'Commercial E'!C321&amp;'Commercial E'!D321&amp;'Commercial E'!E321&amp;'Commercial E'!F321</f>
        <v>425526NJJCP&amp;L</v>
      </c>
      <c r="T301" s="108">
        <f>'Commercial E'!G321</f>
        <v>7.6899999999999996E-2</v>
      </c>
      <c r="U301" s="108">
        <f>'Commercial E'!H321</f>
        <v>7.7499999999999999E-2</v>
      </c>
      <c r="V301" s="108">
        <f>'Commercial E'!I321</f>
        <v>7.6499999999999999E-2</v>
      </c>
      <c r="W301" s="108">
        <f>'Commercial E'!J321</f>
        <v>7.6300000000000007E-2</v>
      </c>
    </row>
    <row r="302" spans="19:23" x14ac:dyDescent="0.25">
      <c r="S302" s="108" t="str">
        <f>'Commercial E'!B322&amp;'Commercial E'!C322&amp;'Commercial E'!D322&amp;'Commercial E'!E322&amp;'Commercial E'!F322</f>
        <v>4255212NJJCP&amp;L</v>
      </c>
      <c r="T302" s="108">
        <f>'Commercial E'!G322</f>
        <v>8.1000000000000003E-2</v>
      </c>
      <c r="U302" s="108">
        <f>'Commercial E'!H322</f>
        <v>8.2000000000000003E-2</v>
      </c>
      <c r="V302" s="108">
        <f>'Commercial E'!I322</f>
        <v>8.09E-2</v>
      </c>
      <c r="W302" s="108">
        <f>'Commercial E'!J322</f>
        <v>8.0799999999999997E-2</v>
      </c>
    </row>
    <row r="303" spans="19:23" x14ac:dyDescent="0.25">
      <c r="S303" s="108" t="str">
        <f>'Commercial E'!B323&amp;'Commercial E'!C323&amp;'Commercial E'!D323&amp;'Commercial E'!E323&amp;'Commercial E'!F323</f>
        <v>4255218NJJCP&amp;L</v>
      </c>
      <c r="T303" s="108">
        <f>'Commercial E'!G323</f>
        <v>8.0100000000000005E-2</v>
      </c>
      <c r="U303" s="108">
        <f>'Commercial E'!H323</f>
        <v>8.1000000000000003E-2</v>
      </c>
      <c r="V303" s="108">
        <f>'Commercial E'!I323</f>
        <v>7.9899999999999999E-2</v>
      </c>
      <c r="W303" s="108">
        <f>'Commercial E'!J323</f>
        <v>7.9799999999999996E-2</v>
      </c>
    </row>
    <row r="304" spans="19:23" x14ac:dyDescent="0.25">
      <c r="S304" s="108" t="str">
        <f>'Commercial E'!B324&amp;'Commercial E'!C324&amp;'Commercial E'!D324&amp;'Commercial E'!E324&amp;'Commercial E'!F324</f>
        <v>4255224NJJCP&amp;L</v>
      </c>
      <c r="T304" s="108">
        <f>'Commercial E'!G324</f>
        <v>8.1699999999999995E-2</v>
      </c>
      <c r="U304" s="108">
        <f>'Commercial E'!H324</f>
        <v>8.2699999999999996E-2</v>
      </c>
      <c r="V304" s="108">
        <f>'Commercial E'!I324</f>
        <v>8.1600000000000006E-2</v>
      </c>
      <c r="W304" s="108">
        <f>'Commercial E'!J324</f>
        <v>8.14E-2</v>
      </c>
    </row>
    <row r="305" spans="19:23" x14ac:dyDescent="0.25">
      <c r="S305" s="108" t="str">
        <f>'Commercial E'!B325&amp;'Commercial E'!C325&amp;'Commercial E'!D325&amp;'Commercial E'!E325&amp;'Commercial E'!F325</f>
        <v>425836NJJCP&amp;L</v>
      </c>
      <c r="T305" s="108">
        <f>'Commercial E'!G325</f>
        <v>8.0100000000000005E-2</v>
      </c>
      <c r="U305" s="108">
        <f>'Commercial E'!H325</f>
        <v>8.1500000000000003E-2</v>
      </c>
      <c r="V305" s="108">
        <f>'Commercial E'!I325</f>
        <v>8.0199999999999994E-2</v>
      </c>
      <c r="W305" s="108">
        <f>'Commercial E'!J325</f>
        <v>8.0299999999999996E-2</v>
      </c>
    </row>
    <row r="306" spans="19:23" x14ac:dyDescent="0.25">
      <c r="S306" s="108" t="str">
        <f>'Commercial E'!B326&amp;'Commercial E'!C326&amp;'Commercial E'!D326&amp;'Commercial E'!E326&amp;'Commercial E'!F326</f>
        <v>4258312NJJCP&amp;L</v>
      </c>
      <c r="T306" s="108">
        <f>'Commercial E'!G326</f>
        <v>8.1199999999999994E-2</v>
      </c>
      <c r="U306" s="108">
        <f>'Commercial E'!H326</f>
        <v>8.2199999999999995E-2</v>
      </c>
      <c r="V306" s="108">
        <f>'Commercial E'!I326</f>
        <v>8.1100000000000005E-2</v>
      </c>
      <c r="W306" s="108">
        <f>'Commercial E'!J326</f>
        <v>8.1000000000000003E-2</v>
      </c>
    </row>
    <row r="307" spans="19:23" x14ac:dyDescent="0.25">
      <c r="S307" s="108" t="str">
        <f>'Commercial E'!B327&amp;'Commercial E'!C327&amp;'Commercial E'!D327&amp;'Commercial E'!E327&amp;'Commercial E'!F327</f>
        <v>4258318NJJCP&amp;L</v>
      </c>
      <c r="T307" s="108">
        <f>'Commercial E'!G327</f>
        <v>8.1500000000000003E-2</v>
      </c>
      <c r="U307" s="108">
        <f>'Commercial E'!H327</f>
        <v>8.2600000000000007E-2</v>
      </c>
      <c r="V307" s="108">
        <f>'Commercial E'!I327</f>
        <v>8.14E-2</v>
      </c>
      <c r="W307" s="108">
        <f>'Commercial E'!J327</f>
        <v>8.14E-2</v>
      </c>
    </row>
    <row r="308" spans="19:23" x14ac:dyDescent="0.25">
      <c r="S308" s="108" t="str">
        <f>'Commercial E'!B328&amp;'Commercial E'!C328&amp;'Commercial E'!D328&amp;'Commercial E'!E328&amp;'Commercial E'!F328</f>
        <v>4258324NJJCP&amp;L</v>
      </c>
      <c r="T308" s="108">
        <f>'Commercial E'!G328</f>
        <v>8.2000000000000003E-2</v>
      </c>
      <c r="U308" s="108">
        <f>'Commercial E'!H328</f>
        <v>8.3000000000000004E-2</v>
      </c>
      <c r="V308" s="108">
        <f>'Commercial E'!I328</f>
        <v>8.1900000000000001E-2</v>
      </c>
      <c r="W308" s="108">
        <f>'Commercial E'!J328</f>
        <v>8.1799999999999998E-2</v>
      </c>
    </row>
    <row r="309" spans="19:23" x14ac:dyDescent="0.25">
      <c r="S309" s="108" t="str">
        <f>'Commercial E'!B329&amp;'Commercial E'!C329&amp;'Commercial E'!D329&amp;'Commercial E'!E329&amp;'Commercial E'!F329</f>
        <v>426146NJJCP&amp;L</v>
      </c>
      <c r="T309" s="108">
        <f>'Commercial E'!G329</f>
        <v>8.2600000000000007E-2</v>
      </c>
      <c r="U309" s="108">
        <f>'Commercial E'!H329</f>
        <v>8.48E-2</v>
      </c>
      <c r="V309" s="108">
        <f>'Commercial E'!I329</f>
        <v>8.3199999999999996E-2</v>
      </c>
      <c r="W309" s="108">
        <f>'Commercial E'!J329</f>
        <v>8.3500000000000005E-2</v>
      </c>
    </row>
    <row r="310" spans="19:23" x14ac:dyDescent="0.25">
      <c r="S310" s="108" t="str">
        <f>'Commercial E'!B330&amp;'Commercial E'!C330&amp;'Commercial E'!D330&amp;'Commercial E'!E330&amp;'Commercial E'!F330</f>
        <v>4261412NJJCP&amp;L</v>
      </c>
      <c r="T310" s="108">
        <f>'Commercial E'!G330</f>
        <v>8.1500000000000003E-2</v>
      </c>
      <c r="U310" s="108">
        <f>'Commercial E'!H330</f>
        <v>8.2500000000000004E-2</v>
      </c>
      <c r="V310" s="108">
        <f>'Commercial E'!I330</f>
        <v>8.14E-2</v>
      </c>
      <c r="W310" s="108">
        <f>'Commercial E'!J330</f>
        <v>8.1299999999999997E-2</v>
      </c>
    </row>
    <row r="311" spans="19:23" x14ac:dyDescent="0.25">
      <c r="S311" s="108" t="str">
        <f>'Commercial E'!B331&amp;'Commercial E'!C331&amp;'Commercial E'!D331&amp;'Commercial E'!E331&amp;'Commercial E'!F331</f>
        <v>4261418NJJCP&amp;L</v>
      </c>
      <c r="T311" s="108">
        <f>'Commercial E'!G331</f>
        <v>8.2500000000000004E-2</v>
      </c>
      <c r="U311" s="108">
        <f>'Commercial E'!H331</f>
        <v>8.3900000000000002E-2</v>
      </c>
      <c r="V311" s="108">
        <f>'Commercial E'!I331</f>
        <v>8.2699999999999996E-2</v>
      </c>
      <c r="W311" s="108">
        <f>'Commercial E'!J331</f>
        <v>8.2699999999999996E-2</v>
      </c>
    </row>
    <row r="312" spans="19:23" x14ac:dyDescent="0.25">
      <c r="S312" s="108" t="str">
        <f>'Commercial E'!B332&amp;'Commercial E'!C332&amp;'Commercial E'!D332&amp;'Commercial E'!E332&amp;'Commercial E'!F332</f>
        <v>4261424NJJCP&amp;L</v>
      </c>
      <c r="T312" s="108">
        <f>'Commercial E'!G332</f>
        <v>8.2600000000000007E-2</v>
      </c>
      <c r="U312" s="108">
        <f>'Commercial E'!H332</f>
        <v>8.3599999999999994E-2</v>
      </c>
      <c r="V312" s="108">
        <f>'Commercial E'!I332</f>
        <v>8.2500000000000004E-2</v>
      </c>
      <c r="W312" s="108">
        <f>'Commercial E'!J332</f>
        <v>8.2400000000000001E-2</v>
      </c>
    </row>
    <row r="313" spans="19:23" x14ac:dyDescent="0.25">
      <c r="S313" s="108" t="str">
        <f>'Commercial E'!B333&amp;'Commercial E'!C333&amp;'Commercial E'!D333&amp;'Commercial E'!E333&amp;'Commercial E'!F333</f>
        <v>424616NJPSE&amp;G</v>
      </c>
      <c r="T313" s="108">
        <f>'Commercial E'!G333</f>
        <v>0.1046</v>
      </c>
      <c r="U313" s="108">
        <f>'Commercial E'!H333</f>
        <v>9.7500000000000003E-2</v>
      </c>
      <c r="V313" s="108">
        <f>'Commercial E'!I333</f>
        <v>9.5500000000000002E-2</v>
      </c>
      <c r="W313" s="108">
        <f>'Commercial E'!J333</f>
        <v>9.3200000000000005E-2</v>
      </c>
    </row>
    <row r="314" spans="19:23" x14ac:dyDescent="0.25">
      <c r="S314" s="108" t="str">
        <f>'Commercial E'!B334&amp;'Commercial E'!C334&amp;'Commercial E'!D334&amp;'Commercial E'!E334&amp;'Commercial E'!F334</f>
        <v>4246112NJPSE&amp;G</v>
      </c>
      <c r="T314" s="108">
        <f>'Commercial E'!G334</f>
        <v>0.1087</v>
      </c>
      <c r="U314" s="108">
        <f>'Commercial E'!H334</f>
        <v>0.1066</v>
      </c>
      <c r="V314" s="108">
        <f>'Commercial E'!I334</f>
        <v>0.104</v>
      </c>
      <c r="W314" s="108">
        <f>'Commercial E'!J334</f>
        <v>0.1013</v>
      </c>
    </row>
    <row r="315" spans="19:23" x14ac:dyDescent="0.25">
      <c r="S315" s="108" t="str">
        <f>'Commercial E'!B335&amp;'Commercial E'!C335&amp;'Commercial E'!D335&amp;'Commercial E'!E335&amp;'Commercial E'!F335</f>
        <v>4246118NJPSE&amp;G</v>
      </c>
      <c r="T315" s="108">
        <f>'Commercial E'!G335</f>
        <v>0.1087</v>
      </c>
      <c r="U315" s="108">
        <f>'Commercial E'!H335</f>
        <v>0.10489999999999999</v>
      </c>
      <c r="V315" s="108">
        <f>'Commercial E'!I335</f>
        <v>0.10249999999999999</v>
      </c>
      <c r="W315" s="108">
        <f>'Commercial E'!J335</f>
        <v>9.9900000000000003E-2</v>
      </c>
    </row>
    <row r="316" spans="19:23" x14ac:dyDescent="0.25">
      <c r="S316" s="108" t="str">
        <f>'Commercial E'!B336&amp;'Commercial E'!C336&amp;'Commercial E'!D336&amp;'Commercial E'!E336&amp;'Commercial E'!F336</f>
        <v>4246124NJPSE&amp;G</v>
      </c>
      <c r="T316" s="108">
        <f>'Commercial E'!G336</f>
        <v>0.11</v>
      </c>
      <c r="U316" s="108">
        <f>'Commercial E'!H336</f>
        <v>0.10780000000000001</v>
      </c>
      <c r="V316" s="108">
        <f>'Commercial E'!I336</f>
        <v>0.1053</v>
      </c>
      <c r="W316" s="108">
        <f>'Commercial E'!J336</f>
        <v>0.1026</v>
      </c>
    </row>
    <row r="317" spans="19:23" x14ac:dyDescent="0.25">
      <c r="S317" s="108" t="str">
        <f>'Commercial E'!B337&amp;'Commercial E'!C337&amp;'Commercial E'!D337&amp;'Commercial E'!E337&amp;'Commercial E'!F337</f>
        <v>424916NJPSE&amp;G</v>
      </c>
      <c r="T317" s="108">
        <f>'Commercial E'!G337</f>
        <v>0.10680000000000001</v>
      </c>
      <c r="U317" s="108">
        <f>'Commercial E'!H337</f>
        <v>9.9299999999999999E-2</v>
      </c>
      <c r="V317" s="108">
        <f>'Commercial E'!I337</f>
        <v>9.7000000000000003E-2</v>
      </c>
      <c r="W317" s="108">
        <f>'Commercial E'!J337</f>
        <v>9.4600000000000004E-2</v>
      </c>
    </row>
    <row r="318" spans="19:23" x14ac:dyDescent="0.25">
      <c r="S318" s="108" t="str">
        <f>'Commercial E'!B338&amp;'Commercial E'!C338&amp;'Commercial E'!D338&amp;'Commercial E'!E338&amp;'Commercial E'!F338</f>
        <v>4249112NJPSE&amp;G</v>
      </c>
      <c r="T318" s="108">
        <f>'Commercial E'!G338</f>
        <v>0.10979999999999999</v>
      </c>
      <c r="U318" s="108">
        <f>'Commercial E'!H338</f>
        <v>0.1076</v>
      </c>
      <c r="V318" s="108">
        <f>'Commercial E'!I338</f>
        <v>0.105</v>
      </c>
      <c r="W318" s="108">
        <f>'Commercial E'!J338</f>
        <v>0.1023</v>
      </c>
    </row>
    <row r="319" spans="19:23" x14ac:dyDescent="0.25">
      <c r="S319" s="108" t="str">
        <f>'Commercial E'!B339&amp;'Commercial E'!C339&amp;'Commercial E'!D339&amp;'Commercial E'!E339&amp;'Commercial E'!F339</f>
        <v>4249118NJPSE&amp;G</v>
      </c>
      <c r="T319" s="108">
        <f>'Commercial E'!G339</f>
        <v>0.10929999999999999</v>
      </c>
      <c r="U319" s="108">
        <f>'Commercial E'!H339</f>
        <v>0.10539999999999999</v>
      </c>
      <c r="V319" s="108">
        <f>'Commercial E'!I339</f>
        <v>0.10290000000000001</v>
      </c>
      <c r="W319" s="108">
        <f>'Commercial E'!J339</f>
        <v>0.1003</v>
      </c>
    </row>
    <row r="320" spans="19:23" x14ac:dyDescent="0.25">
      <c r="S320" s="108" t="str">
        <f>'Commercial E'!B340&amp;'Commercial E'!C340&amp;'Commercial E'!D340&amp;'Commercial E'!E340&amp;'Commercial E'!F340</f>
        <v>4249124NJPSE&amp;G</v>
      </c>
      <c r="T320" s="108">
        <f>'Commercial E'!G340</f>
        <v>0.1105</v>
      </c>
      <c r="U320" s="108">
        <f>'Commercial E'!H340</f>
        <v>0.1084</v>
      </c>
      <c r="V320" s="108">
        <f>'Commercial E'!I340</f>
        <v>0.10580000000000001</v>
      </c>
      <c r="W320" s="108">
        <f>'Commercial E'!J340</f>
        <v>0.1031</v>
      </c>
    </row>
    <row r="321" spans="19:23" x14ac:dyDescent="0.25">
      <c r="S321" s="108" t="str">
        <f>'Commercial E'!B341&amp;'Commercial E'!C341&amp;'Commercial E'!D341&amp;'Commercial E'!E341&amp;'Commercial E'!F341</f>
        <v>425226NJPSE&amp;G</v>
      </c>
      <c r="T321" s="108">
        <f>'Commercial E'!G341</f>
        <v>0.1081</v>
      </c>
      <c r="U321" s="108">
        <f>'Commercial E'!H341</f>
        <v>0.1018</v>
      </c>
      <c r="V321" s="108">
        <f>'Commercial E'!I341</f>
        <v>9.9199999999999997E-2</v>
      </c>
      <c r="W321" s="108">
        <f>'Commercial E'!J341</f>
        <v>9.6799999999999997E-2</v>
      </c>
    </row>
    <row r="322" spans="19:23" x14ac:dyDescent="0.25">
      <c r="S322" s="108" t="str">
        <f>'Commercial E'!B342&amp;'Commercial E'!C342&amp;'Commercial E'!D342&amp;'Commercial E'!E342&amp;'Commercial E'!F342</f>
        <v>4252212NJPSE&amp;G</v>
      </c>
      <c r="T322" s="108">
        <f>'Commercial E'!G342</f>
        <v>0.11070000000000001</v>
      </c>
      <c r="U322" s="108">
        <f>'Commercial E'!H342</f>
        <v>0.1085</v>
      </c>
      <c r="V322" s="108">
        <f>'Commercial E'!I342</f>
        <v>0.10589999999999999</v>
      </c>
      <c r="W322" s="108">
        <f>'Commercial E'!J342</f>
        <v>0.1031</v>
      </c>
    </row>
    <row r="323" spans="19:23" x14ac:dyDescent="0.25">
      <c r="S323" s="108" t="str">
        <f>'Commercial E'!B343&amp;'Commercial E'!C343&amp;'Commercial E'!D343&amp;'Commercial E'!E343&amp;'Commercial E'!F343</f>
        <v>4252218NJPSE&amp;G</v>
      </c>
      <c r="T323" s="108">
        <f>'Commercial E'!G343</f>
        <v>0.1096</v>
      </c>
      <c r="U323" s="108">
        <f>'Commercial E'!H343</f>
        <v>0.1061</v>
      </c>
      <c r="V323" s="108">
        <f>'Commercial E'!I343</f>
        <v>0.10349999999999999</v>
      </c>
      <c r="W323" s="108">
        <f>'Commercial E'!J343</f>
        <v>0.1009</v>
      </c>
    </row>
    <row r="324" spans="19:23" x14ac:dyDescent="0.25">
      <c r="S324" s="108" t="str">
        <f>'Commercial E'!B344&amp;'Commercial E'!C344&amp;'Commercial E'!D344&amp;'Commercial E'!E344&amp;'Commercial E'!F344</f>
        <v>4252224NJPSE&amp;G</v>
      </c>
      <c r="T324" s="108">
        <f>'Commercial E'!G344</f>
        <v>0.111</v>
      </c>
      <c r="U324" s="108">
        <f>'Commercial E'!H344</f>
        <v>0.1089</v>
      </c>
      <c r="V324" s="108">
        <f>'Commercial E'!I344</f>
        <v>0.10630000000000001</v>
      </c>
      <c r="W324" s="108">
        <f>'Commercial E'!J344</f>
        <v>0.1036</v>
      </c>
    </row>
    <row r="325" spans="19:23" x14ac:dyDescent="0.25">
      <c r="S325" s="108" t="str">
        <f>'Commercial E'!B345&amp;'Commercial E'!C345&amp;'Commercial E'!D345&amp;'Commercial E'!E345&amp;'Commercial E'!F345</f>
        <v>425526NJPSE&amp;G</v>
      </c>
      <c r="T325" s="108">
        <f>'Commercial E'!G345</f>
        <v>0.1081</v>
      </c>
      <c r="U325" s="108">
        <f>'Commercial E'!H345</f>
        <v>0.1042</v>
      </c>
      <c r="V325" s="108">
        <f>'Commercial E'!I345</f>
        <v>0.1012</v>
      </c>
      <c r="W325" s="108">
        <f>'Commercial E'!J345</f>
        <v>9.8799999999999999E-2</v>
      </c>
    </row>
    <row r="326" spans="19:23" x14ac:dyDescent="0.25">
      <c r="S326" s="108" t="str">
        <f>'Commercial E'!B346&amp;'Commercial E'!C346&amp;'Commercial E'!D346&amp;'Commercial E'!E346&amp;'Commercial E'!F346</f>
        <v>4255212NJPSE&amp;G</v>
      </c>
      <c r="T326" s="108">
        <f>'Commercial E'!G346</f>
        <v>0.11070000000000001</v>
      </c>
      <c r="U326" s="108">
        <f>'Commercial E'!H346</f>
        <v>0.1086</v>
      </c>
      <c r="V326" s="108">
        <f>'Commercial E'!I346</f>
        <v>0.10589999999999999</v>
      </c>
      <c r="W326" s="108">
        <f>'Commercial E'!J346</f>
        <v>0.1032</v>
      </c>
    </row>
    <row r="327" spans="19:23" x14ac:dyDescent="0.25">
      <c r="S327" s="108" t="str">
        <f>'Commercial E'!B347&amp;'Commercial E'!C347&amp;'Commercial E'!D347&amp;'Commercial E'!E347&amp;'Commercial E'!F347</f>
        <v>4255218NJPSE&amp;G</v>
      </c>
      <c r="T327" s="108">
        <f>'Commercial E'!G347</f>
        <v>0.10970000000000001</v>
      </c>
      <c r="U327" s="108">
        <f>'Commercial E'!H347</f>
        <v>0.107</v>
      </c>
      <c r="V327" s="108">
        <f>'Commercial E'!I347</f>
        <v>0.1042</v>
      </c>
      <c r="W327" s="108">
        <f>'Commercial E'!J347</f>
        <v>0.1017</v>
      </c>
    </row>
    <row r="328" spans="19:23" x14ac:dyDescent="0.25">
      <c r="S328" s="108" t="str">
        <f>'Commercial E'!B348&amp;'Commercial E'!C348&amp;'Commercial E'!D348&amp;'Commercial E'!E348&amp;'Commercial E'!F348</f>
        <v>4255224NJPSE&amp;G</v>
      </c>
      <c r="T328" s="108">
        <f>'Commercial E'!G348</f>
        <v>0.11119999999999999</v>
      </c>
      <c r="U328" s="108">
        <f>'Commercial E'!H348</f>
        <v>0.1091</v>
      </c>
      <c r="V328" s="108">
        <f>'Commercial E'!I348</f>
        <v>0.1065</v>
      </c>
      <c r="W328" s="108">
        <f>'Commercial E'!J348</f>
        <v>0.1038</v>
      </c>
    </row>
    <row r="329" spans="19:23" x14ac:dyDescent="0.25">
      <c r="S329" s="108" t="str">
        <f>'Commercial E'!B349&amp;'Commercial E'!C349&amp;'Commercial E'!D349&amp;'Commercial E'!E349&amp;'Commercial E'!F349</f>
        <v>425836NJPSE&amp;G</v>
      </c>
      <c r="T329" s="108">
        <f>'Commercial E'!G349</f>
        <v>0.1108</v>
      </c>
      <c r="U329" s="108">
        <f>'Commercial E'!H349</f>
        <v>0.10920000000000001</v>
      </c>
      <c r="V329" s="108">
        <f>'Commercial E'!I349</f>
        <v>0.106</v>
      </c>
      <c r="W329" s="108">
        <f>'Commercial E'!J349</f>
        <v>0.1036</v>
      </c>
    </row>
    <row r="330" spans="19:23" x14ac:dyDescent="0.25">
      <c r="S330" s="108" t="str">
        <f>'Commercial E'!B350&amp;'Commercial E'!C350&amp;'Commercial E'!D350&amp;'Commercial E'!E350&amp;'Commercial E'!F350</f>
        <v>4258312NJPSE&amp;G</v>
      </c>
      <c r="T330" s="108">
        <f>'Commercial E'!G350</f>
        <v>0.1108</v>
      </c>
      <c r="U330" s="108">
        <f>'Commercial E'!H350</f>
        <v>0.1087</v>
      </c>
      <c r="V330" s="108">
        <f>'Commercial E'!I350</f>
        <v>0.106</v>
      </c>
      <c r="W330" s="108">
        <f>'Commercial E'!J350</f>
        <v>0.1033</v>
      </c>
    </row>
    <row r="331" spans="19:23" x14ac:dyDescent="0.25">
      <c r="S331" s="108" t="str">
        <f>'Commercial E'!B351&amp;'Commercial E'!C351&amp;'Commercial E'!D351&amp;'Commercial E'!E351&amp;'Commercial E'!F351</f>
        <v>4258318NJPSE&amp;G</v>
      </c>
      <c r="T331" s="108">
        <f>'Commercial E'!G351</f>
        <v>0.1108</v>
      </c>
      <c r="U331" s="108">
        <f>'Commercial E'!H351</f>
        <v>0.10879999999999999</v>
      </c>
      <c r="V331" s="108">
        <f>'Commercial E'!I351</f>
        <v>0.106</v>
      </c>
      <c r="W331" s="108">
        <f>'Commercial E'!J351</f>
        <v>0.10340000000000001</v>
      </c>
    </row>
    <row r="332" spans="19:23" x14ac:dyDescent="0.25">
      <c r="S332" s="108" t="str">
        <f>'Commercial E'!B352&amp;'Commercial E'!C352&amp;'Commercial E'!D352&amp;'Commercial E'!E352&amp;'Commercial E'!F352</f>
        <v>4258324NJPSE&amp;G</v>
      </c>
      <c r="T332" s="108">
        <f>'Commercial E'!G352</f>
        <v>0.1116</v>
      </c>
      <c r="U332" s="108">
        <f>'Commercial E'!H352</f>
        <v>0.1094</v>
      </c>
      <c r="V332" s="108">
        <f>'Commercial E'!I352</f>
        <v>0.10680000000000001</v>
      </c>
      <c r="W332" s="108">
        <f>'Commercial E'!J352</f>
        <v>0.1041</v>
      </c>
    </row>
    <row r="333" spans="19:23" x14ac:dyDescent="0.25">
      <c r="S333" s="108" t="str">
        <f>'Commercial E'!B353&amp;'Commercial E'!C353&amp;'Commercial E'!D353&amp;'Commercial E'!E353&amp;'Commercial E'!F353</f>
        <v>426146NJPSE&amp;G</v>
      </c>
      <c r="T333" s="108">
        <f>'Commercial E'!G353</f>
        <v>0.1128</v>
      </c>
      <c r="U333" s="108">
        <f>'Commercial E'!H353</f>
        <v>0.114</v>
      </c>
      <c r="V333" s="108">
        <f>'Commercial E'!I353</f>
        <v>0.1106</v>
      </c>
      <c r="W333" s="108">
        <f>'Commercial E'!J353</f>
        <v>0.1079</v>
      </c>
    </row>
    <row r="334" spans="19:23" x14ac:dyDescent="0.25">
      <c r="S334" s="108" t="str">
        <f>'Commercial E'!B354&amp;'Commercial E'!C354&amp;'Commercial E'!D354&amp;'Commercial E'!E354&amp;'Commercial E'!F354</f>
        <v>4261412NJPSE&amp;G</v>
      </c>
      <c r="T334" s="108">
        <f>'Commercial E'!G354</f>
        <v>0.111</v>
      </c>
      <c r="U334" s="108">
        <f>'Commercial E'!H354</f>
        <v>0.10879999999999999</v>
      </c>
      <c r="V334" s="108">
        <f>'Commercial E'!I354</f>
        <v>0.1062</v>
      </c>
      <c r="W334" s="108">
        <f>'Commercial E'!J354</f>
        <v>0.10349999999999999</v>
      </c>
    </row>
    <row r="335" spans="19:23" x14ac:dyDescent="0.25">
      <c r="S335" s="108" t="str">
        <f>'Commercial E'!B355&amp;'Commercial E'!C355&amp;'Commercial E'!D355&amp;'Commercial E'!E355&amp;'Commercial E'!F355</f>
        <v>4261418NJPSE&amp;G</v>
      </c>
      <c r="T335" s="108">
        <f>'Commercial E'!G355</f>
        <v>0.1116</v>
      </c>
      <c r="U335" s="108">
        <f>'Commercial E'!H355</f>
        <v>0.1106</v>
      </c>
      <c r="V335" s="108">
        <f>'Commercial E'!I355</f>
        <v>0.1077</v>
      </c>
      <c r="W335" s="108">
        <f>'Commercial E'!J355</f>
        <v>0.105</v>
      </c>
    </row>
    <row r="336" spans="19:23" x14ac:dyDescent="0.25">
      <c r="S336" s="108" t="str">
        <f>'Commercial E'!B356&amp;'Commercial E'!C356&amp;'Commercial E'!D356&amp;'Commercial E'!E356&amp;'Commercial E'!F356</f>
        <v>4261424NJPSE&amp;G</v>
      </c>
      <c r="T336" s="108">
        <f>'Commercial E'!G356</f>
        <v>0.1119</v>
      </c>
      <c r="U336" s="108">
        <f>'Commercial E'!H356</f>
        <v>0.10970000000000001</v>
      </c>
      <c r="V336" s="108">
        <f>'Commercial E'!I356</f>
        <v>0.1071</v>
      </c>
      <c r="W336" s="108">
        <f>'Commercial E'!J356</f>
        <v>0.10440000000000001</v>
      </c>
    </row>
    <row r="337" spans="19:23" x14ac:dyDescent="0.25">
      <c r="S337" s="108" t="str">
        <f>'Commercial E'!B357&amp;'Commercial E'!C357&amp;'Commercial E'!D357&amp;'Commercial E'!E357&amp;'Commercial E'!F357</f>
        <v>424616NYCenHudG - Hud Vil</v>
      </c>
      <c r="T337" s="108">
        <f>'Commercial E'!G357</f>
        <v>5.7799999999999997E-2</v>
      </c>
      <c r="U337" s="108">
        <f>'Commercial E'!H357</f>
        <v>5.4899999999999997E-2</v>
      </c>
      <c r="V337" s="108">
        <f>'Commercial E'!I357</f>
        <v>5.45E-2</v>
      </c>
      <c r="W337" s="108">
        <f>'Commercial E'!J357</f>
        <v>5.6300000000000003E-2</v>
      </c>
    </row>
    <row r="338" spans="19:23" x14ac:dyDescent="0.25">
      <c r="S338" s="108" t="str">
        <f>'Commercial E'!B358&amp;'Commercial E'!C358&amp;'Commercial E'!D358&amp;'Commercial E'!E358&amp;'Commercial E'!F358</f>
        <v>4246112NYCenHudG - Hud Vil</v>
      </c>
      <c r="T338" s="108">
        <f>'Commercial E'!G358</f>
        <v>6.6000000000000003E-2</v>
      </c>
      <c r="U338" s="108">
        <f>'Commercial E'!H358</f>
        <v>6.3100000000000003E-2</v>
      </c>
      <c r="V338" s="108">
        <f>'Commercial E'!I358</f>
        <v>6.2600000000000003E-2</v>
      </c>
      <c r="W338" s="108">
        <f>'Commercial E'!J358</f>
        <v>6.4600000000000005E-2</v>
      </c>
    </row>
    <row r="339" spans="19:23" x14ac:dyDescent="0.25">
      <c r="S339" s="108" t="str">
        <f>'Commercial E'!B359&amp;'Commercial E'!C359&amp;'Commercial E'!D359&amp;'Commercial E'!E359&amp;'Commercial E'!F359</f>
        <v>4246118NYCenHudG - Hud Vil</v>
      </c>
      <c r="T339" s="108">
        <f>'Commercial E'!G359</f>
        <v>6.5000000000000002E-2</v>
      </c>
      <c r="U339" s="108">
        <f>'Commercial E'!H359</f>
        <v>6.2E-2</v>
      </c>
      <c r="V339" s="108">
        <f>'Commercial E'!I359</f>
        <v>6.1499999999999999E-2</v>
      </c>
      <c r="W339" s="108">
        <f>'Commercial E'!J359</f>
        <v>6.3500000000000001E-2</v>
      </c>
    </row>
    <row r="340" spans="19:23" x14ac:dyDescent="0.25">
      <c r="S340" s="108" t="str">
        <f>'Commercial E'!B360&amp;'Commercial E'!C360&amp;'Commercial E'!D360&amp;'Commercial E'!E360&amp;'Commercial E'!F360</f>
        <v>4246124NYCenHudG - Hud Vil</v>
      </c>
      <c r="T340" s="108">
        <f>'Commercial E'!G360</f>
        <v>6.5100000000000005E-2</v>
      </c>
      <c r="U340" s="108">
        <f>'Commercial E'!H360</f>
        <v>6.2600000000000003E-2</v>
      </c>
      <c r="V340" s="108">
        <f>'Commercial E'!I360</f>
        <v>6.2100000000000002E-2</v>
      </c>
      <c r="W340" s="108">
        <f>'Commercial E'!J360</f>
        <v>6.3799999999999996E-2</v>
      </c>
    </row>
    <row r="341" spans="19:23" x14ac:dyDescent="0.25">
      <c r="S341" s="108" t="str">
        <f>'Commercial E'!B361&amp;'Commercial E'!C361&amp;'Commercial E'!D361&amp;'Commercial E'!E361&amp;'Commercial E'!F361</f>
        <v>424916NYCenHudG - Hud Vil</v>
      </c>
      <c r="T341" s="108">
        <f>'Commercial E'!G361</f>
        <v>6.0999999999999999E-2</v>
      </c>
      <c r="U341" s="108">
        <f>'Commercial E'!H361</f>
        <v>5.7599999999999998E-2</v>
      </c>
      <c r="V341" s="108">
        <f>'Commercial E'!I361</f>
        <v>5.7200000000000001E-2</v>
      </c>
      <c r="W341" s="108">
        <f>'Commercial E'!J361</f>
        <v>5.9200000000000003E-2</v>
      </c>
    </row>
    <row r="342" spans="19:23" x14ac:dyDescent="0.25">
      <c r="S342" s="108" t="str">
        <f>'Commercial E'!B362&amp;'Commercial E'!C362&amp;'Commercial E'!D362&amp;'Commercial E'!E362&amp;'Commercial E'!F362</f>
        <v>4249112NYCenHudG - Hud Vil</v>
      </c>
      <c r="T342" s="108">
        <f>'Commercial E'!G362</f>
        <v>6.8000000000000005E-2</v>
      </c>
      <c r="U342" s="108">
        <f>'Commercial E'!H362</f>
        <v>6.4899999999999999E-2</v>
      </c>
      <c r="V342" s="108">
        <f>'Commercial E'!I362</f>
        <v>6.4299999999999996E-2</v>
      </c>
      <c r="W342" s="108">
        <f>'Commercial E'!J362</f>
        <v>6.6500000000000004E-2</v>
      </c>
    </row>
    <row r="343" spans="19:23" x14ac:dyDescent="0.25">
      <c r="S343" s="108" t="str">
        <f>'Commercial E'!B363&amp;'Commercial E'!C363&amp;'Commercial E'!D363&amp;'Commercial E'!E363&amp;'Commercial E'!F363</f>
        <v>4249118NYCenHudG - Hud Vil</v>
      </c>
      <c r="T343" s="108">
        <f>'Commercial E'!G363</f>
        <v>6.6299999999999998E-2</v>
      </c>
      <c r="U343" s="108">
        <f>'Commercial E'!H363</f>
        <v>6.3100000000000003E-2</v>
      </c>
      <c r="V343" s="108">
        <f>'Commercial E'!I363</f>
        <v>6.2600000000000003E-2</v>
      </c>
      <c r="W343" s="108">
        <f>'Commercial E'!J363</f>
        <v>6.4699999999999994E-2</v>
      </c>
    </row>
    <row r="344" spans="19:23" x14ac:dyDescent="0.25">
      <c r="S344" s="108" t="str">
        <f>'Commercial E'!B364&amp;'Commercial E'!C364&amp;'Commercial E'!D364&amp;'Commercial E'!E364&amp;'Commercial E'!F364</f>
        <v>4249124NYCenHudG - Hud Vil</v>
      </c>
      <c r="T344" s="108">
        <f>'Commercial E'!G364</f>
        <v>6.7199999999999996E-2</v>
      </c>
      <c r="U344" s="108">
        <f>'Commercial E'!H364</f>
        <v>6.4399999999999999E-2</v>
      </c>
      <c r="V344" s="108">
        <f>'Commercial E'!I364</f>
        <v>6.3899999999999998E-2</v>
      </c>
      <c r="W344" s="108">
        <f>'Commercial E'!J364</f>
        <v>6.5799999999999997E-2</v>
      </c>
    </row>
    <row r="345" spans="19:23" x14ac:dyDescent="0.25">
      <c r="S345" s="108" t="str">
        <f>'Commercial E'!B365&amp;'Commercial E'!C365&amp;'Commercial E'!D365&amp;'Commercial E'!E365&amp;'Commercial E'!F365</f>
        <v>425226NYCenHudG - Hud Vil</v>
      </c>
      <c r="T345" s="108">
        <f>'Commercial E'!G365</f>
        <v>6.2199999999999998E-2</v>
      </c>
      <c r="U345" s="108">
        <f>'Commercial E'!H365</f>
        <v>5.8900000000000001E-2</v>
      </c>
      <c r="V345" s="108">
        <f>'Commercial E'!I365</f>
        <v>5.8400000000000001E-2</v>
      </c>
      <c r="W345" s="108">
        <f>'Commercial E'!J365</f>
        <v>6.0499999999999998E-2</v>
      </c>
    </row>
    <row r="346" spans="19:23" x14ac:dyDescent="0.25">
      <c r="S346" s="108" t="str">
        <f>'Commercial E'!B366&amp;'Commercial E'!C366&amp;'Commercial E'!D366&amp;'Commercial E'!E366&amp;'Commercial E'!F366</f>
        <v>4252212NYCenHudG - Hud Vil</v>
      </c>
      <c r="T346" s="108">
        <f>'Commercial E'!G366</f>
        <v>6.8400000000000002E-2</v>
      </c>
      <c r="U346" s="108">
        <f>'Commercial E'!H366</f>
        <v>6.5299999999999997E-2</v>
      </c>
      <c r="V346" s="108">
        <f>'Commercial E'!I366</f>
        <v>6.4699999999999994E-2</v>
      </c>
      <c r="W346" s="108">
        <f>'Commercial E'!J366</f>
        <v>6.6900000000000001E-2</v>
      </c>
    </row>
    <row r="347" spans="19:23" x14ac:dyDescent="0.25">
      <c r="S347" s="108" t="str">
        <f>'Commercial E'!B367&amp;'Commercial E'!C367&amp;'Commercial E'!D367&amp;'Commercial E'!E367&amp;'Commercial E'!F367</f>
        <v>4252218NYCenHudG - Hud Vil</v>
      </c>
      <c r="T347" s="108">
        <f>'Commercial E'!G367</f>
        <v>6.6500000000000004E-2</v>
      </c>
      <c r="U347" s="108">
        <f>'Commercial E'!H367</f>
        <v>6.3500000000000001E-2</v>
      </c>
      <c r="V347" s="108">
        <f>'Commercial E'!I367</f>
        <v>6.2899999999999998E-2</v>
      </c>
      <c r="W347" s="108">
        <f>'Commercial E'!J367</f>
        <v>6.5000000000000002E-2</v>
      </c>
    </row>
    <row r="348" spans="19:23" x14ac:dyDescent="0.25">
      <c r="S348" s="108" t="str">
        <f>'Commercial E'!B368&amp;'Commercial E'!C368&amp;'Commercial E'!D368&amp;'Commercial E'!E368&amp;'Commercial E'!F368</f>
        <v>4252224NYCenHudG - Hud Vil</v>
      </c>
      <c r="T348" s="108">
        <f>'Commercial E'!G368</f>
        <v>6.7400000000000002E-2</v>
      </c>
      <c r="U348" s="108">
        <f>'Commercial E'!H368</f>
        <v>6.4600000000000005E-2</v>
      </c>
      <c r="V348" s="108">
        <f>'Commercial E'!I368</f>
        <v>6.4100000000000004E-2</v>
      </c>
      <c r="W348" s="108">
        <f>'Commercial E'!J368</f>
        <v>6.6000000000000003E-2</v>
      </c>
    </row>
    <row r="349" spans="19:23" x14ac:dyDescent="0.25">
      <c r="S349" s="108" t="str">
        <f>'Commercial E'!B369&amp;'Commercial E'!C369&amp;'Commercial E'!D369&amp;'Commercial E'!E369&amp;'Commercial E'!F369</f>
        <v>425526NYCenHudG - Hud Vil</v>
      </c>
      <c r="T349" s="108">
        <f>'Commercial E'!G369</f>
        <v>6.4399999999999999E-2</v>
      </c>
      <c r="U349" s="108">
        <f>'Commercial E'!H369</f>
        <v>6.13E-2</v>
      </c>
      <c r="V349" s="108">
        <f>'Commercial E'!I369</f>
        <v>6.0699999999999997E-2</v>
      </c>
      <c r="W349" s="108">
        <f>'Commercial E'!J369</f>
        <v>6.2799999999999995E-2</v>
      </c>
    </row>
    <row r="350" spans="19:23" x14ac:dyDescent="0.25">
      <c r="S350" s="108" t="str">
        <f>'Commercial E'!B370&amp;'Commercial E'!C370&amp;'Commercial E'!D370&amp;'Commercial E'!E370&amp;'Commercial E'!F370</f>
        <v>4255212NYCenHudG - Hud Vil</v>
      </c>
      <c r="T350" s="108">
        <f>'Commercial E'!G370</f>
        <v>6.8599999999999994E-2</v>
      </c>
      <c r="U350" s="108">
        <f>'Commercial E'!H370</f>
        <v>6.5500000000000003E-2</v>
      </c>
      <c r="V350" s="108">
        <f>'Commercial E'!I370</f>
        <v>6.4899999999999999E-2</v>
      </c>
      <c r="W350" s="108">
        <f>'Commercial E'!J370</f>
        <v>6.7100000000000007E-2</v>
      </c>
    </row>
    <row r="351" spans="19:23" x14ac:dyDescent="0.25">
      <c r="S351" s="108" t="str">
        <f>'Commercial E'!B371&amp;'Commercial E'!C371&amp;'Commercial E'!D371&amp;'Commercial E'!E371&amp;'Commercial E'!F371</f>
        <v>4255218NYCenHudG - Hud Vil</v>
      </c>
      <c r="T351" s="108">
        <f>'Commercial E'!G371</f>
        <v>6.7000000000000004E-2</v>
      </c>
      <c r="U351" s="108">
        <f>'Commercial E'!H371</f>
        <v>6.4100000000000004E-2</v>
      </c>
      <c r="V351" s="108">
        <f>'Commercial E'!I371</f>
        <v>6.3500000000000001E-2</v>
      </c>
      <c r="W351" s="108">
        <f>'Commercial E'!J371</f>
        <v>6.5600000000000006E-2</v>
      </c>
    </row>
    <row r="352" spans="19:23" x14ac:dyDescent="0.25">
      <c r="S352" s="108" t="str">
        <f>'Commercial E'!B372&amp;'Commercial E'!C372&amp;'Commercial E'!D372&amp;'Commercial E'!E372&amp;'Commercial E'!F372</f>
        <v>4255224NYCenHudG - Hud Vil</v>
      </c>
      <c r="T352" s="108">
        <f>'Commercial E'!G372</f>
        <v>6.7599999999999993E-2</v>
      </c>
      <c r="U352" s="108">
        <f>'Commercial E'!H372</f>
        <v>6.4799999999999996E-2</v>
      </c>
      <c r="V352" s="108">
        <f>'Commercial E'!I372</f>
        <v>6.4199999999999993E-2</v>
      </c>
      <c r="W352" s="108">
        <f>'Commercial E'!J372</f>
        <v>6.6199999999999995E-2</v>
      </c>
    </row>
    <row r="353" spans="19:23" x14ac:dyDescent="0.25">
      <c r="S353" s="108" t="str">
        <f>'Commercial E'!B373&amp;'Commercial E'!C373&amp;'Commercial E'!D373&amp;'Commercial E'!E373&amp;'Commercial E'!F373</f>
        <v>425836NYCenHudG - Hud Vil</v>
      </c>
      <c r="T353" s="108">
        <f>'Commercial E'!G373</f>
        <v>6.8400000000000002E-2</v>
      </c>
      <c r="U353" s="108">
        <f>'Commercial E'!H373</f>
        <v>6.54E-2</v>
      </c>
      <c r="V353" s="108">
        <f>'Commercial E'!I373</f>
        <v>6.4799999999999996E-2</v>
      </c>
      <c r="W353" s="108">
        <f>'Commercial E'!J373</f>
        <v>6.7000000000000004E-2</v>
      </c>
    </row>
    <row r="354" spans="19:23" x14ac:dyDescent="0.25">
      <c r="S354" s="108" t="str">
        <f>'Commercial E'!B374&amp;'Commercial E'!C374&amp;'Commercial E'!D374&amp;'Commercial E'!E374&amp;'Commercial E'!F374</f>
        <v>4258312NYCenHudG - Hud Vil</v>
      </c>
      <c r="T354" s="108">
        <f>'Commercial E'!G374</f>
        <v>6.8599999999999994E-2</v>
      </c>
      <c r="U354" s="108">
        <f>'Commercial E'!H374</f>
        <v>6.5600000000000006E-2</v>
      </c>
      <c r="V354" s="108">
        <f>'Commercial E'!I374</f>
        <v>6.5000000000000002E-2</v>
      </c>
      <c r="W354" s="108">
        <f>'Commercial E'!J374</f>
        <v>6.7100000000000007E-2</v>
      </c>
    </row>
    <row r="355" spans="19:23" x14ac:dyDescent="0.25">
      <c r="S355" s="108" t="str">
        <f>'Commercial E'!B375&amp;'Commercial E'!C375&amp;'Commercial E'!D375&amp;'Commercial E'!E375&amp;'Commercial E'!F375</f>
        <v>4258318NYCenHudG - Hud Vil</v>
      </c>
      <c r="T355" s="108">
        <f>'Commercial E'!G375</f>
        <v>6.8000000000000005E-2</v>
      </c>
      <c r="U355" s="108">
        <f>'Commercial E'!H375</f>
        <v>6.5199999999999994E-2</v>
      </c>
      <c r="V355" s="108">
        <f>'Commercial E'!I375</f>
        <v>6.4600000000000005E-2</v>
      </c>
      <c r="W355" s="108">
        <f>'Commercial E'!J375</f>
        <v>6.6699999999999995E-2</v>
      </c>
    </row>
    <row r="356" spans="19:23" x14ac:dyDescent="0.25">
      <c r="S356" s="108" t="str">
        <f>'Commercial E'!B376&amp;'Commercial E'!C376&amp;'Commercial E'!D376&amp;'Commercial E'!E376&amp;'Commercial E'!F376</f>
        <v>4258324NYCenHudG - Hud Vil</v>
      </c>
      <c r="T356" s="108">
        <f>'Commercial E'!G376</f>
        <v>6.7599999999999993E-2</v>
      </c>
      <c r="U356" s="108">
        <f>'Commercial E'!H376</f>
        <v>6.4799999999999996E-2</v>
      </c>
      <c r="V356" s="108">
        <f>'Commercial E'!I376</f>
        <v>6.4299999999999996E-2</v>
      </c>
      <c r="W356" s="108">
        <f>'Commercial E'!J376</f>
        <v>6.6299999999999998E-2</v>
      </c>
    </row>
    <row r="357" spans="19:23" x14ac:dyDescent="0.25">
      <c r="S357" s="108" t="str">
        <f>'Commercial E'!B377&amp;'Commercial E'!C377&amp;'Commercial E'!D377&amp;'Commercial E'!E377&amp;'Commercial E'!F377</f>
        <v>426146NYCenHudG - Hud Vil</v>
      </c>
      <c r="T357" s="108">
        <f>'Commercial E'!G377</f>
        <v>7.2300000000000003E-2</v>
      </c>
      <c r="U357" s="108">
        <f>'Commercial E'!H377</f>
        <v>6.9400000000000003E-2</v>
      </c>
      <c r="V357" s="108">
        <f>'Commercial E'!I377</f>
        <v>6.8699999999999997E-2</v>
      </c>
      <c r="W357" s="108">
        <f>'Commercial E'!J377</f>
        <v>7.0900000000000005E-2</v>
      </c>
    </row>
    <row r="358" spans="19:23" x14ac:dyDescent="0.25">
      <c r="S358" s="108" t="str">
        <f>'Commercial E'!B378&amp;'Commercial E'!C378&amp;'Commercial E'!D378&amp;'Commercial E'!E378&amp;'Commercial E'!F378</f>
        <v>4261412NYCenHudG - Hud Vil</v>
      </c>
      <c r="T358" s="108">
        <f>'Commercial E'!G378</f>
        <v>6.88E-2</v>
      </c>
      <c r="U358" s="108">
        <f>'Commercial E'!H378</f>
        <v>6.5699999999999995E-2</v>
      </c>
      <c r="V358" s="108">
        <f>'Commercial E'!I378</f>
        <v>6.5100000000000005E-2</v>
      </c>
      <c r="W358" s="108">
        <f>'Commercial E'!J378</f>
        <v>6.7299999999999999E-2</v>
      </c>
    </row>
    <row r="359" spans="19:23" x14ac:dyDescent="0.25">
      <c r="S359" s="108" t="str">
        <f>'Commercial E'!B379&amp;'Commercial E'!C379&amp;'Commercial E'!D379&amp;'Commercial E'!E379&amp;'Commercial E'!F379</f>
        <v>4261418NYCenHudG - Hud Vil</v>
      </c>
      <c r="T359" s="108">
        <f>'Commercial E'!G379</f>
        <v>6.9000000000000006E-2</v>
      </c>
      <c r="U359" s="108">
        <f>'Commercial E'!H379</f>
        <v>6.6199999999999995E-2</v>
      </c>
      <c r="V359" s="108">
        <f>'Commercial E'!I379</f>
        <v>6.5600000000000006E-2</v>
      </c>
      <c r="W359" s="108">
        <f>'Commercial E'!J379</f>
        <v>6.7599999999999993E-2</v>
      </c>
    </row>
    <row r="360" spans="19:23" x14ac:dyDescent="0.25">
      <c r="S360" s="108" t="str">
        <f>'Commercial E'!B380&amp;'Commercial E'!C380&amp;'Commercial E'!D380&amp;'Commercial E'!E380&amp;'Commercial E'!F380</f>
        <v>4261424NYCenHudG - Hud Vil</v>
      </c>
      <c r="T360" s="108">
        <f>'Commercial E'!G380</f>
        <v>6.7699999999999996E-2</v>
      </c>
      <c r="U360" s="108">
        <f>'Commercial E'!H380</f>
        <v>6.4899999999999999E-2</v>
      </c>
      <c r="V360" s="108">
        <f>'Commercial E'!I380</f>
        <v>6.4299999999999996E-2</v>
      </c>
      <c r="W360" s="108">
        <f>'Commercial E'!J380</f>
        <v>6.6299999999999998E-2</v>
      </c>
    </row>
    <row r="361" spans="19:23" x14ac:dyDescent="0.25">
      <c r="S361" s="108" t="str">
        <f>'Commercial E'!B381&amp;'Commercial E'!C381&amp;'Commercial E'!D381&amp;'Commercial E'!E381&amp;'Commercial E'!F381</f>
        <v>424616NYConEdH - Millwd</v>
      </c>
      <c r="T361" s="108">
        <f>'Commercial E'!G381</f>
        <v>5.96E-2</v>
      </c>
      <c r="U361" s="108">
        <f>'Commercial E'!H381</f>
        <v>5.67E-2</v>
      </c>
      <c r="V361" s="108">
        <f>'Commercial E'!I381</f>
        <v>5.62E-2</v>
      </c>
      <c r="W361" s="108">
        <f>'Commercial E'!J381</f>
        <v>5.8099999999999999E-2</v>
      </c>
    </row>
    <row r="362" spans="19:23" x14ac:dyDescent="0.25">
      <c r="S362" s="108" t="str">
        <f>'Commercial E'!B382&amp;'Commercial E'!C382&amp;'Commercial E'!D382&amp;'Commercial E'!E382&amp;'Commercial E'!F382</f>
        <v>4246112NYConEdH - Millwd</v>
      </c>
      <c r="T362" s="108">
        <f>'Commercial E'!G382</f>
        <v>6.7799999999999999E-2</v>
      </c>
      <c r="U362" s="108">
        <f>'Commercial E'!H382</f>
        <v>6.5000000000000002E-2</v>
      </c>
      <c r="V362" s="108">
        <f>'Commercial E'!I382</f>
        <v>6.4399999999999999E-2</v>
      </c>
      <c r="W362" s="108">
        <f>'Commercial E'!J382</f>
        <v>6.6400000000000001E-2</v>
      </c>
    </row>
    <row r="363" spans="19:23" x14ac:dyDescent="0.25">
      <c r="S363" s="108" t="str">
        <f>'Commercial E'!B383&amp;'Commercial E'!C383&amp;'Commercial E'!D383&amp;'Commercial E'!E383&amp;'Commercial E'!F383</f>
        <v>4246118NYConEdH - Millwd</v>
      </c>
      <c r="T363" s="108">
        <f>'Commercial E'!G383</f>
        <v>6.6799999999999998E-2</v>
      </c>
      <c r="U363" s="108">
        <f>'Commercial E'!H383</f>
        <v>6.3799999999999996E-2</v>
      </c>
      <c r="V363" s="108">
        <f>'Commercial E'!I383</f>
        <v>6.3299999999999995E-2</v>
      </c>
      <c r="W363" s="108">
        <f>'Commercial E'!J383</f>
        <v>6.5299999999999997E-2</v>
      </c>
    </row>
    <row r="364" spans="19:23" x14ac:dyDescent="0.25">
      <c r="S364" s="108" t="str">
        <f>'Commercial E'!B384&amp;'Commercial E'!C384&amp;'Commercial E'!D384&amp;'Commercial E'!E384&amp;'Commercial E'!F384</f>
        <v>4246124NYConEdH - Millwd</v>
      </c>
      <c r="T364" s="108">
        <f>'Commercial E'!G384</f>
        <v>6.6900000000000001E-2</v>
      </c>
      <c r="U364" s="108">
        <f>'Commercial E'!H384</f>
        <v>6.4399999999999999E-2</v>
      </c>
      <c r="V364" s="108">
        <f>'Commercial E'!I384</f>
        <v>6.3899999999999998E-2</v>
      </c>
      <c r="W364" s="108">
        <f>'Commercial E'!J384</f>
        <v>6.5699999999999995E-2</v>
      </c>
    </row>
    <row r="365" spans="19:23" x14ac:dyDescent="0.25">
      <c r="S365" s="108" t="str">
        <f>'Commercial E'!B385&amp;'Commercial E'!C385&amp;'Commercial E'!D385&amp;'Commercial E'!E385&amp;'Commercial E'!F385</f>
        <v>424916NYConEdH - Millwd</v>
      </c>
      <c r="T365" s="108">
        <f>'Commercial E'!G385</f>
        <v>6.2799999999999995E-2</v>
      </c>
      <c r="U365" s="108">
        <f>'Commercial E'!H385</f>
        <v>5.9400000000000001E-2</v>
      </c>
      <c r="V365" s="108">
        <f>'Commercial E'!I385</f>
        <v>5.8999999999999997E-2</v>
      </c>
      <c r="W365" s="108">
        <f>'Commercial E'!J385</f>
        <v>6.0999999999999999E-2</v>
      </c>
    </row>
    <row r="366" spans="19:23" x14ac:dyDescent="0.25">
      <c r="S366" s="108" t="str">
        <f>'Commercial E'!B386&amp;'Commercial E'!C386&amp;'Commercial E'!D386&amp;'Commercial E'!E386&amp;'Commercial E'!F386</f>
        <v>4249112NYConEdH - Millwd</v>
      </c>
      <c r="T366" s="108">
        <f>'Commercial E'!G386</f>
        <v>6.9800000000000001E-2</v>
      </c>
      <c r="U366" s="108">
        <f>'Commercial E'!H386</f>
        <v>6.6799999999999998E-2</v>
      </c>
      <c r="V366" s="108">
        <f>'Commercial E'!I386</f>
        <v>6.6199999999999995E-2</v>
      </c>
      <c r="W366" s="108">
        <f>'Commercial E'!J386</f>
        <v>6.83E-2</v>
      </c>
    </row>
    <row r="367" spans="19:23" x14ac:dyDescent="0.25">
      <c r="S367" s="108" t="str">
        <f>'Commercial E'!B387&amp;'Commercial E'!C387&amp;'Commercial E'!D387&amp;'Commercial E'!E387&amp;'Commercial E'!F387</f>
        <v>4249118NYConEdH - Millwd</v>
      </c>
      <c r="T367" s="108">
        <f>'Commercial E'!G387</f>
        <v>6.8199999999999997E-2</v>
      </c>
      <c r="U367" s="108">
        <f>'Commercial E'!H387</f>
        <v>6.5000000000000002E-2</v>
      </c>
      <c r="V367" s="108">
        <f>'Commercial E'!I387</f>
        <v>6.4399999999999999E-2</v>
      </c>
      <c r="W367" s="108">
        <f>'Commercial E'!J387</f>
        <v>6.6500000000000004E-2</v>
      </c>
    </row>
    <row r="368" spans="19:23" x14ac:dyDescent="0.25">
      <c r="S368" s="108" t="str">
        <f>'Commercial E'!B388&amp;'Commercial E'!C388&amp;'Commercial E'!D388&amp;'Commercial E'!E388&amp;'Commercial E'!F388</f>
        <v>4249124NYConEdH - Millwd</v>
      </c>
      <c r="T368" s="108">
        <f>'Commercial E'!G388</f>
        <v>6.9000000000000006E-2</v>
      </c>
      <c r="U368" s="108">
        <f>'Commercial E'!H388</f>
        <v>6.6199999999999995E-2</v>
      </c>
      <c r="V368" s="108">
        <f>'Commercial E'!I388</f>
        <v>6.5699999999999995E-2</v>
      </c>
      <c r="W368" s="108">
        <f>'Commercial E'!J388</f>
        <v>6.7699999999999996E-2</v>
      </c>
    </row>
    <row r="369" spans="19:23" x14ac:dyDescent="0.25">
      <c r="S369" s="108" t="str">
        <f>'Commercial E'!B389&amp;'Commercial E'!C389&amp;'Commercial E'!D389&amp;'Commercial E'!E389&amp;'Commercial E'!F389</f>
        <v>425226NYConEdH - Millwd</v>
      </c>
      <c r="T369" s="108">
        <f>'Commercial E'!G389</f>
        <v>6.4000000000000001E-2</v>
      </c>
      <c r="U369" s="108">
        <f>'Commercial E'!H389</f>
        <v>6.0699999999999997E-2</v>
      </c>
      <c r="V369" s="108">
        <f>'Commercial E'!I389</f>
        <v>6.0199999999999997E-2</v>
      </c>
      <c r="W369" s="108">
        <f>'Commercial E'!J389</f>
        <v>6.2300000000000001E-2</v>
      </c>
    </row>
    <row r="370" spans="19:23" x14ac:dyDescent="0.25">
      <c r="S370" s="108" t="str">
        <f>'Commercial E'!B390&amp;'Commercial E'!C390&amp;'Commercial E'!D390&amp;'Commercial E'!E390&amp;'Commercial E'!F390</f>
        <v>4252212NYConEdH - Millwd</v>
      </c>
      <c r="T370" s="108">
        <f>'Commercial E'!G390</f>
        <v>7.0199999999999999E-2</v>
      </c>
      <c r="U370" s="108">
        <f>'Commercial E'!H390</f>
        <v>6.7100000000000007E-2</v>
      </c>
      <c r="V370" s="108">
        <f>'Commercial E'!I390</f>
        <v>6.6600000000000006E-2</v>
      </c>
      <c r="W370" s="108">
        <f>'Commercial E'!J390</f>
        <v>6.8699999999999997E-2</v>
      </c>
    </row>
    <row r="371" spans="19:23" x14ac:dyDescent="0.25">
      <c r="S371" s="108" t="str">
        <f>'Commercial E'!B391&amp;'Commercial E'!C391&amp;'Commercial E'!D391&amp;'Commercial E'!E391&amp;'Commercial E'!F391</f>
        <v>4252218NYConEdH - Millwd</v>
      </c>
      <c r="T371" s="108">
        <f>'Commercial E'!G391</f>
        <v>6.8400000000000002E-2</v>
      </c>
      <c r="U371" s="108">
        <f>'Commercial E'!H391</f>
        <v>6.5299999999999997E-2</v>
      </c>
      <c r="V371" s="108">
        <f>'Commercial E'!I391</f>
        <v>6.4699999999999994E-2</v>
      </c>
      <c r="W371" s="108">
        <f>'Commercial E'!J391</f>
        <v>6.6799999999999998E-2</v>
      </c>
    </row>
    <row r="372" spans="19:23" x14ac:dyDescent="0.25">
      <c r="S372" s="108" t="str">
        <f>'Commercial E'!B392&amp;'Commercial E'!C392&amp;'Commercial E'!D392&amp;'Commercial E'!E392&amp;'Commercial E'!F392</f>
        <v>4252224NYConEdH - Millwd</v>
      </c>
      <c r="T372" s="108">
        <f>'Commercial E'!G392</f>
        <v>6.9199999999999998E-2</v>
      </c>
      <c r="U372" s="108">
        <f>'Commercial E'!H392</f>
        <v>6.6400000000000001E-2</v>
      </c>
      <c r="V372" s="108">
        <f>'Commercial E'!I392</f>
        <v>6.59E-2</v>
      </c>
      <c r="W372" s="108">
        <f>'Commercial E'!J392</f>
        <v>6.7900000000000002E-2</v>
      </c>
    </row>
    <row r="373" spans="19:23" x14ac:dyDescent="0.25">
      <c r="S373" s="108" t="str">
        <f>'Commercial E'!B393&amp;'Commercial E'!C393&amp;'Commercial E'!D393&amp;'Commercial E'!E393&amp;'Commercial E'!F393</f>
        <v>425526NYConEdH - Millwd</v>
      </c>
      <c r="T373" s="108">
        <f>'Commercial E'!G393</f>
        <v>6.6199999999999995E-2</v>
      </c>
      <c r="U373" s="108">
        <f>'Commercial E'!H393</f>
        <v>6.3100000000000003E-2</v>
      </c>
      <c r="V373" s="108">
        <f>'Commercial E'!I393</f>
        <v>6.25E-2</v>
      </c>
      <c r="W373" s="108">
        <f>'Commercial E'!J393</f>
        <v>6.4699999999999994E-2</v>
      </c>
    </row>
    <row r="374" spans="19:23" x14ac:dyDescent="0.25">
      <c r="S374" s="108" t="str">
        <f>'Commercial E'!B394&amp;'Commercial E'!C394&amp;'Commercial E'!D394&amp;'Commercial E'!E394&amp;'Commercial E'!F394</f>
        <v>4255212NYConEdH - Millwd</v>
      </c>
      <c r="T374" s="108">
        <f>'Commercial E'!G394</f>
        <v>7.0400000000000004E-2</v>
      </c>
      <c r="U374" s="108">
        <f>'Commercial E'!H394</f>
        <v>6.7400000000000002E-2</v>
      </c>
      <c r="V374" s="108">
        <f>'Commercial E'!I394</f>
        <v>6.6799999999999998E-2</v>
      </c>
      <c r="W374" s="108">
        <f>'Commercial E'!J394</f>
        <v>6.8900000000000003E-2</v>
      </c>
    </row>
    <row r="375" spans="19:23" x14ac:dyDescent="0.25">
      <c r="S375" s="108" t="str">
        <f>'Commercial E'!B395&amp;'Commercial E'!C395&amp;'Commercial E'!D395&amp;'Commercial E'!E395&amp;'Commercial E'!F395</f>
        <v>4255218NYConEdH - Millwd</v>
      </c>
      <c r="T375" s="108">
        <f>'Commercial E'!G395</f>
        <v>6.8900000000000003E-2</v>
      </c>
      <c r="U375" s="108">
        <f>'Commercial E'!H395</f>
        <v>6.59E-2</v>
      </c>
      <c r="V375" s="108">
        <f>'Commercial E'!I395</f>
        <v>6.5299999999999997E-2</v>
      </c>
      <c r="W375" s="108">
        <f>'Commercial E'!J395</f>
        <v>6.7400000000000002E-2</v>
      </c>
    </row>
    <row r="376" spans="19:23" x14ac:dyDescent="0.25">
      <c r="S376" s="108" t="str">
        <f>'Commercial E'!B396&amp;'Commercial E'!C396&amp;'Commercial E'!D396&amp;'Commercial E'!E396&amp;'Commercial E'!F396</f>
        <v>4255224NYConEdH - Millwd</v>
      </c>
      <c r="T376" s="108">
        <f>'Commercial E'!G396</f>
        <v>6.9400000000000003E-2</v>
      </c>
      <c r="U376" s="108">
        <f>'Commercial E'!H396</f>
        <v>6.6600000000000006E-2</v>
      </c>
      <c r="V376" s="108">
        <f>'Commercial E'!I396</f>
        <v>6.6100000000000006E-2</v>
      </c>
      <c r="W376" s="108">
        <f>'Commercial E'!J396</f>
        <v>6.8099999999999994E-2</v>
      </c>
    </row>
    <row r="377" spans="19:23" x14ac:dyDescent="0.25">
      <c r="S377" s="108" t="str">
        <f>'Commercial E'!B397&amp;'Commercial E'!C397&amp;'Commercial E'!D397&amp;'Commercial E'!E397&amp;'Commercial E'!F397</f>
        <v>425836NYConEdH - Millwd</v>
      </c>
      <c r="T377" s="108">
        <f>'Commercial E'!G397</f>
        <v>7.0300000000000001E-2</v>
      </c>
      <c r="U377" s="108">
        <f>'Commercial E'!H397</f>
        <v>6.7199999999999996E-2</v>
      </c>
      <c r="V377" s="108">
        <f>'Commercial E'!I397</f>
        <v>6.6600000000000006E-2</v>
      </c>
      <c r="W377" s="108">
        <f>'Commercial E'!J397</f>
        <v>6.88E-2</v>
      </c>
    </row>
    <row r="378" spans="19:23" x14ac:dyDescent="0.25">
      <c r="S378" s="108" t="str">
        <f>'Commercial E'!B398&amp;'Commercial E'!C398&amp;'Commercial E'!D398&amp;'Commercial E'!E398&amp;'Commercial E'!F398</f>
        <v>4258312NYConEdH - Millwd</v>
      </c>
      <c r="T378" s="108">
        <f>'Commercial E'!G398</f>
        <v>7.0499999999999993E-2</v>
      </c>
      <c r="U378" s="108">
        <f>'Commercial E'!H398</f>
        <v>6.7400000000000002E-2</v>
      </c>
      <c r="V378" s="108">
        <f>'Commercial E'!I398</f>
        <v>6.6799999999999998E-2</v>
      </c>
      <c r="W378" s="108">
        <f>'Commercial E'!J398</f>
        <v>6.9000000000000006E-2</v>
      </c>
    </row>
    <row r="379" spans="19:23" x14ac:dyDescent="0.25">
      <c r="S379" s="108" t="str">
        <f>'Commercial E'!B399&amp;'Commercial E'!C399&amp;'Commercial E'!D399&amp;'Commercial E'!E399&amp;'Commercial E'!F399</f>
        <v>4258318NYConEdH - Millwd</v>
      </c>
      <c r="T379" s="108">
        <f>'Commercial E'!G399</f>
        <v>6.9900000000000004E-2</v>
      </c>
      <c r="U379" s="108">
        <f>'Commercial E'!H399</f>
        <v>6.7000000000000004E-2</v>
      </c>
      <c r="V379" s="108">
        <f>'Commercial E'!I399</f>
        <v>6.6500000000000004E-2</v>
      </c>
      <c r="W379" s="108">
        <f>'Commercial E'!J399</f>
        <v>6.8500000000000005E-2</v>
      </c>
    </row>
    <row r="380" spans="19:23" x14ac:dyDescent="0.25">
      <c r="S380" s="108" t="str">
        <f>'Commercial E'!B400&amp;'Commercial E'!C400&amp;'Commercial E'!D400&amp;'Commercial E'!E400&amp;'Commercial E'!F400</f>
        <v>4258324NYConEdH - Millwd</v>
      </c>
      <c r="T380" s="108">
        <f>'Commercial E'!G400</f>
        <v>6.9500000000000006E-2</v>
      </c>
      <c r="U380" s="108">
        <f>'Commercial E'!H400</f>
        <v>6.6699999999999995E-2</v>
      </c>
      <c r="V380" s="108">
        <f>'Commercial E'!I400</f>
        <v>6.6100000000000006E-2</v>
      </c>
      <c r="W380" s="108">
        <f>'Commercial E'!J400</f>
        <v>6.8099999999999994E-2</v>
      </c>
    </row>
    <row r="381" spans="19:23" x14ac:dyDescent="0.25">
      <c r="S381" s="108" t="str">
        <f>'Commercial E'!B401&amp;'Commercial E'!C401&amp;'Commercial E'!D401&amp;'Commercial E'!E401&amp;'Commercial E'!F401</f>
        <v>426146NYConEdH - Millwd</v>
      </c>
      <c r="T381" s="108">
        <f>'Commercial E'!G401</f>
        <v>7.4099999999999999E-2</v>
      </c>
      <c r="U381" s="108">
        <f>'Commercial E'!H401</f>
        <v>7.1300000000000002E-2</v>
      </c>
      <c r="V381" s="108">
        <f>'Commercial E'!I401</f>
        <v>7.0499999999999993E-2</v>
      </c>
      <c r="W381" s="108">
        <f>'Commercial E'!J401</f>
        <v>7.2800000000000004E-2</v>
      </c>
    </row>
    <row r="382" spans="19:23" x14ac:dyDescent="0.25">
      <c r="S382" s="108" t="str">
        <f>'Commercial E'!B402&amp;'Commercial E'!C402&amp;'Commercial E'!D402&amp;'Commercial E'!E402&amp;'Commercial E'!F402</f>
        <v>4261412NYConEdH - Millwd</v>
      </c>
      <c r="T382" s="108">
        <f>'Commercial E'!G402</f>
        <v>7.0599999999999996E-2</v>
      </c>
      <c r="U382" s="108">
        <f>'Commercial E'!H402</f>
        <v>6.7599999999999993E-2</v>
      </c>
      <c r="V382" s="108">
        <f>'Commercial E'!I402</f>
        <v>6.7000000000000004E-2</v>
      </c>
      <c r="W382" s="108">
        <f>'Commercial E'!J402</f>
        <v>6.9099999999999995E-2</v>
      </c>
    </row>
    <row r="383" spans="19:23" x14ac:dyDescent="0.25">
      <c r="S383" s="108" t="str">
        <f>'Commercial E'!B403&amp;'Commercial E'!C403&amp;'Commercial E'!D403&amp;'Commercial E'!E403&amp;'Commercial E'!F403</f>
        <v>4261418NYConEdH - Millwd</v>
      </c>
      <c r="T383" s="108">
        <f>'Commercial E'!G403</f>
        <v>7.0800000000000002E-2</v>
      </c>
      <c r="U383" s="108">
        <f>'Commercial E'!H403</f>
        <v>6.8099999999999994E-2</v>
      </c>
      <c r="V383" s="108">
        <f>'Commercial E'!I403</f>
        <v>6.7500000000000004E-2</v>
      </c>
      <c r="W383" s="108">
        <f>'Commercial E'!J403</f>
        <v>6.9500000000000006E-2</v>
      </c>
    </row>
    <row r="384" spans="19:23" x14ac:dyDescent="0.25">
      <c r="S384" s="108" t="str">
        <f>'Commercial E'!B404&amp;'Commercial E'!C404&amp;'Commercial E'!D404&amp;'Commercial E'!E404&amp;'Commercial E'!F404</f>
        <v>4261424NYConEdH - Millwd</v>
      </c>
      <c r="T384" s="108">
        <f>'Commercial E'!G404</f>
        <v>6.9500000000000006E-2</v>
      </c>
      <c r="U384" s="108">
        <f>'Commercial E'!H404</f>
        <v>6.6699999999999995E-2</v>
      </c>
      <c r="V384" s="108">
        <f>'Commercial E'!I404</f>
        <v>6.6100000000000006E-2</v>
      </c>
      <c r="W384" s="108">
        <f>'Commercial E'!J404</f>
        <v>6.8099999999999994E-2</v>
      </c>
    </row>
    <row r="385" spans="19:23" x14ac:dyDescent="0.25">
      <c r="S385" s="108" t="str">
        <f>'Commercial E'!B405&amp;'Commercial E'!C405&amp;'Commercial E'!D405&amp;'Commercial E'!E405&amp;'Commercial E'!F405</f>
        <v>424616NYConEdI - Dunwood</v>
      </c>
      <c r="T385" s="108">
        <f>'Commercial E'!G405</f>
        <v>6.0499999999999998E-2</v>
      </c>
      <c r="U385" s="108">
        <f>'Commercial E'!H405</f>
        <v>5.7500000000000002E-2</v>
      </c>
      <c r="V385" s="108">
        <f>'Commercial E'!I405</f>
        <v>5.7000000000000002E-2</v>
      </c>
      <c r="W385" s="108">
        <f>'Commercial E'!J405</f>
        <v>5.8900000000000001E-2</v>
      </c>
    </row>
    <row r="386" spans="19:23" x14ac:dyDescent="0.25">
      <c r="S386" s="108" t="str">
        <f>'Commercial E'!B406&amp;'Commercial E'!C406&amp;'Commercial E'!D406&amp;'Commercial E'!E406&amp;'Commercial E'!F406</f>
        <v>4246112NYConEdI - Dunwood</v>
      </c>
      <c r="T386" s="108">
        <f>'Commercial E'!G406</f>
        <v>6.88E-2</v>
      </c>
      <c r="U386" s="108">
        <f>'Commercial E'!H406</f>
        <v>6.59E-2</v>
      </c>
      <c r="V386" s="108">
        <f>'Commercial E'!I406</f>
        <v>6.5299999999999997E-2</v>
      </c>
      <c r="W386" s="108">
        <f>'Commercial E'!J406</f>
        <v>6.7299999999999999E-2</v>
      </c>
    </row>
    <row r="387" spans="19:23" x14ac:dyDescent="0.25">
      <c r="S387" s="108" t="str">
        <f>'Commercial E'!B407&amp;'Commercial E'!C407&amp;'Commercial E'!D407&amp;'Commercial E'!E407&amp;'Commercial E'!F407</f>
        <v>4246118NYConEdI - Dunwood</v>
      </c>
      <c r="T387" s="108">
        <f>'Commercial E'!G407</f>
        <v>6.7699999999999996E-2</v>
      </c>
      <c r="U387" s="108">
        <f>'Commercial E'!H407</f>
        <v>6.4699999999999994E-2</v>
      </c>
      <c r="V387" s="108">
        <f>'Commercial E'!I407</f>
        <v>6.4199999999999993E-2</v>
      </c>
      <c r="W387" s="108">
        <f>'Commercial E'!J407</f>
        <v>6.6199999999999995E-2</v>
      </c>
    </row>
    <row r="388" spans="19:23" x14ac:dyDescent="0.25">
      <c r="S388" s="108" t="str">
        <f>'Commercial E'!B408&amp;'Commercial E'!C408&amp;'Commercial E'!D408&amp;'Commercial E'!E408&amp;'Commercial E'!F408</f>
        <v>4246124NYConEdI - Dunwood</v>
      </c>
      <c r="T388" s="108">
        <f>'Commercial E'!G408</f>
        <v>6.7799999999999999E-2</v>
      </c>
      <c r="U388" s="108">
        <f>'Commercial E'!H408</f>
        <v>6.5299999999999997E-2</v>
      </c>
      <c r="V388" s="108">
        <f>'Commercial E'!I408</f>
        <v>6.4799999999999996E-2</v>
      </c>
      <c r="W388" s="108">
        <f>'Commercial E'!J408</f>
        <v>6.6600000000000006E-2</v>
      </c>
    </row>
    <row r="389" spans="19:23" x14ac:dyDescent="0.25">
      <c r="S389" s="108" t="str">
        <f>'Commercial E'!B409&amp;'Commercial E'!C409&amp;'Commercial E'!D409&amp;'Commercial E'!E409&amp;'Commercial E'!F409</f>
        <v>424916NYConEdI - Dunwood</v>
      </c>
      <c r="T389" s="108">
        <f>'Commercial E'!G409</f>
        <v>6.3799999999999996E-2</v>
      </c>
      <c r="U389" s="108">
        <f>'Commercial E'!H409</f>
        <v>6.0299999999999999E-2</v>
      </c>
      <c r="V389" s="108">
        <f>'Commercial E'!I409</f>
        <v>5.9799999999999999E-2</v>
      </c>
      <c r="W389" s="108">
        <f>'Commercial E'!J409</f>
        <v>6.1899999999999997E-2</v>
      </c>
    </row>
    <row r="390" spans="19:23" x14ac:dyDescent="0.25">
      <c r="S390" s="108" t="str">
        <f>'Commercial E'!B410&amp;'Commercial E'!C410&amp;'Commercial E'!D410&amp;'Commercial E'!E410&amp;'Commercial E'!F410</f>
        <v>4249112NYConEdI - Dunwood</v>
      </c>
      <c r="T390" s="108">
        <f>'Commercial E'!G410</f>
        <v>7.0800000000000002E-2</v>
      </c>
      <c r="U390" s="108">
        <f>'Commercial E'!H410</f>
        <v>6.7699999999999996E-2</v>
      </c>
      <c r="V390" s="108">
        <f>'Commercial E'!I410</f>
        <v>6.7100000000000007E-2</v>
      </c>
      <c r="W390" s="108">
        <f>'Commercial E'!J410</f>
        <v>6.93E-2</v>
      </c>
    </row>
    <row r="391" spans="19:23" x14ac:dyDescent="0.25">
      <c r="S391" s="108" t="str">
        <f>'Commercial E'!B411&amp;'Commercial E'!C411&amp;'Commercial E'!D411&amp;'Commercial E'!E411&amp;'Commercial E'!F411</f>
        <v>4249118NYConEdI - Dunwood</v>
      </c>
      <c r="T391" s="108">
        <f>'Commercial E'!G411</f>
        <v>6.9099999999999995E-2</v>
      </c>
      <c r="U391" s="108">
        <f>'Commercial E'!H411</f>
        <v>6.59E-2</v>
      </c>
      <c r="V391" s="108">
        <f>'Commercial E'!I411</f>
        <v>6.5299999999999997E-2</v>
      </c>
      <c r="W391" s="108">
        <f>'Commercial E'!J411</f>
        <v>6.7500000000000004E-2</v>
      </c>
    </row>
    <row r="392" spans="19:23" x14ac:dyDescent="0.25">
      <c r="S392" s="108" t="str">
        <f>'Commercial E'!B412&amp;'Commercial E'!C412&amp;'Commercial E'!D412&amp;'Commercial E'!E412&amp;'Commercial E'!F412</f>
        <v>4249124NYConEdI - Dunwood</v>
      </c>
      <c r="T392" s="108">
        <f>'Commercial E'!G412</f>
        <v>7.0000000000000007E-2</v>
      </c>
      <c r="U392" s="108">
        <f>'Commercial E'!H412</f>
        <v>6.7100000000000007E-2</v>
      </c>
      <c r="V392" s="108">
        <f>'Commercial E'!I412</f>
        <v>6.6600000000000006E-2</v>
      </c>
      <c r="W392" s="108">
        <f>'Commercial E'!J412</f>
        <v>6.8599999999999994E-2</v>
      </c>
    </row>
    <row r="393" spans="19:23" x14ac:dyDescent="0.25">
      <c r="S393" s="108" t="str">
        <f>'Commercial E'!B413&amp;'Commercial E'!C413&amp;'Commercial E'!D413&amp;'Commercial E'!E413&amp;'Commercial E'!F413</f>
        <v>425226NYConEdI - Dunwood</v>
      </c>
      <c r="T393" s="108">
        <f>'Commercial E'!G413</f>
        <v>6.4899999999999999E-2</v>
      </c>
      <c r="U393" s="108">
        <f>'Commercial E'!H413</f>
        <v>6.1600000000000002E-2</v>
      </c>
      <c r="V393" s="108">
        <f>'Commercial E'!I413</f>
        <v>6.0999999999999999E-2</v>
      </c>
      <c r="W393" s="108">
        <f>'Commercial E'!J413</f>
        <v>6.3200000000000006E-2</v>
      </c>
    </row>
    <row r="394" spans="19:23" x14ac:dyDescent="0.25">
      <c r="S394" s="108" t="str">
        <f>'Commercial E'!B414&amp;'Commercial E'!C414&amp;'Commercial E'!D414&amp;'Commercial E'!E414&amp;'Commercial E'!F414</f>
        <v>4252212NYConEdI - Dunwood</v>
      </c>
      <c r="T394" s="108">
        <f>'Commercial E'!G414</f>
        <v>7.1199999999999999E-2</v>
      </c>
      <c r="U394" s="108">
        <f>'Commercial E'!H414</f>
        <v>6.8099999999999994E-2</v>
      </c>
      <c r="V394" s="108">
        <f>'Commercial E'!I414</f>
        <v>6.7500000000000004E-2</v>
      </c>
      <c r="W394" s="108">
        <f>'Commercial E'!J414</f>
        <v>6.9699999999999998E-2</v>
      </c>
    </row>
    <row r="395" spans="19:23" x14ac:dyDescent="0.25">
      <c r="S395" s="108" t="str">
        <f>'Commercial E'!B415&amp;'Commercial E'!C415&amp;'Commercial E'!D415&amp;'Commercial E'!E415&amp;'Commercial E'!F415</f>
        <v>4252218NYConEdI - Dunwood</v>
      </c>
      <c r="T395" s="108">
        <f>'Commercial E'!G415</f>
        <v>6.93E-2</v>
      </c>
      <c r="U395" s="108">
        <f>'Commercial E'!H415</f>
        <v>6.6199999999999995E-2</v>
      </c>
      <c r="V395" s="108">
        <f>'Commercial E'!I415</f>
        <v>6.5600000000000006E-2</v>
      </c>
      <c r="W395" s="108">
        <f>'Commercial E'!J415</f>
        <v>6.7699999999999996E-2</v>
      </c>
    </row>
    <row r="396" spans="19:23" x14ac:dyDescent="0.25">
      <c r="S396" s="108" t="str">
        <f>'Commercial E'!B416&amp;'Commercial E'!C416&amp;'Commercial E'!D416&amp;'Commercial E'!E416&amp;'Commercial E'!F416</f>
        <v>4252224NYConEdI - Dunwood</v>
      </c>
      <c r="T396" s="108">
        <f>'Commercial E'!G416</f>
        <v>7.0199999999999999E-2</v>
      </c>
      <c r="U396" s="108">
        <f>'Commercial E'!H416</f>
        <v>6.7299999999999999E-2</v>
      </c>
      <c r="V396" s="108">
        <f>'Commercial E'!I416</f>
        <v>6.6799999999999998E-2</v>
      </c>
      <c r="W396" s="108">
        <f>'Commercial E'!J416</f>
        <v>6.88E-2</v>
      </c>
    </row>
    <row r="397" spans="19:23" x14ac:dyDescent="0.25">
      <c r="S397" s="108" t="str">
        <f>'Commercial E'!B417&amp;'Commercial E'!C417&amp;'Commercial E'!D417&amp;'Commercial E'!E417&amp;'Commercial E'!F417</f>
        <v>425526NYConEdI - Dunwood</v>
      </c>
      <c r="T397" s="108">
        <f>'Commercial E'!G417</f>
        <v>6.7199999999999996E-2</v>
      </c>
      <c r="U397" s="108">
        <f>'Commercial E'!H417</f>
        <v>6.4000000000000001E-2</v>
      </c>
      <c r="V397" s="108">
        <f>'Commercial E'!I417</f>
        <v>6.3399999999999998E-2</v>
      </c>
      <c r="W397" s="108">
        <f>'Commercial E'!J417</f>
        <v>6.5600000000000006E-2</v>
      </c>
    </row>
    <row r="398" spans="19:23" x14ac:dyDescent="0.25">
      <c r="S398" s="108" t="str">
        <f>'Commercial E'!B418&amp;'Commercial E'!C418&amp;'Commercial E'!D418&amp;'Commercial E'!E418&amp;'Commercial E'!F418</f>
        <v>4255212NYConEdI - Dunwood</v>
      </c>
      <c r="T398" s="108">
        <f>'Commercial E'!G418</f>
        <v>7.1400000000000005E-2</v>
      </c>
      <c r="U398" s="108">
        <f>'Commercial E'!H418</f>
        <v>6.83E-2</v>
      </c>
      <c r="V398" s="108">
        <f>'Commercial E'!I418</f>
        <v>6.7699999999999996E-2</v>
      </c>
      <c r="W398" s="108">
        <f>'Commercial E'!J418</f>
        <v>6.9900000000000004E-2</v>
      </c>
    </row>
    <row r="399" spans="19:23" x14ac:dyDescent="0.25">
      <c r="S399" s="108" t="str">
        <f>'Commercial E'!B419&amp;'Commercial E'!C419&amp;'Commercial E'!D419&amp;'Commercial E'!E419&amp;'Commercial E'!F419</f>
        <v>4255218NYConEdI - Dunwood</v>
      </c>
      <c r="T399" s="108">
        <f>'Commercial E'!G419</f>
        <v>6.9800000000000001E-2</v>
      </c>
      <c r="U399" s="108">
        <f>'Commercial E'!H419</f>
        <v>6.6799999999999998E-2</v>
      </c>
      <c r="V399" s="108">
        <f>'Commercial E'!I419</f>
        <v>6.6199999999999995E-2</v>
      </c>
      <c r="W399" s="108">
        <f>'Commercial E'!J419</f>
        <v>6.83E-2</v>
      </c>
    </row>
    <row r="400" spans="19:23" x14ac:dyDescent="0.25">
      <c r="S400" s="108" t="str">
        <f>'Commercial E'!B420&amp;'Commercial E'!C420&amp;'Commercial E'!D420&amp;'Commercial E'!E420&amp;'Commercial E'!F420</f>
        <v>4255224NYConEdI - Dunwood</v>
      </c>
      <c r="T400" s="108">
        <f>'Commercial E'!G420</f>
        <v>7.0400000000000004E-2</v>
      </c>
      <c r="U400" s="108">
        <f>'Commercial E'!H420</f>
        <v>6.7500000000000004E-2</v>
      </c>
      <c r="V400" s="108">
        <f>'Commercial E'!I420</f>
        <v>6.7000000000000004E-2</v>
      </c>
      <c r="W400" s="108">
        <f>'Commercial E'!J420</f>
        <v>6.9000000000000006E-2</v>
      </c>
    </row>
    <row r="401" spans="19:23" x14ac:dyDescent="0.25">
      <c r="S401" s="108" t="str">
        <f>'Commercial E'!B421&amp;'Commercial E'!C421&amp;'Commercial E'!D421&amp;'Commercial E'!E421&amp;'Commercial E'!F421</f>
        <v>425836NYConEdI - Dunwood</v>
      </c>
      <c r="T401" s="108">
        <f>'Commercial E'!G421</f>
        <v>7.1199999999999999E-2</v>
      </c>
      <c r="U401" s="108">
        <f>'Commercial E'!H421</f>
        <v>6.8199999999999997E-2</v>
      </c>
      <c r="V401" s="108">
        <f>'Commercial E'!I421</f>
        <v>6.7500000000000004E-2</v>
      </c>
      <c r="W401" s="108">
        <f>'Commercial E'!J421</f>
        <v>6.9800000000000001E-2</v>
      </c>
    </row>
    <row r="402" spans="19:23" x14ac:dyDescent="0.25">
      <c r="S402" s="108" t="str">
        <f>'Commercial E'!B422&amp;'Commercial E'!C422&amp;'Commercial E'!D422&amp;'Commercial E'!E422&amp;'Commercial E'!F422</f>
        <v>4258312NYConEdI - Dunwood</v>
      </c>
      <c r="T402" s="108">
        <f>'Commercial E'!G422</f>
        <v>7.1499999999999994E-2</v>
      </c>
      <c r="U402" s="108">
        <f>'Commercial E'!H422</f>
        <v>6.83E-2</v>
      </c>
      <c r="V402" s="108">
        <f>'Commercial E'!I422</f>
        <v>6.7699999999999996E-2</v>
      </c>
      <c r="W402" s="108">
        <f>'Commercial E'!J422</f>
        <v>6.9900000000000004E-2</v>
      </c>
    </row>
    <row r="403" spans="19:23" x14ac:dyDescent="0.25">
      <c r="S403" s="108" t="str">
        <f>'Commercial E'!B423&amp;'Commercial E'!C423&amp;'Commercial E'!D423&amp;'Commercial E'!E423&amp;'Commercial E'!F423</f>
        <v>4258318NYConEdI - Dunwood</v>
      </c>
      <c r="T403" s="108">
        <f>'Commercial E'!G423</f>
        <v>7.0900000000000005E-2</v>
      </c>
      <c r="U403" s="108">
        <f>'Commercial E'!H423</f>
        <v>6.7900000000000002E-2</v>
      </c>
      <c r="V403" s="108">
        <f>'Commercial E'!I423</f>
        <v>6.7400000000000002E-2</v>
      </c>
      <c r="W403" s="108">
        <f>'Commercial E'!J423</f>
        <v>6.9400000000000003E-2</v>
      </c>
    </row>
    <row r="404" spans="19:23" x14ac:dyDescent="0.25">
      <c r="S404" s="108" t="str">
        <f>'Commercial E'!B424&amp;'Commercial E'!C424&amp;'Commercial E'!D424&amp;'Commercial E'!E424&amp;'Commercial E'!F424</f>
        <v>4258324NYConEdI - Dunwood</v>
      </c>
      <c r="T404" s="108">
        <f>'Commercial E'!G424</f>
        <v>7.0400000000000004E-2</v>
      </c>
      <c r="U404" s="108">
        <f>'Commercial E'!H424</f>
        <v>6.7599999999999993E-2</v>
      </c>
      <c r="V404" s="108">
        <f>'Commercial E'!I424</f>
        <v>6.7000000000000004E-2</v>
      </c>
      <c r="W404" s="108">
        <f>'Commercial E'!J424</f>
        <v>6.9000000000000006E-2</v>
      </c>
    </row>
    <row r="405" spans="19:23" x14ac:dyDescent="0.25">
      <c r="S405" s="108" t="str">
        <f>'Commercial E'!B425&amp;'Commercial E'!C425&amp;'Commercial E'!D425&amp;'Commercial E'!E425&amp;'Commercial E'!F425</f>
        <v>426146NYConEdI - Dunwood</v>
      </c>
      <c r="T405" s="108">
        <f>'Commercial E'!G425</f>
        <v>7.5200000000000003E-2</v>
      </c>
      <c r="U405" s="108">
        <f>'Commercial E'!H425</f>
        <v>7.22E-2</v>
      </c>
      <c r="V405" s="108">
        <f>'Commercial E'!I425</f>
        <v>7.1499999999999994E-2</v>
      </c>
      <c r="W405" s="108">
        <f>'Commercial E'!J425</f>
        <v>7.3800000000000004E-2</v>
      </c>
    </row>
    <row r="406" spans="19:23" x14ac:dyDescent="0.25">
      <c r="S406" s="108" t="str">
        <f>'Commercial E'!B426&amp;'Commercial E'!C426&amp;'Commercial E'!D426&amp;'Commercial E'!E426&amp;'Commercial E'!F426</f>
        <v>4261412NYConEdI - Dunwood</v>
      </c>
      <c r="T406" s="108">
        <f>'Commercial E'!G426</f>
        <v>7.1599999999999997E-2</v>
      </c>
      <c r="U406" s="108">
        <f>'Commercial E'!H426</f>
        <v>6.8500000000000005E-2</v>
      </c>
      <c r="V406" s="108">
        <f>'Commercial E'!I426</f>
        <v>6.7900000000000002E-2</v>
      </c>
      <c r="W406" s="108">
        <f>'Commercial E'!J426</f>
        <v>7.0099999999999996E-2</v>
      </c>
    </row>
    <row r="407" spans="19:23" x14ac:dyDescent="0.25">
      <c r="S407" s="108" t="str">
        <f>'Commercial E'!B427&amp;'Commercial E'!C427&amp;'Commercial E'!D427&amp;'Commercial E'!E427&amp;'Commercial E'!F427</f>
        <v>4261418NYConEdI - Dunwood</v>
      </c>
      <c r="T407" s="108">
        <f>'Commercial E'!G427</f>
        <v>7.1800000000000003E-2</v>
      </c>
      <c r="U407" s="108">
        <f>'Commercial E'!H427</f>
        <v>6.9000000000000006E-2</v>
      </c>
      <c r="V407" s="108">
        <f>'Commercial E'!I427</f>
        <v>6.8400000000000002E-2</v>
      </c>
      <c r="W407" s="108">
        <f>'Commercial E'!J427</f>
        <v>7.0400000000000004E-2</v>
      </c>
    </row>
    <row r="408" spans="19:23" x14ac:dyDescent="0.25">
      <c r="S408" s="108" t="str">
        <f>'Commercial E'!B428&amp;'Commercial E'!C428&amp;'Commercial E'!D428&amp;'Commercial E'!E428&amp;'Commercial E'!F428</f>
        <v>4261424NYConEdI - Dunwood</v>
      </c>
      <c r="T408" s="108">
        <f>'Commercial E'!G428</f>
        <v>7.0499999999999993E-2</v>
      </c>
      <c r="U408" s="108">
        <f>'Commercial E'!H428</f>
        <v>6.7599999999999993E-2</v>
      </c>
      <c r="V408" s="108">
        <f>'Commercial E'!I428</f>
        <v>6.7000000000000004E-2</v>
      </c>
      <c r="W408" s="108">
        <f>'Commercial E'!J428</f>
        <v>6.9099999999999995E-2</v>
      </c>
    </row>
    <row r="409" spans="19:23" x14ac:dyDescent="0.25">
      <c r="S409" s="108" t="str">
        <f>'Commercial E'!B429&amp;'Commercial E'!C429&amp;'Commercial E'!D429&amp;'Commercial E'!E429&amp;'Commercial E'!F429</f>
        <v>424616NYConEdJ - NYC</v>
      </c>
      <c r="T409" s="108">
        <f>'Commercial E'!G429</f>
        <v>7.3099999999999998E-2</v>
      </c>
      <c r="U409" s="108">
        <f>'Commercial E'!H429</f>
        <v>6.8000000000000005E-2</v>
      </c>
      <c r="V409" s="108">
        <f>'Commercial E'!I429</f>
        <v>6.7299999999999999E-2</v>
      </c>
      <c r="W409" s="108">
        <f>'Commercial E'!J429</f>
        <v>7.0400000000000004E-2</v>
      </c>
    </row>
    <row r="410" spans="19:23" x14ac:dyDescent="0.25">
      <c r="S410" s="108" t="str">
        <f>'Commercial E'!B430&amp;'Commercial E'!C430&amp;'Commercial E'!D430&amp;'Commercial E'!E430&amp;'Commercial E'!F430</f>
        <v>4246112NYConEdJ - NYC</v>
      </c>
      <c r="T410" s="108">
        <f>'Commercial E'!G430</f>
        <v>8.1000000000000003E-2</v>
      </c>
      <c r="U410" s="108">
        <f>'Commercial E'!H430</f>
        <v>7.6300000000000007E-2</v>
      </c>
      <c r="V410" s="108">
        <f>'Commercial E'!I430</f>
        <v>7.5399999999999995E-2</v>
      </c>
      <c r="W410" s="108">
        <f>'Commercial E'!J430</f>
        <v>7.8700000000000006E-2</v>
      </c>
    </row>
    <row r="411" spans="19:23" x14ac:dyDescent="0.25">
      <c r="S411" s="108" t="str">
        <f>'Commercial E'!B431&amp;'Commercial E'!C431&amp;'Commercial E'!D431&amp;'Commercial E'!E431&amp;'Commercial E'!F431</f>
        <v>4246118NYConEdJ - NYC</v>
      </c>
      <c r="T411" s="108">
        <f>'Commercial E'!G431</f>
        <v>8.0799999999999997E-2</v>
      </c>
      <c r="U411" s="108">
        <f>'Commercial E'!H431</f>
        <v>7.5700000000000003E-2</v>
      </c>
      <c r="V411" s="108">
        <f>'Commercial E'!I431</f>
        <v>7.4800000000000005E-2</v>
      </c>
      <c r="W411" s="108">
        <f>'Commercial E'!J431</f>
        <v>7.8200000000000006E-2</v>
      </c>
    </row>
    <row r="412" spans="19:23" x14ac:dyDescent="0.25">
      <c r="S412" s="108" t="str">
        <f>'Commercial E'!B432&amp;'Commercial E'!C432&amp;'Commercial E'!D432&amp;'Commercial E'!E432&amp;'Commercial E'!F432</f>
        <v>4246124NYConEdJ - NYC</v>
      </c>
      <c r="T412" s="108">
        <f>'Commercial E'!G432</f>
        <v>8.1100000000000005E-2</v>
      </c>
      <c r="U412" s="108">
        <f>'Commercial E'!H432</f>
        <v>7.6499999999999999E-2</v>
      </c>
      <c r="V412" s="108">
        <f>'Commercial E'!I432</f>
        <v>7.5600000000000001E-2</v>
      </c>
      <c r="W412" s="108">
        <f>'Commercial E'!J432</f>
        <v>7.8899999999999998E-2</v>
      </c>
    </row>
    <row r="413" spans="19:23" x14ac:dyDescent="0.25">
      <c r="S413" s="108" t="str">
        <f>'Commercial E'!B433&amp;'Commercial E'!C433&amp;'Commercial E'!D433&amp;'Commercial E'!E433&amp;'Commercial E'!F433</f>
        <v>424916NYConEdJ - NYC</v>
      </c>
      <c r="T413" s="108">
        <f>'Commercial E'!G433</f>
        <v>7.6999999999999999E-2</v>
      </c>
      <c r="U413" s="108">
        <f>'Commercial E'!H433</f>
        <v>7.1300000000000002E-2</v>
      </c>
      <c r="V413" s="108">
        <f>'Commercial E'!I433</f>
        <v>7.0599999999999996E-2</v>
      </c>
      <c r="W413" s="108">
        <f>'Commercial E'!J433</f>
        <v>7.3999999999999996E-2</v>
      </c>
    </row>
    <row r="414" spans="19:23" x14ac:dyDescent="0.25">
      <c r="S414" s="108" t="str">
        <f>'Commercial E'!B434&amp;'Commercial E'!C434&amp;'Commercial E'!D434&amp;'Commercial E'!E434&amp;'Commercial E'!F434</f>
        <v>4249112NYConEdJ - NYC</v>
      </c>
      <c r="T414" s="108">
        <f>'Commercial E'!G434</f>
        <v>8.4000000000000005E-2</v>
      </c>
      <c r="U414" s="108">
        <f>'Commercial E'!H434</f>
        <v>7.8899999999999998E-2</v>
      </c>
      <c r="V414" s="108">
        <f>'Commercial E'!I434</f>
        <v>7.7899999999999997E-2</v>
      </c>
      <c r="W414" s="108">
        <f>'Commercial E'!J434</f>
        <v>8.1500000000000003E-2</v>
      </c>
    </row>
    <row r="415" spans="19:23" x14ac:dyDescent="0.25">
      <c r="S415" s="108" t="str">
        <f>'Commercial E'!B435&amp;'Commercial E'!C435&amp;'Commercial E'!D435&amp;'Commercial E'!E435&amp;'Commercial E'!F435</f>
        <v>4249118NYConEdJ - NYC</v>
      </c>
      <c r="T415" s="108">
        <f>'Commercial E'!G435</f>
        <v>8.3400000000000002E-2</v>
      </c>
      <c r="U415" s="108">
        <f>'Commercial E'!H435</f>
        <v>7.7899999999999997E-2</v>
      </c>
      <c r="V415" s="108">
        <f>'Commercial E'!I435</f>
        <v>7.6899999999999996E-2</v>
      </c>
      <c r="W415" s="108">
        <f>'Commercial E'!J435</f>
        <v>8.0600000000000005E-2</v>
      </c>
    </row>
    <row r="416" spans="19:23" x14ac:dyDescent="0.25">
      <c r="S416" s="108" t="str">
        <f>'Commercial E'!B436&amp;'Commercial E'!C436&amp;'Commercial E'!D436&amp;'Commercial E'!E436&amp;'Commercial E'!F436</f>
        <v>4249124NYConEdJ - NYC</v>
      </c>
      <c r="T416" s="108">
        <f>'Commercial E'!G436</f>
        <v>8.2900000000000001E-2</v>
      </c>
      <c r="U416" s="108">
        <f>'Commercial E'!H436</f>
        <v>7.8100000000000003E-2</v>
      </c>
      <c r="V416" s="108">
        <f>'Commercial E'!I436</f>
        <v>7.7200000000000005E-2</v>
      </c>
      <c r="W416" s="108">
        <f>'Commercial E'!J436</f>
        <v>8.0600000000000005E-2</v>
      </c>
    </row>
    <row r="417" spans="19:23" x14ac:dyDescent="0.25">
      <c r="S417" s="108" t="str">
        <f>'Commercial E'!B437&amp;'Commercial E'!C437&amp;'Commercial E'!D437&amp;'Commercial E'!E437&amp;'Commercial E'!F437</f>
        <v>425226NYConEdJ - NYC</v>
      </c>
      <c r="T417" s="108">
        <f>'Commercial E'!G437</f>
        <v>7.8200000000000006E-2</v>
      </c>
      <c r="U417" s="108">
        <f>'Commercial E'!H437</f>
        <v>7.2700000000000001E-2</v>
      </c>
      <c r="V417" s="108">
        <f>'Commercial E'!I437</f>
        <v>7.1900000000000006E-2</v>
      </c>
      <c r="W417" s="108">
        <f>'Commercial E'!J437</f>
        <v>7.5300000000000006E-2</v>
      </c>
    </row>
    <row r="418" spans="19:23" x14ac:dyDescent="0.25">
      <c r="S418" s="108" t="str">
        <f>'Commercial E'!B438&amp;'Commercial E'!C438&amp;'Commercial E'!D438&amp;'Commercial E'!E438&amp;'Commercial E'!F438</f>
        <v>4252212NYConEdJ - NYC</v>
      </c>
      <c r="T418" s="108">
        <f>'Commercial E'!G438</f>
        <v>8.4699999999999998E-2</v>
      </c>
      <c r="U418" s="108">
        <f>'Commercial E'!H438</f>
        <v>7.9600000000000004E-2</v>
      </c>
      <c r="V418" s="108">
        <f>'Commercial E'!I438</f>
        <v>7.8600000000000003E-2</v>
      </c>
      <c r="W418" s="108">
        <f>'Commercial E'!J438</f>
        <v>8.2199999999999995E-2</v>
      </c>
    </row>
    <row r="419" spans="19:23" x14ac:dyDescent="0.25">
      <c r="S419" s="108" t="str">
        <f>'Commercial E'!B439&amp;'Commercial E'!C439&amp;'Commercial E'!D439&amp;'Commercial E'!E439&amp;'Commercial E'!F439</f>
        <v>4252218NYConEdJ - NYC</v>
      </c>
      <c r="T419" s="108">
        <f>'Commercial E'!G439</f>
        <v>8.3400000000000002E-2</v>
      </c>
      <c r="U419" s="108">
        <f>'Commercial E'!H439</f>
        <v>7.8100000000000003E-2</v>
      </c>
      <c r="V419" s="108">
        <f>'Commercial E'!I439</f>
        <v>7.7100000000000002E-2</v>
      </c>
      <c r="W419" s="108">
        <f>'Commercial E'!J439</f>
        <v>8.0699999999999994E-2</v>
      </c>
    </row>
    <row r="420" spans="19:23" x14ac:dyDescent="0.25">
      <c r="S420" s="108" t="str">
        <f>'Commercial E'!B440&amp;'Commercial E'!C440&amp;'Commercial E'!D440&amp;'Commercial E'!E440&amp;'Commercial E'!F440</f>
        <v>4252224NYConEdJ - NYC</v>
      </c>
      <c r="T420" s="108">
        <f>'Commercial E'!G440</f>
        <v>8.3199999999999996E-2</v>
      </c>
      <c r="U420" s="108">
        <f>'Commercial E'!H440</f>
        <v>7.8399999999999997E-2</v>
      </c>
      <c r="V420" s="108">
        <f>'Commercial E'!I440</f>
        <v>7.7399999999999997E-2</v>
      </c>
      <c r="W420" s="108">
        <f>'Commercial E'!J440</f>
        <v>8.0799999999999997E-2</v>
      </c>
    </row>
    <row r="421" spans="19:23" x14ac:dyDescent="0.25">
      <c r="S421" s="108" t="str">
        <f>'Commercial E'!B441&amp;'Commercial E'!C441&amp;'Commercial E'!D441&amp;'Commercial E'!E441&amp;'Commercial E'!F441</f>
        <v>425526NYConEdJ - NYC</v>
      </c>
      <c r="T421" s="108">
        <f>'Commercial E'!G441</f>
        <v>8.0500000000000002E-2</v>
      </c>
      <c r="U421" s="108">
        <f>'Commercial E'!H441</f>
        <v>7.5300000000000006E-2</v>
      </c>
      <c r="V421" s="108">
        <f>'Commercial E'!I441</f>
        <v>7.4300000000000005E-2</v>
      </c>
      <c r="W421" s="108">
        <f>'Commercial E'!J441</f>
        <v>7.7899999999999997E-2</v>
      </c>
    </row>
    <row r="422" spans="19:23" x14ac:dyDescent="0.25">
      <c r="S422" s="108" t="str">
        <f>'Commercial E'!B442&amp;'Commercial E'!C442&amp;'Commercial E'!D442&amp;'Commercial E'!E442&amp;'Commercial E'!F442</f>
        <v>4255212NYConEdJ - NYC</v>
      </c>
      <c r="T422" s="108">
        <f>'Commercial E'!G442</f>
        <v>8.5300000000000001E-2</v>
      </c>
      <c r="U422" s="108">
        <f>'Commercial E'!H442</f>
        <v>8.0100000000000005E-2</v>
      </c>
      <c r="V422" s="108">
        <f>'Commercial E'!I442</f>
        <v>7.9100000000000004E-2</v>
      </c>
      <c r="W422" s="108">
        <f>'Commercial E'!J442</f>
        <v>8.2699999999999996E-2</v>
      </c>
    </row>
    <row r="423" spans="19:23" x14ac:dyDescent="0.25">
      <c r="S423" s="108" t="str">
        <f>'Commercial E'!B443&amp;'Commercial E'!C443&amp;'Commercial E'!D443&amp;'Commercial E'!E443&amp;'Commercial E'!F443</f>
        <v>4255218NYConEdJ - NYC</v>
      </c>
      <c r="T423" s="108">
        <f>'Commercial E'!G443</f>
        <v>8.3699999999999997E-2</v>
      </c>
      <c r="U423" s="108">
        <f>'Commercial E'!H443</f>
        <v>7.8600000000000003E-2</v>
      </c>
      <c r="V423" s="108">
        <f>'Commercial E'!I443</f>
        <v>7.7600000000000002E-2</v>
      </c>
      <c r="W423" s="108">
        <f>'Commercial E'!J443</f>
        <v>8.1199999999999994E-2</v>
      </c>
    </row>
    <row r="424" spans="19:23" x14ac:dyDescent="0.25">
      <c r="S424" s="108" t="str">
        <f>'Commercial E'!B444&amp;'Commercial E'!C444&amp;'Commercial E'!D444&amp;'Commercial E'!E444&amp;'Commercial E'!F444</f>
        <v>4255224NYConEdJ - NYC</v>
      </c>
      <c r="T424" s="108">
        <f>'Commercial E'!G444</f>
        <v>8.3500000000000005E-2</v>
      </c>
      <c r="U424" s="108">
        <f>'Commercial E'!H444</f>
        <v>7.8600000000000003E-2</v>
      </c>
      <c r="V424" s="108">
        <f>'Commercial E'!I444</f>
        <v>7.7700000000000005E-2</v>
      </c>
      <c r="W424" s="108">
        <f>'Commercial E'!J444</f>
        <v>8.1100000000000005E-2</v>
      </c>
    </row>
    <row r="425" spans="19:23" x14ac:dyDescent="0.25">
      <c r="S425" s="108" t="str">
        <f>'Commercial E'!B445&amp;'Commercial E'!C445&amp;'Commercial E'!D445&amp;'Commercial E'!E445&amp;'Commercial E'!F445</f>
        <v>425836NYConEdJ - NYC</v>
      </c>
      <c r="T425" s="108">
        <f>'Commercial E'!G445</f>
        <v>8.4599999999999995E-2</v>
      </c>
      <c r="U425" s="108">
        <f>'Commercial E'!H445</f>
        <v>7.9500000000000001E-2</v>
      </c>
      <c r="V425" s="108">
        <f>'Commercial E'!I445</f>
        <v>7.85E-2</v>
      </c>
      <c r="W425" s="108">
        <f>'Commercial E'!J445</f>
        <v>8.2199999999999995E-2</v>
      </c>
    </row>
    <row r="426" spans="19:23" x14ac:dyDescent="0.25">
      <c r="S426" s="108" t="str">
        <f>'Commercial E'!B446&amp;'Commercial E'!C446&amp;'Commercial E'!D446&amp;'Commercial E'!E446&amp;'Commercial E'!F446</f>
        <v>4258312NYConEdJ - NYC</v>
      </c>
      <c r="T426" s="108">
        <f>'Commercial E'!G446</f>
        <v>8.5599999999999996E-2</v>
      </c>
      <c r="U426" s="108">
        <f>'Commercial E'!H446</f>
        <v>8.0299999999999996E-2</v>
      </c>
      <c r="V426" s="108">
        <f>'Commercial E'!I446</f>
        <v>7.9299999999999995E-2</v>
      </c>
      <c r="W426" s="108">
        <f>'Commercial E'!J446</f>
        <v>8.3000000000000004E-2</v>
      </c>
    </row>
    <row r="427" spans="19:23" x14ac:dyDescent="0.25">
      <c r="S427" s="108" t="str">
        <f>'Commercial E'!B447&amp;'Commercial E'!C447&amp;'Commercial E'!D447&amp;'Commercial E'!E447&amp;'Commercial E'!F447</f>
        <v>4258318NYConEdJ - NYC</v>
      </c>
      <c r="T427" s="108">
        <f>'Commercial E'!G447</f>
        <v>8.4400000000000003E-2</v>
      </c>
      <c r="U427" s="108">
        <f>'Commercial E'!H447</f>
        <v>7.9500000000000001E-2</v>
      </c>
      <c r="V427" s="108">
        <f>'Commercial E'!I447</f>
        <v>7.85E-2</v>
      </c>
      <c r="W427" s="108">
        <f>'Commercial E'!J447</f>
        <v>8.2000000000000003E-2</v>
      </c>
    </row>
    <row r="428" spans="19:23" x14ac:dyDescent="0.25">
      <c r="S428" s="108" t="str">
        <f>'Commercial E'!B448&amp;'Commercial E'!C448&amp;'Commercial E'!D448&amp;'Commercial E'!E448&amp;'Commercial E'!F448</f>
        <v>4258324NYConEdJ - NYC</v>
      </c>
      <c r="T428" s="108">
        <f>'Commercial E'!G448</f>
        <v>8.3599999999999994E-2</v>
      </c>
      <c r="U428" s="108">
        <f>'Commercial E'!H448</f>
        <v>7.8799999999999995E-2</v>
      </c>
      <c r="V428" s="108">
        <f>'Commercial E'!I448</f>
        <v>7.7799999999999994E-2</v>
      </c>
      <c r="W428" s="108">
        <f>'Commercial E'!J448</f>
        <v>8.1199999999999994E-2</v>
      </c>
    </row>
    <row r="429" spans="19:23" x14ac:dyDescent="0.25">
      <c r="S429" s="108" t="str">
        <f>'Commercial E'!B449&amp;'Commercial E'!C449&amp;'Commercial E'!D449&amp;'Commercial E'!E449&amp;'Commercial E'!F449</f>
        <v>426146NYConEdJ - NYC</v>
      </c>
      <c r="T429" s="108">
        <f>'Commercial E'!G449</f>
        <v>8.8599999999999998E-2</v>
      </c>
      <c r="U429" s="108">
        <f>'Commercial E'!H449</f>
        <v>8.3799999999999999E-2</v>
      </c>
      <c r="V429" s="108">
        <f>'Commercial E'!I449</f>
        <v>8.2600000000000007E-2</v>
      </c>
      <c r="W429" s="108">
        <f>'Commercial E'!J449</f>
        <v>8.6300000000000002E-2</v>
      </c>
    </row>
    <row r="430" spans="19:23" x14ac:dyDescent="0.25">
      <c r="S430" s="108" t="str">
        <f>'Commercial E'!B450&amp;'Commercial E'!C450&amp;'Commercial E'!D450&amp;'Commercial E'!E450&amp;'Commercial E'!F450</f>
        <v>4261412NYConEdJ - NYC</v>
      </c>
      <c r="T430" s="108">
        <f>'Commercial E'!G450</f>
        <v>8.5999999999999993E-2</v>
      </c>
      <c r="U430" s="108">
        <f>'Commercial E'!H450</f>
        <v>8.0699999999999994E-2</v>
      </c>
      <c r="V430" s="108">
        <f>'Commercial E'!I450</f>
        <v>7.9699999999999993E-2</v>
      </c>
      <c r="W430" s="108">
        <f>'Commercial E'!J450</f>
        <v>8.3400000000000002E-2</v>
      </c>
    </row>
    <row r="431" spans="19:23" x14ac:dyDescent="0.25">
      <c r="S431" s="108" t="str">
        <f>'Commercial E'!B451&amp;'Commercial E'!C451&amp;'Commercial E'!D451&amp;'Commercial E'!E451&amp;'Commercial E'!F451</f>
        <v>4261418NYConEdJ - NYC</v>
      </c>
      <c r="T431" s="108">
        <f>'Commercial E'!G451</f>
        <v>8.5199999999999998E-2</v>
      </c>
      <c r="U431" s="108">
        <f>'Commercial E'!H451</f>
        <v>8.0399999999999999E-2</v>
      </c>
      <c r="V431" s="108">
        <f>'Commercial E'!I451</f>
        <v>7.9299999999999995E-2</v>
      </c>
      <c r="W431" s="108">
        <f>'Commercial E'!J451</f>
        <v>8.2799999999999999E-2</v>
      </c>
    </row>
    <row r="432" spans="19:23" x14ac:dyDescent="0.25">
      <c r="S432" s="108" t="str">
        <f>'Commercial E'!B452&amp;'Commercial E'!C452&amp;'Commercial E'!D452&amp;'Commercial E'!E452&amp;'Commercial E'!F452</f>
        <v>4261424NYConEdJ - NYC</v>
      </c>
      <c r="T432" s="108">
        <f>'Commercial E'!G452</f>
        <v>8.3799999999999999E-2</v>
      </c>
      <c r="U432" s="108">
        <f>'Commercial E'!H452</f>
        <v>7.8899999999999998E-2</v>
      </c>
      <c r="V432" s="108">
        <f>'Commercial E'!I452</f>
        <v>7.7899999999999997E-2</v>
      </c>
      <c r="W432" s="108">
        <f>'Commercial E'!J452</f>
        <v>8.14E-2</v>
      </c>
    </row>
    <row r="433" spans="19:23" x14ac:dyDescent="0.25">
      <c r="S433" s="108" t="str">
        <f>'Commercial E'!B453&amp;'Commercial E'!C453&amp;'Commercial E'!D453&amp;'Commercial E'!E453&amp;'Commercial E'!F453</f>
        <v>424616NYNiMoA - West</v>
      </c>
      <c r="T433" s="108">
        <f>'Commercial E'!G453</f>
        <v>5.3900000000000003E-2</v>
      </c>
      <c r="U433" s="108">
        <f>'Commercial E'!H453</f>
        <v>5.1999999999999998E-2</v>
      </c>
      <c r="V433" s="108">
        <f>'Commercial E'!I453</f>
        <v>5.1799999999999999E-2</v>
      </c>
      <c r="W433" s="108">
        <f>'Commercial E'!J453</f>
        <v>5.2900000000000003E-2</v>
      </c>
    </row>
    <row r="434" spans="19:23" x14ac:dyDescent="0.25">
      <c r="S434" s="108" t="str">
        <f>'Commercial E'!B454&amp;'Commercial E'!C454&amp;'Commercial E'!D454&amp;'Commercial E'!E454&amp;'Commercial E'!F454</f>
        <v>4246112NYNiMoA - West</v>
      </c>
      <c r="T434" s="108">
        <f>'Commercial E'!G454</f>
        <v>5.6500000000000002E-2</v>
      </c>
      <c r="U434" s="108">
        <f>'Commercial E'!H454</f>
        <v>5.4899999999999997E-2</v>
      </c>
      <c r="V434" s="108">
        <f>'Commercial E'!I454</f>
        <v>5.4600000000000003E-2</v>
      </c>
      <c r="W434" s="108">
        <f>'Commercial E'!J454</f>
        <v>5.57E-2</v>
      </c>
    </row>
    <row r="435" spans="19:23" x14ac:dyDescent="0.25">
      <c r="S435" s="108" t="str">
        <f>'Commercial E'!B455&amp;'Commercial E'!C455&amp;'Commercial E'!D455&amp;'Commercial E'!E455&amp;'Commercial E'!F455</f>
        <v>4246118NYNiMoA - West</v>
      </c>
      <c r="T435" s="108">
        <f>'Commercial E'!G455</f>
        <v>5.62E-2</v>
      </c>
      <c r="U435" s="108">
        <f>'Commercial E'!H455</f>
        <v>5.4600000000000003E-2</v>
      </c>
      <c r="V435" s="108">
        <f>'Commercial E'!I455</f>
        <v>5.4300000000000001E-2</v>
      </c>
      <c r="W435" s="108">
        <f>'Commercial E'!J455</f>
        <v>5.5399999999999998E-2</v>
      </c>
    </row>
    <row r="436" spans="19:23" x14ac:dyDescent="0.25">
      <c r="S436" s="108" t="str">
        <f>'Commercial E'!B456&amp;'Commercial E'!C456&amp;'Commercial E'!D456&amp;'Commercial E'!E456&amp;'Commercial E'!F456</f>
        <v>4246124NYNiMoA - West</v>
      </c>
      <c r="T436" s="108">
        <f>'Commercial E'!G456</f>
        <v>5.8400000000000001E-2</v>
      </c>
      <c r="U436" s="108">
        <f>'Commercial E'!H456</f>
        <v>5.67E-2</v>
      </c>
      <c r="V436" s="108">
        <f>'Commercial E'!I456</f>
        <v>5.6399999999999999E-2</v>
      </c>
      <c r="W436" s="108">
        <f>'Commercial E'!J456</f>
        <v>5.7500000000000002E-2</v>
      </c>
    </row>
    <row r="437" spans="19:23" x14ac:dyDescent="0.25">
      <c r="S437" s="108" t="str">
        <f>'Commercial E'!B457&amp;'Commercial E'!C457&amp;'Commercial E'!D457&amp;'Commercial E'!E457&amp;'Commercial E'!F457</f>
        <v>424916NYNiMoA - West</v>
      </c>
      <c r="T437" s="108">
        <f>'Commercial E'!G457</f>
        <v>5.3900000000000003E-2</v>
      </c>
      <c r="U437" s="108">
        <f>'Commercial E'!H457</f>
        <v>5.2200000000000003E-2</v>
      </c>
      <c r="V437" s="108">
        <f>'Commercial E'!I457</f>
        <v>5.1900000000000002E-2</v>
      </c>
      <c r="W437" s="108">
        <f>'Commercial E'!J457</f>
        <v>5.2999999999999999E-2</v>
      </c>
    </row>
    <row r="438" spans="19:23" x14ac:dyDescent="0.25">
      <c r="S438" s="108" t="str">
        <f>'Commercial E'!B458&amp;'Commercial E'!C458&amp;'Commercial E'!D458&amp;'Commercial E'!E458&amp;'Commercial E'!F458</f>
        <v>4249112NYNiMoA - West</v>
      </c>
      <c r="T438" s="108">
        <f>'Commercial E'!G458</f>
        <v>5.67E-2</v>
      </c>
      <c r="U438" s="108">
        <f>'Commercial E'!H458</f>
        <v>5.5199999999999999E-2</v>
      </c>
      <c r="V438" s="108">
        <f>'Commercial E'!I458</f>
        <v>5.4899999999999997E-2</v>
      </c>
      <c r="W438" s="108">
        <f>'Commercial E'!J458</f>
        <v>5.5899999999999998E-2</v>
      </c>
    </row>
    <row r="439" spans="19:23" x14ac:dyDescent="0.25">
      <c r="S439" s="108" t="str">
        <f>'Commercial E'!B459&amp;'Commercial E'!C459&amp;'Commercial E'!D459&amp;'Commercial E'!E459&amp;'Commercial E'!F459</f>
        <v>4249118NYNiMoA - West</v>
      </c>
      <c r="T439" s="108">
        <f>'Commercial E'!G459</f>
        <v>5.6300000000000003E-2</v>
      </c>
      <c r="U439" s="108">
        <f>'Commercial E'!H459</f>
        <v>5.4699999999999999E-2</v>
      </c>
      <c r="V439" s="108">
        <f>'Commercial E'!I459</f>
        <v>5.45E-2</v>
      </c>
      <c r="W439" s="108">
        <f>'Commercial E'!J459</f>
        <v>5.5500000000000001E-2</v>
      </c>
    </row>
    <row r="440" spans="19:23" x14ac:dyDescent="0.25">
      <c r="S440" s="108" t="str">
        <f>'Commercial E'!B460&amp;'Commercial E'!C460&amp;'Commercial E'!D460&amp;'Commercial E'!E460&amp;'Commercial E'!F460</f>
        <v>4249124NYNiMoA - West</v>
      </c>
      <c r="T440" s="108">
        <f>'Commercial E'!G460</f>
        <v>5.6800000000000003E-2</v>
      </c>
      <c r="U440" s="108">
        <f>'Commercial E'!H460</f>
        <v>5.5399999999999998E-2</v>
      </c>
      <c r="V440" s="108">
        <f>'Commercial E'!I460</f>
        <v>5.5100000000000003E-2</v>
      </c>
      <c r="W440" s="108">
        <f>'Commercial E'!J460</f>
        <v>5.6099999999999997E-2</v>
      </c>
    </row>
    <row r="441" spans="19:23" x14ac:dyDescent="0.25">
      <c r="S441" s="108" t="str">
        <f>'Commercial E'!B461&amp;'Commercial E'!C461&amp;'Commercial E'!D461&amp;'Commercial E'!E461&amp;'Commercial E'!F461</f>
        <v>425226NYNiMoA - West</v>
      </c>
      <c r="T441" s="108">
        <f>'Commercial E'!G461</f>
        <v>5.4600000000000003E-2</v>
      </c>
      <c r="U441" s="108">
        <f>'Commercial E'!H461</f>
        <v>5.2900000000000003E-2</v>
      </c>
      <c r="V441" s="108">
        <f>'Commercial E'!I461</f>
        <v>5.2600000000000001E-2</v>
      </c>
      <c r="W441" s="108">
        <f>'Commercial E'!J461</f>
        <v>5.3699999999999998E-2</v>
      </c>
    </row>
    <row r="442" spans="19:23" x14ac:dyDescent="0.25">
      <c r="S442" s="108" t="str">
        <f>'Commercial E'!B462&amp;'Commercial E'!C462&amp;'Commercial E'!D462&amp;'Commercial E'!E462&amp;'Commercial E'!F462</f>
        <v>4252212NYNiMoA - West</v>
      </c>
      <c r="T442" s="108">
        <f>'Commercial E'!G462</f>
        <v>5.7000000000000002E-2</v>
      </c>
      <c r="U442" s="108">
        <f>'Commercial E'!H462</f>
        <v>5.5500000000000001E-2</v>
      </c>
      <c r="V442" s="108">
        <f>'Commercial E'!I462</f>
        <v>5.5199999999999999E-2</v>
      </c>
      <c r="W442" s="108">
        <f>'Commercial E'!J462</f>
        <v>5.6300000000000003E-2</v>
      </c>
    </row>
    <row r="443" spans="19:23" x14ac:dyDescent="0.25">
      <c r="S443" s="108" t="str">
        <f>'Commercial E'!B463&amp;'Commercial E'!C463&amp;'Commercial E'!D463&amp;'Commercial E'!E463&amp;'Commercial E'!F463</f>
        <v>4252218NYNiMoA - West</v>
      </c>
      <c r="T443" s="108">
        <f>'Commercial E'!G463</f>
        <v>5.6500000000000002E-2</v>
      </c>
      <c r="U443" s="108">
        <f>'Commercial E'!H463</f>
        <v>5.4899999999999997E-2</v>
      </c>
      <c r="V443" s="108">
        <f>'Commercial E'!I463</f>
        <v>5.4600000000000003E-2</v>
      </c>
      <c r="W443" s="108">
        <f>'Commercial E'!J463</f>
        <v>5.57E-2</v>
      </c>
    </row>
    <row r="444" spans="19:23" x14ac:dyDescent="0.25">
      <c r="S444" s="108" t="str">
        <f>'Commercial E'!B464&amp;'Commercial E'!C464&amp;'Commercial E'!D464&amp;'Commercial E'!E464&amp;'Commercial E'!F464</f>
        <v>4252224NYNiMoA - West</v>
      </c>
      <c r="T444" s="108">
        <f>'Commercial E'!G464</f>
        <v>5.6899999999999999E-2</v>
      </c>
      <c r="U444" s="108">
        <f>'Commercial E'!H464</f>
        <v>5.5500000000000001E-2</v>
      </c>
      <c r="V444" s="108">
        <f>'Commercial E'!I464</f>
        <v>5.5300000000000002E-2</v>
      </c>
      <c r="W444" s="108">
        <f>'Commercial E'!J464</f>
        <v>5.62E-2</v>
      </c>
    </row>
    <row r="445" spans="19:23" x14ac:dyDescent="0.25">
      <c r="S445" s="108" t="str">
        <f>'Commercial E'!B465&amp;'Commercial E'!C465&amp;'Commercial E'!D465&amp;'Commercial E'!E465&amp;'Commercial E'!F465</f>
        <v>425526NYNiMoA - West</v>
      </c>
      <c r="T445" s="108">
        <f>'Commercial E'!G465</f>
        <v>5.5100000000000003E-2</v>
      </c>
      <c r="U445" s="108">
        <f>'Commercial E'!H465</f>
        <v>5.3499999999999999E-2</v>
      </c>
      <c r="V445" s="108">
        <f>'Commercial E'!I465</f>
        <v>5.3199999999999997E-2</v>
      </c>
      <c r="W445" s="108">
        <f>'Commercial E'!J465</f>
        <v>5.4300000000000001E-2</v>
      </c>
    </row>
    <row r="446" spans="19:23" x14ac:dyDescent="0.25">
      <c r="S446" s="108" t="str">
        <f>'Commercial E'!B466&amp;'Commercial E'!C466&amp;'Commercial E'!D466&amp;'Commercial E'!E466&amp;'Commercial E'!F466</f>
        <v>4255212NYNiMoA - West</v>
      </c>
      <c r="T446" s="108">
        <f>'Commercial E'!G466</f>
        <v>5.7200000000000001E-2</v>
      </c>
      <c r="U446" s="108">
        <f>'Commercial E'!H466</f>
        <v>5.5599999999999997E-2</v>
      </c>
      <c r="V446" s="108">
        <f>'Commercial E'!I466</f>
        <v>5.5300000000000002E-2</v>
      </c>
      <c r="W446" s="108">
        <f>'Commercial E'!J466</f>
        <v>5.6399999999999999E-2</v>
      </c>
    </row>
    <row r="447" spans="19:23" x14ac:dyDescent="0.25">
      <c r="S447" s="108" t="str">
        <f>'Commercial E'!B467&amp;'Commercial E'!C467&amp;'Commercial E'!D467&amp;'Commercial E'!E467&amp;'Commercial E'!F467</f>
        <v>4255218NYNiMoA - West</v>
      </c>
      <c r="T447" s="108">
        <f>'Commercial E'!G467</f>
        <v>5.6599999999999998E-2</v>
      </c>
      <c r="U447" s="108">
        <f>'Commercial E'!H467</f>
        <v>5.5100000000000003E-2</v>
      </c>
      <c r="V447" s="108">
        <f>'Commercial E'!I467</f>
        <v>5.4800000000000001E-2</v>
      </c>
      <c r="W447" s="108">
        <f>'Commercial E'!J467</f>
        <v>5.5899999999999998E-2</v>
      </c>
    </row>
    <row r="448" spans="19:23" x14ac:dyDescent="0.25">
      <c r="S448" s="108" t="str">
        <f>'Commercial E'!B468&amp;'Commercial E'!C468&amp;'Commercial E'!D468&amp;'Commercial E'!E468&amp;'Commercial E'!F468</f>
        <v>4255224NYNiMoA - West</v>
      </c>
      <c r="T448" s="108">
        <f>'Commercial E'!G468</f>
        <v>5.7099999999999998E-2</v>
      </c>
      <c r="U448" s="108">
        <f>'Commercial E'!H468</f>
        <v>5.57E-2</v>
      </c>
      <c r="V448" s="108">
        <f>'Commercial E'!I468</f>
        <v>5.5399999999999998E-2</v>
      </c>
      <c r="W448" s="108">
        <f>'Commercial E'!J468</f>
        <v>5.6399999999999999E-2</v>
      </c>
    </row>
    <row r="449" spans="19:23" x14ac:dyDescent="0.25">
      <c r="S449" s="108" t="str">
        <f>'Commercial E'!B469&amp;'Commercial E'!C469&amp;'Commercial E'!D469&amp;'Commercial E'!E469&amp;'Commercial E'!F469</f>
        <v>425836NYNiMoA - West</v>
      </c>
      <c r="T449" s="108">
        <f>'Commercial E'!G469</f>
        <v>5.6500000000000002E-2</v>
      </c>
      <c r="U449" s="108">
        <f>'Commercial E'!H469</f>
        <v>5.5E-2</v>
      </c>
      <c r="V449" s="108">
        <f>'Commercial E'!I469</f>
        <v>5.4600000000000003E-2</v>
      </c>
      <c r="W449" s="108">
        <f>'Commercial E'!J469</f>
        <v>5.5800000000000002E-2</v>
      </c>
    </row>
    <row r="450" spans="19:23" x14ac:dyDescent="0.25">
      <c r="S450" s="108" t="str">
        <f>'Commercial E'!B470&amp;'Commercial E'!C470&amp;'Commercial E'!D470&amp;'Commercial E'!E470&amp;'Commercial E'!F470</f>
        <v>4258312NYNiMoA - West</v>
      </c>
      <c r="T450" s="108">
        <f>'Commercial E'!G470</f>
        <v>5.7299999999999997E-2</v>
      </c>
      <c r="U450" s="108">
        <f>'Commercial E'!H470</f>
        <v>5.57E-2</v>
      </c>
      <c r="V450" s="108">
        <f>'Commercial E'!I470</f>
        <v>5.5399999999999998E-2</v>
      </c>
      <c r="W450" s="108">
        <f>'Commercial E'!J470</f>
        <v>5.6500000000000002E-2</v>
      </c>
    </row>
    <row r="451" spans="19:23" x14ac:dyDescent="0.25">
      <c r="S451" s="108" t="str">
        <f>'Commercial E'!B471&amp;'Commercial E'!C471&amp;'Commercial E'!D471&amp;'Commercial E'!E471&amp;'Commercial E'!F471</f>
        <v>4258318NYNiMoA - West</v>
      </c>
      <c r="T451" s="108">
        <f>'Commercial E'!G471</f>
        <v>5.7099999999999998E-2</v>
      </c>
      <c r="U451" s="108">
        <f>'Commercial E'!H471</f>
        <v>5.57E-2</v>
      </c>
      <c r="V451" s="108">
        <f>'Commercial E'!I471</f>
        <v>5.5399999999999998E-2</v>
      </c>
      <c r="W451" s="108">
        <f>'Commercial E'!J471</f>
        <v>5.6399999999999999E-2</v>
      </c>
    </row>
    <row r="452" spans="19:23" x14ac:dyDescent="0.25">
      <c r="S452" s="108" t="str">
        <f>'Commercial E'!B472&amp;'Commercial E'!C472&amp;'Commercial E'!D472&amp;'Commercial E'!E472&amp;'Commercial E'!F472</f>
        <v>4258324NYNiMoA - West</v>
      </c>
      <c r="T452" s="108">
        <f>'Commercial E'!G472</f>
        <v>5.7099999999999998E-2</v>
      </c>
      <c r="U452" s="108">
        <f>'Commercial E'!H472</f>
        <v>5.5800000000000002E-2</v>
      </c>
      <c r="V452" s="108">
        <f>'Commercial E'!I472</f>
        <v>5.5500000000000001E-2</v>
      </c>
      <c r="W452" s="108">
        <f>'Commercial E'!J472</f>
        <v>5.6500000000000002E-2</v>
      </c>
    </row>
    <row r="453" spans="19:23" x14ac:dyDescent="0.25">
      <c r="S453" s="108" t="str">
        <f>'Commercial E'!B473&amp;'Commercial E'!C473&amp;'Commercial E'!D473&amp;'Commercial E'!E473&amp;'Commercial E'!F473</f>
        <v>426146NYNiMoA - West</v>
      </c>
      <c r="T453" s="108">
        <f>'Commercial E'!G473</f>
        <v>5.74E-2</v>
      </c>
      <c r="U453" s="108">
        <f>'Commercial E'!H473</f>
        <v>5.6000000000000001E-2</v>
      </c>
      <c r="V453" s="108">
        <f>'Commercial E'!I473</f>
        <v>5.5599999999999997E-2</v>
      </c>
      <c r="W453" s="108">
        <f>'Commercial E'!J473</f>
        <v>5.67E-2</v>
      </c>
    </row>
    <row r="454" spans="19:23" x14ac:dyDescent="0.25">
      <c r="S454" s="108" t="str">
        <f>'Commercial E'!B474&amp;'Commercial E'!C474&amp;'Commercial E'!D474&amp;'Commercial E'!E474&amp;'Commercial E'!F474</f>
        <v>4261412NYNiMoA - West</v>
      </c>
      <c r="T454" s="108">
        <f>'Commercial E'!G474</f>
        <v>5.74E-2</v>
      </c>
      <c r="U454" s="108">
        <f>'Commercial E'!H474</f>
        <v>5.5899999999999998E-2</v>
      </c>
      <c r="V454" s="108">
        <f>'Commercial E'!I474</f>
        <v>5.5599999999999997E-2</v>
      </c>
      <c r="W454" s="108">
        <f>'Commercial E'!J474</f>
        <v>5.67E-2</v>
      </c>
    </row>
    <row r="455" spans="19:23" x14ac:dyDescent="0.25">
      <c r="S455" s="108" t="str">
        <f>'Commercial E'!B475&amp;'Commercial E'!C475&amp;'Commercial E'!D475&amp;'Commercial E'!E475&amp;'Commercial E'!F475</f>
        <v>4261418NYNiMoA - West</v>
      </c>
      <c r="T455" s="108">
        <f>'Commercial E'!G475</f>
        <v>5.74E-2</v>
      </c>
      <c r="U455" s="108">
        <f>'Commercial E'!H475</f>
        <v>5.6000000000000001E-2</v>
      </c>
      <c r="V455" s="108">
        <f>'Commercial E'!I475</f>
        <v>5.57E-2</v>
      </c>
      <c r="W455" s="108">
        <f>'Commercial E'!J475</f>
        <v>5.67E-2</v>
      </c>
    </row>
    <row r="456" spans="19:23" x14ac:dyDescent="0.25">
      <c r="S456" s="108" t="str">
        <f>'Commercial E'!B476&amp;'Commercial E'!C476&amp;'Commercial E'!D476&amp;'Commercial E'!E476&amp;'Commercial E'!F476</f>
        <v>4261424NYNiMoA - West</v>
      </c>
      <c r="T456" s="108">
        <f>'Commercial E'!G476</f>
        <v>5.7099999999999998E-2</v>
      </c>
      <c r="U456" s="108">
        <f>'Commercial E'!H476</f>
        <v>5.5800000000000002E-2</v>
      </c>
      <c r="V456" s="108">
        <f>'Commercial E'!I476</f>
        <v>5.5500000000000001E-2</v>
      </c>
      <c r="W456" s="108">
        <f>'Commercial E'!J476</f>
        <v>5.6500000000000002E-2</v>
      </c>
    </row>
    <row r="457" spans="19:23" x14ac:dyDescent="0.25">
      <c r="S457" s="108" t="str">
        <f>'Commercial E'!B477&amp;'Commercial E'!C477&amp;'Commercial E'!D477&amp;'Commercial E'!E477&amp;'Commercial E'!F477</f>
        <v>424616NYNiMoB - Genese</v>
      </c>
      <c r="T457" s="108">
        <f>'Commercial E'!G477</f>
        <v>4.7300000000000002E-2</v>
      </c>
      <c r="U457" s="108">
        <f>'Commercial E'!H477</f>
        <v>4.5499999999999999E-2</v>
      </c>
      <c r="V457" s="108">
        <f>'Commercial E'!I477</f>
        <v>4.53E-2</v>
      </c>
      <c r="W457" s="108">
        <f>'Commercial E'!J477</f>
        <v>4.6399999999999997E-2</v>
      </c>
    </row>
    <row r="458" spans="19:23" x14ac:dyDescent="0.25">
      <c r="S458" s="108" t="str">
        <f>'Commercial E'!B478&amp;'Commercial E'!C478&amp;'Commercial E'!D478&amp;'Commercial E'!E478&amp;'Commercial E'!F478</f>
        <v>4246112NYNiMoB - Genese</v>
      </c>
      <c r="T458" s="108">
        <f>'Commercial E'!G478</f>
        <v>5.1299999999999998E-2</v>
      </c>
      <c r="U458" s="108">
        <f>'Commercial E'!H478</f>
        <v>4.9700000000000001E-2</v>
      </c>
      <c r="V458" s="108">
        <f>'Commercial E'!I478</f>
        <v>4.9399999999999999E-2</v>
      </c>
      <c r="W458" s="108">
        <f>'Commercial E'!J478</f>
        <v>5.0500000000000003E-2</v>
      </c>
    </row>
    <row r="459" spans="19:23" x14ac:dyDescent="0.25">
      <c r="S459" s="108" t="str">
        <f>'Commercial E'!B479&amp;'Commercial E'!C479&amp;'Commercial E'!D479&amp;'Commercial E'!E479&amp;'Commercial E'!F479</f>
        <v>4246118NYNiMoB - Genese</v>
      </c>
      <c r="T459" s="108">
        <f>'Commercial E'!G479</f>
        <v>5.1200000000000002E-2</v>
      </c>
      <c r="U459" s="108">
        <f>'Commercial E'!H479</f>
        <v>4.9599999999999998E-2</v>
      </c>
      <c r="V459" s="108">
        <f>'Commercial E'!I479</f>
        <v>4.9299999999999997E-2</v>
      </c>
      <c r="W459" s="108">
        <f>'Commercial E'!J479</f>
        <v>5.04E-2</v>
      </c>
    </row>
    <row r="460" spans="19:23" x14ac:dyDescent="0.25">
      <c r="S460" s="108" t="str">
        <f>'Commercial E'!B480&amp;'Commercial E'!C480&amp;'Commercial E'!D480&amp;'Commercial E'!E480&amp;'Commercial E'!F480</f>
        <v>4246124NYNiMoB - Genese</v>
      </c>
      <c r="T460" s="108">
        <f>'Commercial E'!G480</f>
        <v>5.3800000000000001E-2</v>
      </c>
      <c r="U460" s="108">
        <f>'Commercial E'!H480</f>
        <v>5.21E-2</v>
      </c>
      <c r="V460" s="108">
        <f>'Commercial E'!I480</f>
        <v>5.1799999999999999E-2</v>
      </c>
      <c r="W460" s="108">
        <f>'Commercial E'!J480</f>
        <v>5.2900000000000003E-2</v>
      </c>
    </row>
    <row r="461" spans="19:23" x14ac:dyDescent="0.25">
      <c r="S461" s="108" t="str">
        <f>'Commercial E'!B481&amp;'Commercial E'!C481&amp;'Commercial E'!D481&amp;'Commercial E'!E481&amp;'Commercial E'!F481</f>
        <v>424916NYNiMoB - Genese</v>
      </c>
      <c r="T461" s="108">
        <f>'Commercial E'!G481</f>
        <v>4.7699999999999999E-2</v>
      </c>
      <c r="U461" s="108">
        <f>'Commercial E'!H481</f>
        <v>4.5999999999999999E-2</v>
      </c>
      <c r="V461" s="108">
        <f>'Commercial E'!I481</f>
        <v>4.58E-2</v>
      </c>
      <c r="W461" s="108">
        <f>'Commercial E'!J481</f>
        <v>4.6800000000000001E-2</v>
      </c>
    </row>
    <row r="462" spans="19:23" x14ac:dyDescent="0.25">
      <c r="S462" s="108" t="str">
        <f>'Commercial E'!B482&amp;'Commercial E'!C482&amp;'Commercial E'!D482&amp;'Commercial E'!E482&amp;'Commercial E'!F482</f>
        <v>4249112NYNiMoB - Genese</v>
      </c>
      <c r="T462" s="108">
        <f>'Commercial E'!G482</f>
        <v>5.1700000000000003E-2</v>
      </c>
      <c r="U462" s="108">
        <f>'Commercial E'!H482</f>
        <v>5.0200000000000002E-2</v>
      </c>
      <c r="V462" s="108">
        <f>'Commercial E'!I482</f>
        <v>4.99E-2</v>
      </c>
      <c r="W462" s="108">
        <f>'Commercial E'!J482</f>
        <v>5.0999999999999997E-2</v>
      </c>
    </row>
    <row r="463" spans="19:23" x14ac:dyDescent="0.25">
      <c r="S463" s="108" t="str">
        <f>'Commercial E'!B483&amp;'Commercial E'!C483&amp;'Commercial E'!D483&amp;'Commercial E'!E483&amp;'Commercial E'!F483</f>
        <v>4249118NYNiMoB - Genese</v>
      </c>
      <c r="T463" s="108">
        <f>'Commercial E'!G483</f>
        <v>5.1400000000000001E-2</v>
      </c>
      <c r="U463" s="108">
        <f>'Commercial E'!H483</f>
        <v>4.9799999999999997E-2</v>
      </c>
      <c r="V463" s="108">
        <f>'Commercial E'!I483</f>
        <v>4.9500000000000002E-2</v>
      </c>
      <c r="W463" s="108">
        <f>'Commercial E'!J483</f>
        <v>5.0599999999999999E-2</v>
      </c>
    </row>
    <row r="464" spans="19:23" x14ac:dyDescent="0.25">
      <c r="S464" s="108" t="str">
        <f>'Commercial E'!B484&amp;'Commercial E'!C484&amp;'Commercial E'!D484&amp;'Commercial E'!E484&amp;'Commercial E'!F484</f>
        <v>4249124NYNiMoB - Genese</v>
      </c>
      <c r="T464" s="108">
        <f>'Commercial E'!G484</f>
        <v>5.2299999999999999E-2</v>
      </c>
      <c r="U464" s="108">
        <f>'Commercial E'!H484</f>
        <v>5.0900000000000001E-2</v>
      </c>
      <c r="V464" s="108">
        <f>'Commercial E'!I484</f>
        <v>5.0599999999999999E-2</v>
      </c>
      <c r="W464" s="108">
        <f>'Commercial E'!J484</f>
        <v>5.16E-2</v>
      </c>
    </row>
    <row r="465" spans="19:23" x14ac:dyDescent="0.25">
      <c r="S465" s="108" t="str">
        <f>'Commercial E'!B485&amp;'Commercial E'!C485&amp;'Commercial E'!D485&amp;'Commercial E'!E485&amp;'Commercial E'!F485</f>
        <v>425226NYNiMoB - Genese</v>
      </c>
      <c r="T465" s="108">
        <f>'Commercial E'!G485</f>
        <v>4.8800000000000003E-2</v>
      </c>
      <c r="U465" s="108">
        <f>'Commercial E'!H485</f>
        <v>4.7100000000000003E-2</v>
      </c>
      <c r="V465" s="108">
        <f>'Commercial E'!I485</f>
        <v>4.6800000000000001E-2</v>
      </c>
      <c r="W465" s="108">
        <f>'Commercial E'!J485</f>
        <v>4.7899999999999998E-2</v>
      </c>
    </row>
    <row r="466" spans="19:23" x14ac:dyDescent="0.25">
      <c r="S466" s="108" t="str">
        <f>'Commercial E'!B486&amp;'Commercial E'!C486&amp;'Commercial E'!D486&amp;'Commercial E'!E486&amp;'Commercial E'!F486</f>
        <v>4252212NYNiMoB - Genese</v>
      </c>
      <c r="T466" s="108">
        <f>'Commercial E'!G486</f>
        <v>5.2200000000000003E-2</v>
      </c>
      <c r="U466" s="108">
        <f>'Commercial E'!H486</f>
        <v>5.0599999999999999E-2</v>
      </c>
      <c r="V466" s="108">
        <f>'Commercial E'!I486</f>
        <v>5.0299999999999997E-2</v>
      </c>
      <c r="W466" s="108">
        <f>'Commercial E'!J486</f>
        <v>5.1400000000000001E-2</v>
      </c>
    </row>
    <row r="467" spans="19:23" x14ac:dyDescent="0.25">
      <c r="S467" s="108" t="str">
        <f>'Commercial E'!B487&amp;'Commercial E'!C487&amp;'Commercial E'!D487&amp;'Commercial E'!E487&amp;'Commercial E'!F487</f>
        <v>4252218NYNiMoB - Genese</v>
      </c>
      <c r="T467" s="108">
        <f>'Commercial E'!G487</f>
        <v>5.16E-2</v>
      </c>
      <c r="U467" s="108">
        <f>'Commercial E'!H487</f>
        <v>5.0099999999999999E-2</v>
      </c>
      <c r="V467" s="108">
        <f>'Commercial E'!I487</f>
        <v>4.9799999999999997E-2</v>
      </c>
      <c r="W467" s="108">
        <f>'Commercial E'!J487</f>
        <v>5.0799999999999998E-2</v>
      </c>
    </row>
    <row r="468" spans="19:23" x14ac:dyDescent="0.25">
      <c r="S468" s="108" t="str">
        <f>'Commercial E'!B488&amp;'Commercial E'!C488&amp;'Commercial E'!D488&amp;'Commercial E'!E488&amp;'Commercial E'!F488</f>
        <v>4252224NYNiMoB - Genese</v>
      </c>
      <c r="T468" s="108">
        <f>'Commercial E'!G488</f>
        <v>5.2600000000000001E-2</v>
      </c>
      <c r="U468" s="108">
        <f>'Commercial E'!H488</f>
        <v>5.1200000000000002E-2</v>
      </c>
      <c r="V468" s="108">
        <f>'Commercial E'!I488</f>
        <v>5.0900000000000001E-2</v>
      </c>
      <c r="W468" s="108">
        <f>'Commercial E'!J488</f>
        <v>5.1900000000000002E-2</v>
      </c>
    </row>
    <row r="469" spans="19:23" x14ac:dyDescent="0.25">
      <c r="S469" s="108" t="str">
        <f>'Commercial E'!B489&amp;'Commercial E'!C489&amp;'Commercial E'!D489&amp;'Commercial E'!E489&amp;'Commercial E'!F489</f>
        <v>425526NYNiMoB - Genese</v>
      </c>
      <c r="T469" s="108">
        <f>'Commercial E'!G489</f>
        <v>0.05</v>
      </c>
      <c r="U469" s="108">
        <f>'Commercial E'!H489</f>
        <v>4.8399999999999999E-2</v>
      </c>
      <c r="V469" s="108">
        <f>'Commercial E'!I489</f>
        <v>4.82E-2</v>
      </c>
      <c r="W469" s="108">
        <f>'Commercial E'!J489</f>
        <v>4.9200000000000001E-2</v>
      </c>
    </row>
    <row r="470" spans="19:23" x14ac:dyDescent="0.25">
      <c r="S470" s="108" t="str">
        <f>'Commercial E'!B490&amp;'Commercial E'!C490&amp;'Commercial E'!D490&amp;'Commercial E'!E490&amp;'Commercial E'!F490</f>
        <v>4255212NYNiMoB - Genese</v>
      </c>
      <c r="T470" s="108">
        <f>'Commercial E'!G490</f>
        <v>5.2499999999999998E-2</v>
      </c>
      <c r="U470" s="108">
        <f>'Commercial E'!H490</f>
        <v>5.0999999999999997E-2</v>
      </c>
      <c r="V470" s="108">
        <f>'Commercial E'!I490</f>
        <v>5.0700000000000002E-2</v>
      </c>
      <c r="W470" s="108">
        <f>'Commercial E'!J490</f>
        <v>5.1799999999999999E-2</v>
      </c>
    </row>
    <row r="471" spans="19:23" x14ac:dyDescent="0.25">
      <c r="S471" s="108" t="str">
        <f>'Commercial E'!B491&amp;'Commercial E'!C491&amp;'Commercial E'!D491&amp;'Commercial E'!E491&amp;'Commercial E'!F491</f>
        <v>4255218NYNiMoB - Genese</v>
      </c>
      <c r="T471" s="108">
        <f>'Commercial E'!G491</f>
        <v>5.1999999999999998E-2</v>
      </c>
      <c r="U471" s="108">
        <f>'Commercial E'!H491</f>
        <v>5.0599999999999999E-2</v>
      </c>
      <c r="V471" s="108">
        <f>'Commercial E'!I491</f>
        <v>5.0299999999999997E-2</v>
      </c>
      <c r="W471" s="108">
        <f>'Commercial E'!J491</f>
        <v>5.1299999999999998E-2</v>
      </c>
    </row>
    <row r="472" spans="19:23" x14ac:dyDescent="0.25">
      <c r="S472" s="108" t="str">
        <f>'Commercial E'!B492&amp;'Commercial E'!C492&amp;'Commercial E'!D492&amp;'Commercial E'!E492&amp;'Commercial E'!F492</f>
        <v>4255224NYNiMoB - Genese</v>
      </c>
      <c r="T472" s="108">
        <f>'Commercial E'!G492</f>
        <v>5.2900000000000003E-2</v>
      </c>
      <c r="U472" s="108">
        <f>'Commercial E'!H492</f>
        <v>5.1499999999999997E-2</v>
      </c>
      <c r="V472" s="108">
        <f>'Commercial E'!I492</f>
        <v>5.1200000000000002E-2</v>
      </c>
      <c r="W472" s="108">
        <f>'Commercial E'!J492</f>
        <v>5.2200000000000003E-2</v>
      </c>
    </row>
    <row r="473" spans="19:23" x14ac:dyDescent="0.25">
      <c r="S473" s="108" t="str">
        <f>'Commercial E'!B493&amp;'Commercial E'!C493&amp;'Commercial E'!D493&amp;'Commercial E'!E493&amp;'Commercial E'!F493</f>
        <v>425836NYNiMoB - Genese</v>
      </c>
      <c r="T473" s="108">
        <f>'Commercial E'!G493</f>
        <v>5.1999999999999998E-2</v>
      </c>
      <c r="U473" s="108">
        <f>'Commercial E'!H493</f>
        <v>5.0500000000000003E-2</v>
      </c>
      <c r="V473" s="108">
        <f>'Commercial E'!I493</f>
        <v>5.0200000000000002E-2</v>
      </c>
      <c r="W473" s="108">
        <f>'Commercial E'!J493</f>
        <v>5.1299999999999998E-2</v>
      </c>
    </row>
    <row r="474" spans="19:23" x14ac:dyDescent="0.25">
      <c r="S474" s="108" t="str">
        <f>'Commercial E'!B494&amp;'Commercial E'!C494&amp;'Commercial E'!D494&amp;'Commercial E'!E494&amp;'Commercial E'!F494</f>
        <v>4258312NYNiMoB - Genese</v>
      </c>
      <c r="T474" s="108">
        <f>'Commercial E'!G494</f>
        <v>5.28E-2</v>
      </c>
      <c r="U474" s="108">
        <f>'Commercial E'!H494</f>
        <v>5.1200000000000002E-2</v>
      </c>
      <c r="V474" s="108">
        <f>'Commercial E'!I494</f>
        <v>5.0900000000000001E-2</v>
      </c>
      <c r="W474" s="108">
        <f>'Commercial E'!J494</f>
        <v>5.1999999999999998E-2</v>
      </c>
    </row>
    <row r="475" spans="19:23" x14ac:dyDescent="0.25">
      <c r="S475" s="108" t="str">
        <f>'Commercial E'!B495&amp;'Commercial E'!C495&amp;'Commercial E'!D495&amp;'Commercial E'!E495&amp;'Commercial E'!F495</f>
        <v>4258318NYNiMoB - Genese</v>
      </c>
      <c r="T475" s="108">
        <f>'Commercial E'!G495</f>
        <v>5.28E-2</v>
      </c>
      <c r="U475" s="108">
        <f>'Commercial E'!H495</f>
        <v>5.1400000000000001E-2</v>
      </c>
      <c r="V475" s="108">
        <f>'Commercial E'!I495</f>
        <v>5.11E-2</v>
      </c>
      <c r="W475" s="108">
        <f>'Commercial E'!J495</f>
        <v>5.21E-2</v>
      </c>
    </row>
    <row r="476" spans="19:23" x14ac:dyDescent="0.25">
      <c r="S476" s="108" t="str">
        <f>'Commercial E'!B496&amp;'Commercial E'!C496&amp;'Commercial E'!D496&amp;'Commercial E'!E496&amp;'Commercial E'!F496</f>
        <v>4258324NYNiMoB - Genese</v>
      </c>
      <c r="T476" s="108">
        <f>'Commercial E'!G496</f>
        <v>5.3199999999999997E-2</v>
      </c>
      <c r="U476" s="108">
        <f>'Commercial E'!H496</f>
        <v>5.1799999999999999E-2</v>
      </c>
      <c r="V476" s="108">
        <f>'Commercial E'!I496</f>
        <v>5.1499999999999997E-2</v>
      </c>
      <c r="W476" s="108">
        <f>'Commercial E'!J496</f>
        <v>5.2499999999999998E-2</v>
      </c>
    </row>
    <row r="477" spans="19:23" x14ac:dyDescent="0.25">
      <c r="S477" s="108" t="str">
        <f>'Commercial E'!B497&amp;'Commercial E'!C497&amp;'Commercial E'!D497&amp;'Commercial E'!E497&amp;'Commercial E'!F497</f>
        <v>426146NYNiMoB - Genese</v>
      </c>
      <c r="T477" s="108">
        <f>'Commercial E'!G497</f>
        <v>5.3699999999999998E-2</v>
      </c>
      <c r="U477" s="108">
        <f>'Commercial E'!H497</f>
        <v>5.2200000000000003E-2</v>
      </c>
      <c r="V477" s="108">
        <f>'Commercial E'!I497</f>
        <v>5.1900000000000002E-2</v>
      </c>
      <c r="W477" s="108">
        <f>'Commercial E'!J497</f>
        <v>5.2999999999999999E-2</v>
      </c>
    </row>
    <row r="478" spans="19:23" x14ac:dyDescent="0.25">
      <c r="S478" s="108" t="str">
        <f>'Commercial E'!B498&amp;'Commercial E'!C498&amp;'Commercial E'!D498&amp;'Commercial E'!E498&amp;'Commercial E'!F498</f>
        <v>4261412NYNiMoB - Genese</v>
      </c>
      <c r="T478" s="108">
        <f>'Commercial E'!G498</f>
        <v>5.3100000000000001E-2</v>
      </c>
      <c r="U478" s="108">
        <f>'Commercial E'!H498</f>
        <v>5.16E-2</v>
      </c>
      <c r="V478" s="108">
        <f>'Commercial E'!I498</f>
        <v>5.1299999999999998E-2</v>
      </c>
      <c r="W478" s="108">
        <f>'Commercial E'!J498</f>
        <v>5.2400000000000002E-2</v>
      </c>
    </row>
    <row r="479" spans="19:23" x14ac:dyDescent="0.25">
      <c r="S479" s="108" t="str">
        <f>'Commercial E'!B499&amp;'Commercial E'!C499&amp;'Commercial E'!D499&amp;'Commercial E'!E499&amp;'Commercial E'!F499</f>
        <v>4261418NYNiMoB - Genese</v>
      </c>
      <c r="T479" s="108">
        <f>'Commercial E'!G499</f>
        <v>5.3400000000000003E-2</v>
      </c>
      <c r="U479" s="108">
        <f>'Commercial E'!H499</f>
        <v>5.21E-2</v>
      </c>
      <c r="V479" s="108">
        <f>'Commercial E'!I499</f>
        <v>5.1799999999999999E-2</v>
      </c>
      <c r="W479" s="108">
        <f>'Commercial E'!J499</f>
        <v>5.28E-2</v>
      </c>
    </row>
    <row r="480" spans="19:23" x14ac:dyDescent="0.25">
      <c r="S480" s="108" t="str">
        <f>'Commercial E'!B500&amp;'Commercial E'!C500&amp;'Commercial E'!D500&amp;'Commercial E'!E500&amp;'Commercial E'!F500</f>
        <v>4261424NYNiMoB - Genese</v>
      </c>
      <c r="T480" s="108">
        <f>'Commercial E'!G500</f>
        <v>5.3400000000000003E-2</v>
      </c>
      <c r="U480" s="108">
        <f>'Commercial E'!H500</f>
        <v>5.1999999999999998E-2</v>
      </c>
      <c r="V480" s="108">
        <f>'Commercial E'!I500</f>
        <v>5.1700000000000003E-2</v>
      </c>
      <c r="W480" s="108">
        <f>'Commercial E'!J500</f>
        <v>5.2699999999999997E-2</v>
      </c>
    </row>
    <row r="481" spans="19:23" x14ac:dyDescent="0.25">
      <c r="S481" s="108" t="str">
        <f>'Commercial E'!B501&amp;'Commercial E'!C501&amp;'Commercial E'!D501&amp;'Commercial E'!E501&amp;'Commercial E'!F501</f>
        <v>424616NYNiMoC - Centrl</v>
      </c>
      <c r="T481" s="108">
        <f>'Commercial E'!G501</f>
        <v>4.6699999999999998E-2</v>
      </c>
      <c r="U481" s="108">
        <f>'Commercial E'!H501</f>
        <v>4.4900000000000002E-2</v>
      </c>
      <c r="V481" s="108">
        <f>'Commercial E'!I501</f>
        <v>4.4699999999999997E-2</v>
      </c>
      <c r="W481" s="108">
        <f>'Commercial E'!J501</f>
        <v>4.5699999999999998E-2</v>
      </c>
    </row>
    <row r="482" spans="19:23" x14ac:dyDescent="0.25">
      <c r="S482" s="108" t="str">
        <f>'Commercial E'!B502&amp;'Commercial E'!C502&amp;'Commercial E'!D502&amp;'Commercial E'!E502&amp;'Commercial E'!F502</f>
        <v>4246112NYNiMoC - Centrl</v>
      </c>
      <c r="T482" s="108">
        <f>'Commercial E'!G502</f>
        <v>5.0599999999999999E-2</v>
      </c>
      <c r="U482" s="108">
        <f>'Commercial E'!H502</f>
        <v>4.9000000000000002E-2</v>
      </c>
      <c r="V482" s="108">
        <f>'Commercial E'!I502</f>
        <v>4.87E-2</v>
      </c>
      <c r="W482" s="108">
        <f>'Commercial E'!J502</f>
        <v>4.9799999999999997E-2</v>
      </c>
    </row>
    <row r="483" spans="19:23" x14ac:dyDescent="0.25">
      <c r="S483" s="108" t="str">
        <f>'Commercial E'!B503&amp;'Commercial E'!C503&amp;'Commercial E'!D503&amp;'Commercial E'!E503&amp;'Commercial E'!F503</f>
        <v>4246118NYNiMoC - Centrl</v>
      </c>
      <c r="T483" s="108">
        <f>'Commercial E'!G503</f>
        <v>5.0500000000000003E-2</v>
      </c>
      <c r="U483" s="108">
        <f>'Commercial E'!H503</f>
        <v>4.8899999999999999E-2</v>
      </c>
      <c r="V483" s="108">
        <f>'Commercial E'!I503</f>
        <v>4.8599999999999997E-2</v>
      </c>
      <c r="W483" s="108">
        <f>'Commercial E'!J503</f>
        <v>4.9700000000000001E-2</v>
      </c>
    </row>
    <row r="484" spans="19:23" x14ac:dyDescent="0.25">
      <c r="S484" s="108" t="str">
        <f>'Commercial E'!B504&amp;'Commercial E'!C504&amp;'Commercial E'!D504&amp;'Commercial E'!E504&amp;'Commercial E'!F504</f>
        <v>4246124NYNiMoC - Centrl</v>
      </c>
      <c r="T484" s="108">
        <f>'Commercial E'!G504</f>
        <v>5.2999999999999999E-2</v>
      </c>
      <c r="U484" s="108">
        <f>'Commercial E'!H504</f>
        <v>5.1400000000000001E-2</v>
      </c>
      <c r="V484" s="108">
        <f>'Commercial E'!I504</f>
        <v>5.0999999999999997E-2</v>
      </c>
      <c r="W484" s="108">
        <f>'Commercial E'!J504</f>
        <v>5.2200000000000003E-2</v>
      </c>
    </row>
    <row r="485" spans="19:23" x14ac:dyDescent="0.25">
      <c r="S485" s="108" t="str">
        <f>'Commercial E'!B505&amp;'Commercial E'!C505&amp;'Commercial E'!D505&amp;'Commercial E'!E505&amp;'Commercial E'!F505</f>
        <v>424916NYNiMoC - Centrl</v>
      </c>
      <c r="T485" s="108">
        <f>'Commercial E'!G505</f>
        <v>4.7100000000000003E-2</v>
      </c>
      <c r="U485" s="108">
        <f>'Commercial E'!H505</f>
        <v>4.5400000000000003E-2</v>
      </c>
      <c r="V485" s="108">
        <f>'Commercial E'!I505</f>
        <v>4.5199999999999997E-2</v>
      </c>
      <c r="W485" s="108">
        <f>'Commercial E'!J505</f>
        <v>4.6199999999999998E-2</v>
      </c>
    </row>
    <row r="486" spans="19:23" x14ac:dyDescent="0.25">
      <c r="S486" s="108" t="str">
        <f>'Commercial E'!B506&amp;'Commercial E'!C506&amp;'Commercial E'!D506&amp;'Commercial E'!E506&amp;'Commercial E'!F506</f>
        <v>4249112NYNiMoC - Centrl</v>
      </c>
      <c r="T486" s="108">
        <f>'Commercial E'!G506</f>
        <v>5.0999999999999997E-2</v>
      </c>
      <c r="U486" s="108">
        <f>'Commercial E'!H506</f>
        <v>4.9500000000000002E-2</v>
      </c>
      <c r="V486" s="108">
        <f>'Commercial E'!I506</f>
        <v>4.9200000000000001E-2</v>
      </c>
      <c r="W486" s="108">
        <f>'Commercial E'!J506</f>
        <v>5.0299999999999997E-2</v>
      </c>
    </row>
    <row r="487" spans="19:23" x14ac:dyDescent="0.25">
      <c r="S487" s="108" t="str">
        <f>'Commercial E'!B507&amp;'Commercial E'!C507&amp;'Commercial E'!D507&amp;'Commercial E'!E507&amp;'Commercial E'!F507</f>
        <v>4249118NYNiMoC - Centrl</v>
      </c>
      <c r="T487" s="108">
        <f>'Commercial E'!G507</f>
        <v>5.0700000000000002E-2</v>
      </c>
      <c r="U487" s="108">
        <f>'Commercial E'!H507</f>
        <v>4.9099999999999998E-2</v>
      </c>
      <c r="V487" s="108">
        <f>'Commercial E'!I507</f>
        <v>4.8899999999999999E-2</v>
      </c>
      <c r="W487" s="108">
        <f>'Commercial E'!J507</f>
        <v>4.99E-2</v>
      </c>
    </row>
    <row r="488" spans="19:23" x14ac:dyDescent="0.25">
      <c r="S488" s="108" t="str">
        <f>'Commercial E'!B508&amp;'Commercial E'!C508&amp;'Commercial E'!D508&amp;'Commercial E'!E508&amp;'Commercial E'!F508</f>
        <v>4249124NYNiMoC - Centrl</v>
      </c>
      <c r="T488" s="108">
        <f>'Commercial E'!G508</f>
        <v>5.1499999999999997E-2</v>
      </c>
      <c r="U488" s="108">
        <f>'Commercial E'!H508</f>
        <v>5.0200000000000002E-2</v>
      </c>
      <c r="V488" s="108">
        <f>'Commercial E'!I508</f>
        <v>4.99E-2</v>
      </c>
      <c r="W488" s="108">
        <f>'Commercial E'!J508</f>
        <v>5.0900000000000001E-2</v>
      </c>
    </row>
    <row r="489" spans="19:23" x14ac:dyDescent="0.25">
      <c r="S489" s="108" t="str">
        <f>'Commercial E'!B509&amp;'Commercial E'!C509&amp;'Commercial E'!D509&amp;'Commercial E'!E509&amp;'Commercial E'!F509</f>
        <v>425226NYNiMoC - Centrl</v>
      </c>
      <c r="T489" s="108">
        <f>'Commercial E'!G509</f>
        <v>4.8099999999999997E-2</v>
      </c>
      <c r="U489" s="108">
        <f>'Commercial E'!H509</f>
        <v>4.65E-2</v>
      </c>
      <c r="V489" s="108">
        <f>'Commercial E'!I509</f>
        <v>4.6199999999999998E-2</v>
      </c>
      <c r="W489" s="108">
        <f>'Commercial E'!J509</f>
        <v>4.7199999999999999E-2</v>
      </c>
    </row>
    <row r="490" spans="19:23" x14ac:dyDescent="0.25">
      <c r="S490" s="108" t="str">
        <f>'Commercial E'!B510&amp;'Commercial E'!C510&amp;'Commercial E'!D510&amp;'Commercial E'!E510&amp;'Commercial E'!F510</f>
        <v>4252212NYNiMoC - Centrl</v>
      </c>
      <c r="T490" s="108">
        <f>'Commercial E'!G510</f>
        <v>5.1400000000000001E-2</v>
      </c>
      <c r="U490" s="108">
        <f>'Commercial E'!H510</f>
        <v>4.99E-2</v>
      </c>
      <c r="V490" s="108">
        <f>'Commercial E'!I510</f>
        <v>4.9599999999999998E-2</v>
      </c>
      <c r="W490" s="108">
        <f>'Commercial E'!J510</f>
        <v>5.0700000000000002E-2</v>
      </c>
    </row>
    <row r="491" spans="19:23" x14ac:dyDescent="0.25">
      <c r="S491" s="108" t="str">
        <f>'Commercial E'!B511&amp;'Commercial E'!C511&amp;'Commercial E'!D511&amp;'Commercial E'!E511&amp;'Commercial E'!F511</f>
        <v>4252218NYNiMoC - Centrl</v>
      </c>
      <c r="T491" s="108">
        <f>'Commercial E'!G511</f>
        <v>5.0900000000000001E-2</v>
      </c>
      <c r="U491" s="108">
        <f>'Commercial E'!H511</f>
        <v>4.9399999999999999E-2</v>
      </c>
      <c r="V491" s="108">
        <f>'Commercial E'!I511</f>
        <v>4.9099999999999998E-2</v>
      </c>
      <c r="W491" s="108">
        <f>'Commercial E'!J511</f>
        <v>5.0099999999999999E-2</v>
      </c>
    </row>
    <row r="492" spans="19:23" x14ac:dyDescent="0.25">
      <c r="S492" s="108" t="str">
        <f>'Commercial E'!B512&amp;'Commercial E'!C512&amp;'Commercial E'!D512&amp;'Commercial E'!E512&amp;'Commercial E'!F512</f>
        <v>4252224NYNiMoC - Centrl</v>
      </c>
      <c r="T492" s="108">
        <f>'Commercial E'!G512</f>
        <v>5.1799999999999999E-2</v>
      </c>
      <c r="U492" s="108">
        <f>'Commercial E'!H512</f>
        <v>5.0500000000000003E-2</v>
      </c>
      <c r="V492" s="108">
        <f>'Commercial E'!I512</f>
        <v>5.0200000000000002E-2</v>
      </c>
      <c r="W492" s="108">
        <f>'Commercial E'!J512</f>
        <v>5.1200000000000002E-2</v>
      </c>
    </row>
    <row r="493" spans="19:23" x14ac:dyDescent="0.25">
      <c r="S493" s="108" t="str">
        <f>'Commercial E'!B513&amp;'Commercial E'!C513&amp;'Commercial E'!D513&amp;'Commercial E'!E513&amp;'Commercial E'!F513</f>
        <v>425526NYNiMoC - Centrl</v>
      </c>
      <c r="T493" s="108">
        <f>'Commercial E'!G513</f>
        <v>4.9299999999999997E-2</v>
      </c>
      <c r="U493" s="108">
        <f>'Commercial E'!H513</f>
        <v>4.7800000000000002E-2</v>
      </c>
      <c r="V493" s="108">
        <f>'Commercial E'!I513</f>
        <v>4.7500000000000001E-2</v>
      </c>
      <c r="W493" s="108">
        <f>'Commercial E'!J513</f>
        <v>4.8599999999999997E-2</v>
      </c>
    </row>
    <row r="494" spans="19:23" x14ac:dyDescent="0.25">
      <c r="S494" s="108" t="str">
        <f>'Commercial E'!B514&amp;'Commercial E'!C514&amp;'Commercial E'!D514&amp;'Commercial E'!E514&amp;'Commercial E'!F514</f>
        <v>4255212NYNiMoC - Centrl</v>
      </c>
      <c r="T494" s="108">
        <f>'Commercial E'!G514</f>
        <v>5.1799999999999999E-2</v>
      </c>
      <c r="U494" s="108">
        <f>'Commercial E'!H514</f>
        <v>5.0299999999999997E-2</v>
      </c>
      <c r="V494" s="108">
        <f>'Commercial E'!I514</f>
        <v>0.05</v>
      </c>
      <c r="W494" s="108">
        <f>'Commercial E'!J514</f>
        <v>5.0999999999999997E-2</v>
      </c>
    </row>
    <row r="495" spans="19:23" x14ac:dyDescent="0.25">
      <c r="S495" s="108" t="str">
        <f>'Commercial E'!B515&amp;'Commercial E'!C515&amp;'Commercial E'!D515&amp;'Commercial E'!E515&amp;'Commercial E'!F515</f>
        <v>4255218NYNiMoC - Centrl</v>
      </c>
      <c r="T495" s="108">
        <f>'Commercial E'!G515</f>
        <v>5.1299999999999998E-2</v>
      </c>
      <c r="U495" s="108">
        <f>'Commercial E'!H515</f>
        <v>4.99E-2</v>
      </c>
      <c r="V495" s="108">
        <f>'Commercial E'!I515</f>
        <v>4.9599999999999998E-2</v>
      </c>
      <c r="W495" s="108">
        <f>'Commercial E'!J515</f>
        <v>5.0599999999999999E-2</v>
      </c>
    </row>
    <row r="496" spans="19:23" x14ac:dyDescent="0.25">
      <c r="S496" s="108" t="str">
        <f>'Commercial E'!B516&amp;'Commercial E'!C516&amp;'Commercial E'!D516&amp;'Commercial E'!E516&amp;'Commercial E'!F516</f>
        <v>4255224NYNiMoC - Centrl</v>
      </c>
      <c r="T496" s="108">
        <f>'Commercial E'!G516</f>
        <v>5.2200000000000003E-2</v>
      </c>
      <c r="U496" s="108">
        <f>'Commercial E'!H516</f>
        <v>5.0799999999999998E-2</v>
      </c>
      <c r="V496" s="108">
        <f>'Commercial E'!I516</f>
        <v>5.0500000000000003E-2</v>
      </c>
      <c r="W496" s="108">
        <f>'Commercial E'!J516</f>
        <v>5.1499999999999997E-2</v>
      </c>
    </row>
    <row r="497" spans="19:23" x14ac:dyDescent="0.25">
      <c r="S497" s="108" t="str">
        <f>'Commercial E'!B517&amp;'Commercial E'!C517&amp;'Commercial E'!D517&amp;'Commercial E'!E517&amp;'Commercial E'!F517</f>
        <v>425836NYNiMoC - Centrl</v>
      </c>
      <c r="T497" s="108">
        <f>'Commercial E'!G517</f>
        <v>5.1299999999999998E-2</v>
      </c>
      <c r="U497" s="108">
        <f>'Commercial E'!H517</f>
        <v>4.9799999999999997E-2</v>
      </c>
      <c r="V497" s="108">
        <f>'Commercial E'!I517</f>
        <v>4.9500000000000002E-2</v>
      </c>
      <c r="W497" s="108">
        <f>'Commercial E'!J517</f>
        <v>5.0599999999999999E-2</v>
      </c>
    </row>
    <row r="498" spans="19:23" x14ac:dyDescent="0.25">
      <c r="S498" s="108" t="str">
        <f>'Commercial E'!B518&amp;'Commercial E'!C518&amp;'Commercial E'!D518&amp;'Commercial E'!E518&amp;'Commercial E'!F518</f>
        <v>4258312NYNiMoC - Centrl</v>
      </c>
      <c r="T498" s="108">
        <f>'Commercial E'!G518</f>
        <v>5.1999999999999998E-2</v>
      </c>
      <c r="U498" s="108">
        <f>'Commercial E'!H518</f>
        <v>5.0500000000000003E-2</v>
      </c>
      <c r="V498" s="108">
        <f>'Commercial E'!I518</f>
        <v>5.0200000000000002E-2</v>
      </c>
      <c r="W498" s="108">
        <f>'Commercial E'!J518</f>
        <v>5.1299999999999998E-2</v>
      </c>
    </row>
    <row r="499" spans="19:23" x14ac:dyDescent="0.25">
      <c r="S499" s="108" t="str">
        <f>'Commercial E'!B519&amp;'Commercial E'!C519&amp;'Commercial E'!D519&amp;'Commercial E'!E519&amp;'Commercial E'!F519</f>
        <v>4258318NYNiMoC - Centrl</v>
      </c>
      <c r="T499" s="108">
        <f>'Commercial E'!G519</f>
        <v>5.1999999999999998E-2</v>
      </c>
      <c r="U499" s="108">
        <f>'Commercial E'!H519</f>
        <v>5.0700000000000002E-2</v>
      </c>
      <c r="V499" s="108">
        <f>'Commercial E'!I519</f>
        <v>5.04E-2</v>
      </c>
      <c r="W499" s="108">
        <f>'Commercial E'!J519</f>
        <v>5.1400000000000001E-2</v>
      </c>
    </row>
    <row r="500" spans="19:23" x14ac:dyDescent="0.25">
      <c r="S500" s="108" t="str">
        <f>'Commercial E'!B520&amp;'Commercial E'!C520&amp;'Commercial E'!D520&amp;'Commercial E'!E520&amp;'Commercial E'!F520</f>
        <v>4258324NYNiMoC - Centrl</v>
      </c>
      <c r="T500" s="108">
        <f>'Commercial E'!G520</f>
        <v>5.2400000000000002E-2</v>
      </c>
      <c r="U500" s="108">
        <f>'Commercial E'!H520</f>
        <v>5.11E-2</v>
      </c>
      <c r="V500" s="108">
        <f>'Commercial E'!I520</f>
        <v>5.0799999999999998E-2</v>
      </c>
      <c r="W500" s="108">
        <f>'Commercial E'!J520</f>
        <v>5.1799999999999999E-2</v>
      </c>
    </row>
    <row r="501" spans="19:23" x14ac:dyDescent="0.25">
      <c r="S501" s="108" t="str">
        <f>'Commercial E'!B521&amp;'Commercial E'!C521&amp;'Commercial E'!D521&amp;'Commercial E'!E521&amp;'Commercial E'!F521</f>
        <v>426146NYNiMoC - Centrl</v>
      </c>
      <c r="T501" s="108">
        <f>'Commercial E'!G521</f>
        <v>5.2900000000000003E-2</v>
      </c>
      <c r="U501" s="108">
        <f>'Commercial E'!H521</f>
        <v>5.1499999999999997E-2</v>
      </c>
      <c r="V501" s="108">
        <f>'Commercial E'!I521</f>
        <v>5.1200000000000002E-2</v>
      </c>
      <c r="W501" s="108">
        <f>'Commercial E'!J521</f>
        <v>5.2299999999999999E-2</v>
      </c>
    </row>
    <row r="502" spans="19:23" x14ac:dyDescent="0.25">
      <c r="S502" s="108" t="str">
        <f>'Commercial E'!B522&amp;'Commercial E'!C522&amp;'Commercial E'!D522&amp;'Commercial E'!E522&amp;'Commercial E'!F522</f>
        <v>4261412NYNiMoC - Centrl</v>
      </c>
      <c r="T502" s="108">
        <f>'Commercial E'!G522</f>
        <v>5.2400000000000002E-2</v>
      </c>
      <c r="U502" s="108">
        <f>'Commercial E'!H522</f>
        <v>5.0900000000000001E-2</v>
      </c>
      <c r="V502" s="108">
        <f>'Commercial E'!I522</f>
        <v>5.0599999999999999E-2</v>
      </c>
      <c r="W502" s="108">
        <f>'Commercial E'!J522</f>
        <v>5.16E-2</v>
      </c>
    </row>
    <row r="503" spans="19:23" x14ac:dyDescent="0.25">
      <c r="S503" s="108" t="str">
        <f>'Commercial E'!B523&amp;'Commercial E'!C523&amp;'Commercial E'!D523&amp;'Commercial E'!E523&amp;'Commercial E'!F523</f>
        <v>4261418NYNiMoC - Centrl</v>
      </c>
      <c r="T503" s="108">
        <f>'Commercial E'!G523</f>
        <v>5.2699999999999997E-2</v>
      </c>
      <c r="U503" s="108">
        <f>'Commercial E'!H523</f>
        <v>5.1400000000000001E-2</v>
      </c>
      <c r="V503" s="108">
        <f>'Commercial E'!I523</f>
        <v>5.11E-2</v>
      </c>
      <c r="W503" s="108">
        <f>'Commercial E'!J523</f>
        <v>5.1999999999999998E-2</v>
      </c>
    </row>
    <row r="504" spans="19:23" x14ac:dyDescent="0.25">
      <c r="S504" s="108" t="str">
        <f>'Commercial E'!B524&amp;'Commercial E'!C524&amp;'Commercial E'!D524&amp;'Commercial E'!E524&amp;'Commercial E'!F524</f>
        <v>4261424NYNiMoC - Centrl</v>
      </c>
      <c r="T504" s="108">
        <f>'Commercial E'!G524</f>
        <v>5.2600000000000001E-2</v>
      </c>
      <c r="U504" s="108">
        <f>'Commercial E'!H524</f>
        <v>5.1299999999999998E-2</v>
      </c>
      <c r="V504" s="108">
        <f>'Commercial E'!I524</f>
        <v>5.0999999999999997E-2</v>
      </c>
      <c r="W504" s="108">
        <f>'Commercial E'!J524</f>
        <v>5.1999999999999998E-2</v>
      </c>
    </row>
    <row r="505" spans="19:23" x14ac:dyDescent="0.25">
      <c r="S505" s="108" t="str">
        <f>'Commercial E'!B525&amp;'Commercial E'!C525&amp;'Commercial E'!D525&amp;'Commercial E'!E525&amp;'Commercial E'!F525</f>
        <v>424616NYNiMoD - North</v>
      </c>
      <c r="T505" s="108">
        <f>'Commercial E'!G525</f>
        <v>4.3999999999999997E-2</v>
      </c>
      <c r="U505" s="108">
        <f>'Commercial E'!H525</f>
        <v>4.2200000000000001E-2</v>
      </c>
      <c r="V505" s="108">
        <f>'Commercial E'!I525</f>
        <v>4.2000000000000003E-2</v>
      </c>
      <c r="W505" s="108">
        <f>'Commercial E'!J525</f>
        <v>4.3099999999999999E-2</v>
      </c>
    </row>
    <row r="506" spans="19:23" x14ac:dyDescent="0.25">
      <c r="S506" s="108" t="str">
        <f>'Commercial E'!B526&amp;'Commercial E'!C526&amp;'Commercial E'!D526&amp;'Commercial E'!E526&amp;'Commercial E'!F526</f>
        <v>4246112NYNiMoD - North</v>
      </c>
      <c r="T506" s="108">
        <f>'Commercial E'!G526</f>
        <v>4.9299999999999997E-2</v>
      </c>
      <c r="U506" s="108">
        <f>'Commercial E'!H526</f>
        <v>4.7800000000000002E-2</v>
      </c>
      <c r="V506" s="108">
        <f>'Commercial E'!I526</f>
        <v>4.7500000000000001E-2</v>
      </c>
      <c r="W506" s="108">
        <f>'Commercial E'!J526</f>
        <v>4.8599999999999997E-2</v>
      </c>
    </row>
    <row r="507" spans="19:23" x14ac:dyDescent="0.25">
      <c r="S507" s="108" t="str">
        <f>'Commercial E'!B527&amp;'Commercial E'!C527&amp;'Commercial E'!D527&amp;'Commercial E'!E527&amp;'Commercial E'!F527</f>
        <v>4246118NYNiMoD - North</v>
      </c>
      <c r="T507" s="108">
        <f>'Commercial E'!G527</f>
        <v>4.9500000000000002E-2</v>
      </c>
      <c r="U507" s="108">
        <f>'Commercial E'!H527</f>
        <v>4.7899999999999998E-2</v>
      </c>
      <c r="V507" s="108">
        <f>'Commercial E'!I527</f>
        <v>4.7600000000000003E-2</v>
      </c>
      <c r="W507" s="108">
        <f>'Commercial E'!J527</f>
        <v>4.87E-2</v>
      </c>
    </row>
    <row r="508" spans="19:23" x14ac:dyDescent="0.25">
      <c r="S508" s="108" t="str">
        <f>'Commercial E'!B528&amp;'Commercial E'!C528&amp;'Commercial E'!D528&amp;'Commercial E'!E528&amp;'Commercial E'!F528</f>
        <v>4246124NYNiMoD - North</v>
      </c>
      <c r="T508" s="108">
        <f>'Commercial E'!G528</f>
        <v>5.28E-2</v>
      </c>
      <c r="U508" s="108">
        <f>'Commercial E'!H528</f>
        <v>5.11E-2</v>
      </c>
      <c r="V508" s="108">
        <f>'Commercial E'!I528</f>
        <v>5.0799999999999998E-2</v>
      </c>
      <c r="W508" s="108">
        <f>'Commercial E'!J528</f>
        <v>5.1999999999999998E-2</v>
      </c>
    </row>
    <row r="509" spans="19:23" x14ac:dyDescent="0.25">
      <c r="S509" s="108" t="str">
        <f>'Commercial E'!B529&amp;'Commercial E'!C529&amp;'Commercial E'!D529&amp;'Commercial E'!E529&amp;'Commercial E'!F529</f>
        <v>424916NYNiMoD - North</v>
      </c>
      <c r="T509" s="108">
        <f>'Commercial E'!G529</f>
        <v>4.5499999999999999E-2</v>
      </c>
      <c r="U509" s="108">
        <f>'Commercial E'!H529</f>
        <v>4.3799999999999999E-2</v>
      </c>
      <c r="V509" s="108">
        <f>'Commercial E'!I529</f>
        <v>4.36E-2</v>
      </c>
      <c r="W509" s="108">
        <f>'Commercial E'!J529</f>
        <v>4.4600000000000001E-2</v>
      </c>
    </row>
    <row r="510" spans="19:23" x14ac:dyDescent="0.25">
      <c r="S510" s="108" t="str">
        <f>'Commercial E'!B530&amp;'Commercial E'!C530&amp;'Commercial E'!D530&amp;'Commercial E'!E530&amp;'Commercial E'!F530</f>
        <v>4249112NYNiMoD - North</v>
      </c>
      <c r="T510" s="108">
        <f>'Commercial E'!G530</f>
        <v>5.0099999999999999E-2</v>
      </c>
      <c r="U510" s="108">
        <f>'Commercial E'!H530</f>
        <v>4.8500000000000001E-2</v>
      </c>
      <c r="V510" s="108">
        <f>'Commercial E'!I530</f>
        <v>4.82E-2</v>
      </c>
      <c r="W510" s="108">
        <f>'Commercial E'!J530</f>
        <v>4.9299999999999997E-2</v>
      </c>
    </row>
    <row r="511" spans="19:23" x14ac:dyDescent="0.25">
      <c r="S511" s="108" t="str">
        <f>'Commercial E'!B531&amp;'Commercial E'!C531&amp;'Commercial E'!D531&amp;'Commercial E'!E531&amp;'Commercial E'!F531</f>
        <v>4249118NYNiMoD - North</v>
      </c>
      <c r="T511" s="108">
        <f>'Commercial E'!G531</f>
        <v>4.99E-2</v>
      </c>
      <c r="U511" s="108">
        <f>'Commercial E'!H531</f>
        <v>4.8300000000000003E-2</v>
      </c>
      <c r="V511" s="108">
        <f>'Commercial E'!I531</f>
        <v>4.8000000000000001E-2</v>
      </c>
      <c r="W511" s="108">
        <f>'Commercial E'!J531</f>
        <v>4.9099999999999998E-2</v>
      </c>
    </row>
    <row r="512" spans="19:23" x14ac:dyDescent="0.25">
      <c r="S512" s="108" t="str">
        <f>'Commercial E'!B532&amp;'Commercial E'!C532&amp;'Commercial E'!D532&amp;'Commercial E'!E532&amp;'Commercial E'!F532</f>
        <v>4249124NYNiMoD - North</v>
      </c>
      <c r="T512" s="108">
        <f>'Commercial E'!G532</f>
        <v>5.16E-2</v>
      </c>
      <c r="U512" s="108">
        <f>'Commercial E'!H532</f>
        <v>5.0200000000000002E-2</v>
      </c>
      <c r="V512" s="108">
        <f>'Commercial E'!I532</f>
        <v>0.05</v>
      </c>
      <c r="W512" s="108">
        <f>'Commercial E'!J532</f>
        <v>5.0900000000000001E-2</v>
      </c>
    </row>
    <row r="513" spans="19:23" x14ac:dyDescent="0.25">
      <c r="S513" s="108" t="str">
        <f>'Commercial E'!B533&amp;'Commercial E'!C533&amp;'Commercial E'!D533&amp;'Commercial E'!E533&amp;'Commercial E'!F533</f>
        <v>425226NYNiMoD - North</v>
      </c>
      <c r="T513" s="108">
        <f>'Commercial E'!G533</f>
        <v>4.7899999999999998E-2</v>
      </c>
      <c r="U513" s="108">
        <f>'Commercial E'!H533</f>
        <v>4.6199999999999998E-2</v>
      </c>
      <c r="V513" s="108">
        <f>'Commercial E'!I533</f>
        <v>4.5999999999999999E-2</v>
      </c>
      <c r="W513" s="108">
        <f>'Commercial E'!J533</f>
        <v>4.7E-2</v>
      </c>
    </row>
    <row r="514" spans="19:23" x14ac:dyDescent="0.25">
      <c r="S514" s="108" t="str">
        <f>'Commercial E'!B534&amp;'Commercial E'!C534&amp;'Commercial E'!D534&amp;'Commercial E'!E534&amp;'Commercial E'!F534</f>
        <v>4252212NYNiMoD - North</v>
      </c>
      <c r="T514" s="108">
        <f>'Commercial E'!G534</f>
        <v>5.0999999999999997E-2</v>
      </c>
      <c r="U514" s="108">
        <f>'Commercial E'!H534</f>
        <v>4.9500000000000002E-2</v>
      </c>
      <c r="V514" s="108">
        <f>'Commercial E'!I534</f>
        <v>4.9200000000000001E-2</v>
      </c>
      <c r="W514" s="108">
        <f>'Commercial E'!J534</f>
        <v>5.0200000000000002E-2</v>
      </c>
    </row>
    <row r="515" spans="19:23" x14ac:dyDescent="0.25">
      <c r="S515" s="108" t="str">
        <f>'Commercial E'!B535&amp;'Commercial E'!C535&amp;'Commercial E'!D535&amp;'Commercial E'!E535&amp;'Commercial E'!F535</f>
        <v>4252218NYNiMoD - North</v>
      </c>
      <c r="T515" s="108">
        <f>'Commercial E'!G535</f>
        <v>5.04E-2</v>
      </c>
      <c r="U515" s="108">
        <f>'Commercial E'!H535</f>
        <v>4.8899999999999999E-2</v>
      </c>
      <c r="V515" s="108">
        <f>'Commercial E'!I535</f>
        <v>4.8599999999999997E-2</v>
      </c>
      <c r="W515" s="108">
        <f>'Commercial E'!J535</f>
        <v>4.9700000000000001E-2</v>
      </c>
    </row>
    <row r="516" spans="19:23" x14ac:dyDescent="0.25">
      <c r="S516" s="108" t="str">
        <f>'Commercial E'!B536&amp;'Commercial E'!C536&amp;'Commercial E'!D536&amp;'Commercial E'!E536&amp;'Commercial E'!F536</f>
        <v>4252224NYNiMoD - North</v>
      </c>
      <c r="T516" s="108">
        <f>'Commercial E'!G536</f>
        <v>5.2299999999999999E-2</v>
      </c>
      <c r="U516" s="108">
        <f>'Commercial E'!H536</f>
        <v>5.0900000000000001E-2</v>
      </c>
      <c r="V516" s="108">
        <f>'Commercial E'!I536</f>
        <v>5.0599999999999999E-2</v>
      </c>
      <c r="W516" s="108">
        <f>'Commercial E'!J536</f>
        <v>5.16E-2</v>
      </c>
    </row>
    <row r="517" spans="19:23" x14ac:dyDescent="0.25">
      <c r="S517" s="108" t="str">
        <f>'Commercial E'!B537&amp;'Commercial E'!C537&amp;'Commercial E'!D537&amp;'Commercial E'!E537&amp;'Commercial E'!F537</f>
        <v>425526NYNiMoD - North</v>
      </c>
      <c r="T517" s="108">
        <f>'Commercial E'!G537</f>
        <v>4.9700000000000001E-2</v>
      </c>
      <c r="U517" s="108">
        <f>'Commercial E'!H537</f>
        <v>4.8099999999999997E-2</v>
      </c>
      <c r="V517" s="108">
        <f>'Commercial E'!I537</f>
        <v>4.7800000000000002E-2</v>
      </c>
      <c r="W517" s="108">
        <f>'Commercial E'!J537</f>
        <v>4.8899999999999999E-2</v>
      </c>
    </row>
    <row r="518" spans="19:23" x14ac:dyDescent="0.25">
      <c r="S518" s="108" t="str">
        <f>'Commercial E'!B538&amp;'Commercial E'!C538&amp;'Commercial E'!D538&amp;'Commercial E'!E538&amp;'Commercial E'!F538</f>
        <v>4255212NYNiMoD - North</v>
      </c>
      <c r="T518" s="108">
        <f>'Commercial E'!G538</f>
        <v>5.1400000000000001E-2</v>
      </c>
      <c r="U518" s="108">
        <f>'Commercial E'!H538</f>
        <v>4.99E-2</v>
      </c>
      <c r="V518" s="108">
        <f>'Commercial E'!I538</f>
        <v>4.9599999999999998E-2</v>
      </c>
      <c r="W518" s="108">
        <f>'Commercial E'!J538</f>
        <v>5.0700000000000002E-2</v>
      </c>
    </row>
    <row r="519" spans="19:23" x14ac:dyDescent="0.25">
      <c r="S519" s="108" t="str">
        <f>'Commercial E'!B539&amp;'Commercial E'!C539&amp;'Commercial E'!D539&amp;'Commercial E'!E539&amp;'Commercial E'!F539</f>
        <v>4255218NYNiMoD - North</v>
      </c>
      <c r="T519" s="108">
        <f>'Commercial E'!G539</f>
        <v>5.0900000000000001E-2</v>
      </c>
      <c r="U519" s="108">
        <f>'Commercial E'!H539</f>
        <v>4.9399999999999999E-2</v>
      </c>
      <c r="V519" s="108">
        <f>'Commercial E'!I539</f>
        <v>4.9099999999999998E-2</v>
      </c>
      <c r="W519" s="108">
        <f>'Commercial E'!J539</f>
        <v>5.0200000000000002E-2</v>
      </c>
    </row>
    <row r="520" spans="19:23" x14ac:dyDescent="0.25">
      <c r="S520" s="108" t="str">
        <f>'Commercial E'!B540&amp;'Commercial E'!C540&amp;'Commercial E'!D540&amp;'Commercial E'!E540&amp;'Commercial E'!F540</f>
        <v>4255224NYNiMoD - North</v>
      </c>
      <c r="T520" s="108">
        <f>'Commercial E'!G540</f>
        <v>5.28E-2</v>
      </c>
      <c r="U520" s="108">
        <f>'Commercial E'!H540</f>
        <v>5.1400000000000001E-2</v>
      </c>
      <c r="V520" s="108">
        <f>'Commercial E'!I540</f>
        <v>5.11E-2</v>
      </c>
      <c r="W520" s="108">
        <f>'Commercial E'!J540</f>
        <v>5.21E-2</v>
      </c>
    </row>
    <row r="521" spans="19:23" x14ac:dyDescent="0.25">
      <c r="S521" s="108" t="str">
        <f>'Commercial E'!B541&amp;'Commercial E'!C541&amp;'Commercial E'!D541&amp;'Commercial E'!E541&amp;'Commercial E'!F541</f>
        <v>425836NYNiMoD - North</v>
      </c>
      <c r="T521" s="108">
        <f>'Commercial E'!G541</f>
        <v>5.16E-2</v>
      </c>
      <c r="U521" s="108">
        <f>'Commercial E'!H541</f>
        <v>5.0099999999999999E-2</v>
      </c>
      <c r="V521" s="108">
        <f>'Commercial E'!I541</f>
        <v>4.9700000000000001E-2</v>
      </c>
      <c r="W521" s="108">
        <f>'Commercial E'!J541</f>
        <v>5.0900000000000001E-2</v>
      </c>
    </row>
    <row r="522" spans="19:23" x14ac:dyDescent="0.25">
      <c r="S522" s="108" t="str">
        <f>'Commercial E'!B542&amp;'Commercial E'!C542&amp;'Commercial E'!D542&amp;'Commercial E'!E542&amp;'Commercial E'!F542</f>
        <v>4258312NYNiMoD - North</v>
      </c>
      <c r="T522" s="108">
        <f>'Commercial E'!G542</f>
        <v>5.1799999999999999E-2</v>
      </c>
      <c r="U522" s="108">
        <f>'Commercial E'!H542</f>
        <v>5.0200000000000002E-2</v>
      </c>
      <c r="V522" s="108">
        <f>'Commercial E'!I542</f>
        <v>4.99E-2</v>
      </c>
      <c r="W522" s="108">
        <f>'Commercial E'!J542</f>
        <v>5.0999999999999997E-2</v>
      </c>
    </row>
    <row r="523" spans="19:23" x14ac:dyDescent="0.25">
      <c r="S523" s="108" t="str">
        <f>'Commercial E'!B543&amp;'Commercial E'!C543&amp;'Commercial E'!D543&amp;'Commercial E'!E543&amp;'Commercial E'!F543</f>
        <v>4258318NYNiMoD - North</v>
      </c>
      <c r="T523" s="108">
        <f>'Commercial E'!G543</f>
        <v>5.1999999999999998E-2</v>
      </c>
      <c r="U523" s="108">
        <f>'Commercial E'!H543</f>
        <v>5.0599999999999999E-2</v>
      </c>
      <c r="V523" s="108">
        <f>'Commercial E'!I543</f>
        <v>5.0299999999999997E-2</v>
      </c>
      <c r="W523" s="108">
        <f>'Commercial E'!J543</f>
        <v>5.1299999999999998E-2</v>
      </c>
    </row>
    <row r="524" spans="19:23" x14ac:dyDescent="0.25">
      <c r="S524" s="108" t="str">
        <f>'Commercial E'!B544&amp;'Commercial E'!C544&amp;'Commercial E'!D544&amp;'Commercial E'!E544&amp;'Commercial E'!F544</f>
        <v>4258324NYNiMoD - North</v>
      </c>
      <c r="T524" s="108">
        <f>'Commercial E'!G544</f>
        <v>5.33E-2</v>
      </c>
      <c r="U524" s="108">
        <f>'Commercial E'!H544</f>
        <v>5.1900000000000002E-2</v>
      </c>
      <c r="V524" s="108">
        <f>'Commercial E'!I544</f>
        <v>5.16E-2</v>
      </c>
      <c r="W524" s="108">
        <f>'Commercial E'!J544</f>
        <v>5.2600000000000001E-2</v>
      </c>
    </row>
    <row r="525" spans="19:23" x14ac:dyDescent="0.25">
      <c r="S525" s="108" t="str">
        <f>'Commercial E'!B545&amp;'Commercial E'!C545&amp;'Commercial E'!D545&amp;'Commercial E'!E545&amp;'Commercial E'!F545</f>
        <v>426146NYNiMoD - North</v>
      </c>
      <c r="T525" s="108">
        <f>'Commercial E'!G545</f>
        <v>5.3699999999999998E-2</v>
      </c>
      <c r="U525" s="108">
        <f>'Commercial E'!H545</f>
        <v>5.2200000000000003E-2</v>
      </c>
      <c r="V525" s="108">
        <f>'Commercial E'!I545</f>
        <v>5.1900000000000002E-2</v>
      </c>
      <c r="W525" s="108">
        <f>'Commercial E'!J545</f>
        <v>5.2999999999999999E-2</v>
      </c>
    </row>
    <row r="526" spans="19:23" x14ac:dyDescent="0.25">
      <c r="S526" s="108" t="str">
        <f>'Commercial E'!B546&amp;'Commercial E'!C546&amp;'Commercial E'!D546&amp;'Commercial E'!E546&amp;'Commercial E'!F546</f>
        <v>4261412NYNiMoD - North</v>
      </c>
      <c r="T526" s="108">
        <f>'Commercial E'!G546</f>
        <v>5.2400000000000002E-2</v>
      </c>
      <c r="U526" s="108">
        <f>'Commercial E'!H546</f>
        <v>5.0799999999999998E-2</v>
      </c>
      <c r="V526" s="108">
        <f>'Commercial E'!I546</f>
        <v>5.0500000000000003E-2</v>
      </c>
      <c r="W526" s="108">
        <f>'Commercial E'!J546</f>
        <v>5.16E-2</v>
      </c>
    </row>
    <row r="527" spans="19:23" x14ac:dyDescent="0.25">
      <c r="S527" s="108" t="str">
        <f>'Commercial E'!B547&amp;'Commercial E'!C547&amp;'Commercial E'!D547&amp;'Commercial E'!E547&amp;'Commercial E'!F547</f>
        <v>4261418NYNiMoD - North</v>
      </c>
      <c r="T527" s="108">
        <f>'Commercial E'!G547</f>
        <v>5.3199999999999997E-2</v>
      </c>
      <c r="U527" s="108">
        <f>'Commercial E'!H547</f>
        <v>5.1799999999999999E-2</v>
      </c>
      <c r="V527" s="108">
        <f>'Commercial E'!I547</f>
        <v>5.16E-2</v>
      </c>
      <c r="W527" s="108">
        <f>'Commercial E'!J547</f>
        <v>5.2499999999999998E-2</v>
      </c>
    </row>
    <row r="528" spans="19:23" x14ac:dyDescent="0.25">
      <c r="S528" s="108" t="str">
        <f>'Commercial E'!B548&amp;'Commercial E'!C548&amp;'Commercial E'!D548&amp;'Commercial E'!E548&amp;'Commercial E'!F548</f>
        <v>4261424NYNiMoD - North</v>
      </c>
      <c r="T528" s="108">
        <f>'Commercial E'!G548</f>
        <v>5.3699999999999998E-2</v>
      </c>
      <c r="U528" s="108">
        <f>'Commercial E'!H548</f>
        <v>5.2299999999999999E-2</v>
      </c>
      <c r="V528" s="108">
        <f>'Commercial E'!I548</f>
        <v>5.21E-2</v>
      </c>
      <c r="W528" s="108">
        <f>'Commercial E'!J548</f>
        <v>5.2999999999999999E-2</v>
      </c>
    </row>
    <row r="529" spans="19:23" x14ac:dyDescent="0.25">
      <c r="S529" s="108" t="str">
        <f>'Commercial E'!B549&amp;'Commercial E'!C549&amp;'Commercial E'!D549&amp;'Commercial E'!E549&amp;'Commercial E'!F549</f>
        <v>424616NYNiMoE - MHK VL</v>
      </c>
      <c r="T529" s="108">
        <f>'Commercial E'!G549</f>
        <v>5.7299999999999997E-2</v>
      </c>
      <c r="U529" s="108">
        <f>'Commercial E'!H549</f>
        <v>5.5500000000000001E-2</v>
      </c>
      <c r="V529" s="108">
        <f>'Commercial E'!I549</f>
        <v>5.5199999999999999E-2</v>
      </c>
      <c r="W529" s="108">
        <f>'Commercial E'!J549</f>
        <v>5.6300000000000003E-2</v>
      </c>
    </row>
    <row r="530" spans="19:23" x14ac:dyDescent="0.25">
      <c r="S530" s="108" t="str">
        <f>'Commercial E'!B550&amp;'Commercial E'!C550&amp;'Commercial E'!D550&amp;'Commercial E'!E550&amp;'Commercial E'!F550</f>
        <v>4246112NYNiMoE - MHK VL</v>
      </c>
      <c r="T530" s="108">
        <f>'Commercial E'!G550</f>
        <v>5.9799999999999999E-2</v>
      </c>
      <c r="U530" s="108">
        <f>'Commercial E'!H550</f>
        <v>5.8299999999999998E-2</v>
      </c>
      <c r="V530" s="108">
        <f>'Commercial E'!I550</f>
        <v>5.8000000000000003E-2</v>
      </c>
      <c r="W530" s="108">
        <f>'Commercial E'!J550</f>
        <v>5.91E-2</v>
      </c>
    </row>
    <row r="531" spans="19:23" x14ac:dyDescent="0.25">
      <c r="S531" s="108" t="str">
        <f>'Commercial E'!B551&amp;'Commercial E'!C551&amp;'Commercial E'!D551&amp;'Commercial E'!E551&amp;'Commercial E'!F551</f>
        <v>4246118NYNiMoE - MHK VL</v>
      </c>
      <c r="T531" s="108">
        <f>'Commercial E'!G551</f>
        <v>5.9499999999999997E-2</v>
      </c>
      <c r="U531" s="108">
        <f>'Commercial E'!H551</f>
        <v>5.8000000000000003E-2</v>
      </c>
      <c r="V531" s="108">
        <f>'Commercial E'!I551</f>
        <v>5.7700000000000001E-2</v>
      </c>
      <c r="W531" s="108">
        <f>'Commercial E'!J551</f>
        <v>5.8799999999999998E-2</v>
      </c>
    </row>
    <row r="532" spans="19:23" x14ac:dyDescent="0.25">
      <c r="S532" s="108" t="str">
        <f>'Commercial E'!B552&amp;'Commercial E'!C552&amp;'Commercial E'!D552&amp;'Commercial E'!E552&amp;'Commercial E'!F552</f>
        <v>4246124NYNiMoE - MHK VL</v>
      </c>
      <c r="T532" s="108">
        <f>'Commercial E'!G552</f>
        <v>6.1699999999999998E-2</v>
      </c>
      <c r="U532" s="108">
        <f>'Commercial E'!H552</f>
        <v>0.06</v>
      </c>
      <c r="V532" s="108">
        <f>'Commercial E'!I552</f>
        <v>5.9700000000000003E-2</v>
      </c>
      <c r="W532" s="108">
        <f>'Commercial E'!J552</f>
        <v>6.0900000000000003E-2</v>
      </c>
    </row>
    <row r="533" spans="19:23" x14ac:dyDescent="0.25">
      <c r="S533" s="108" t="str">
        <f>'Commercial E'!B553&amp;'Commercial E'!C553&amp;'Commercial E'!D553&amp;'Commercial E'!E553&amp;'Commercial E'!F553</f>
        <v>424916NYNiMoE - MHK VL</v>
      </c>
      <c r="T533" s="108">
        <f>'Commercial E'!G553</f>
        <v>5.7299999999999997E-2</v>
      </c>
      <c r="U533" s="108">
        <f>'Commercial E'!H553</f>
        <v>5.5599999999999997E-2</v>
      </c>
      <c r="V533" s="108">
        <f>'Commercial E'!I553</f>
        <v>5.5399999999999998E-2</v>
      </c>
      <c r="W533" s="108">
        <f>'Commercial E'!J553</f>
        <v>5.6399999999999999E-2</v>
      </c>
    </row>
    <row r="534" spans="19:23" x14ac:dyDescent="0.25">
      <c r="S534" s="108" t="str">
        <f>'Commercial E'!B554&amp;'Commercial E'!C554&amp;'Commercial E'!D554&amp;'Commercial E'!E554&amp;'Commercial E'!F554</f>
        <v>4249112NYNiMoE - MHK VL</v>
      </c>
      <c r="T534" s="108">
        <f>'Commercial E'!G554</f>
        <v>0.06</v>
      </c>
      <c r="U534" s="108">
        <f>'Commercial E'!H554</f>
        <v>5.8500000000000003E-2</v>
      </c>
      <c r="V534" s="108">
        <f>'Commercial E'!I554</f>
        <v>5.8200000000000002E-2</v>
      </c>
      <c r="W534" s="108">
        <f>'Commercial E'!J554</f>
        <v>5.9299999999999999E-2</v>
      </c>
    </row>
    <row r="535" spans="19:23" x14ac:dyDescent="0.25">
      <c r="S535" s="108" t="str">
        <f>'Commercial E'!B555&amp;'Commercial E'!C555&amp;'Commercial E'!D555&amp;'Commercial E'!E555&amp;'Commercial E'!F555</f>
        <v>4249118NYNiMoE - MHK VL</v>
      </c>
      <c r="T535" s="108">
        <f>'Commercial E'!G555</f>
        <v>5.9700000000000003E-2</v>
      </c>
      <c r="U535" s="108">
        <f>'Commercial E'!H555</f>
        <v>5.8099999999999999E-2</v>
      </c>
      <c r="V535" s="108">
        <f>'Commercial E'!I555</f>
        <v>5.7799999999999997E-2</v>
      </c>
      <c r="W535" s="108">
        <f>'Commercial E'!J555</f>
        <v>5.8900000000000001E-2</v>
      </c>
    </row>
    <row r="536" spans="19:23" x14ac:dyDescent="0.25">
      <c r="S536" s="108" t="str">
        <f>'Commercial E'!B556&amp;'Commercial E'!C556&amp;'Commercial E'!D556&amp;'Commercial E'!E556&amp;'Commercial E'!F556</f>
        <v>4249124NYNiMoE - MHK VL</v>
      </c>
      <c r="T536" s="108">
        <f>'Commercial E'!G556</f>
        <v>6.0100000000000001E-2</v>
      </c>
      <c r="U536" s="108">
        <f>'Commercial E'!H556</f>
        <v>5.8700000000000002E-2</v>
      </c>
      <c r="V536" s="108">
        <f>'Commercial E'!I556</f>
        <v>5.8500000000000003E-2</v>
      </c>
      <c r="W536" s="108">
        <f>'Commercial E'!J556</f>
        <v>5.9400000000000001E-2</v>
      </c>
    </row>
    <row r="537" spans="19:23" x14ac:dyDescent="0.25">
      <c r="S537" s="108" t="str">
        <f>'Commercial E'!B557&amp;'Commercial E'!C557&amp;'Commercial E'!D557&amp;'Commercial E'!E557&amp;'Commercial E'!F557</f>
        <v>425226NYNiMoE - MHK VL</v>
      </c>
      <c r="T537" s="108">
        <f>'Commercial E'!G557</f>
        <v>5.79E-2</v>
      </c>
      <c r="U537" s="108">
        <f>'Commercial E'!H557</f>
        <v>5.6300000000000003E-2</v>
      </c>
      <c r="V537" s="108">
        <f>'Commercial E'!I557</f>
        <v>5.6099999999999997E-2</v>
      </c>
      <c r="W537" s="108">
        <f>'Commercial E'!J557</f>
        <v>5.7099999999999998E-2</v>
      </c>
    </row>
    <row r="538" spans="19:23" x14ac:dyDescent="0.25">
      <c r="S538" s="108" t="str">
        <f>'Commercial E'!B558&amp;'Commercial E'!C558&amp;'Commercial E'!D558&amp;'Commercial E'!E558&amp;'Commercial E'!F558</f>
        <v>4252212NYNiMoE - MHK VL</v>
      </c>
      <c r="T538" s="108">
        <f>'Commercial E'!G558</f>
        <v>6.0299999999999999E-2</v>
      </c>
      <c r="U538" s="108">
        <f>'Commercial E'!H558</f>
        <v>5.8799999999999998E-2</v>
      </c>
      <c r="V538" s="108">
        <f>'Commercial E'!I558</f>
        <v>5.8500000000000003E-2</v>
      </c>
      <c r="W538" s="108">
        <f>'Commercial E'!J558</f>
        <v>5.96E-2</v>
      </c>
    </row>
    <row r="539" spans="19:23" x14ac:dyDescent="0.25">
      <c r="S539" s="108" t="str">
        <f>'Commercial E'!B559&amp;'Commercial E'!C559&amp;'Commercial E'!D559&amp;'Commercial E'!E559&amp;'Commercial E'!F559</f>
        <v>4252218NYNiMoE - MHK VL</v>
      </c>
      <c r="T539" s="108">
        <f>'Commercial E'!G559</f>
        <v>5.9799999999999999E-2</v>
      </c>
      <c r="U539" s="108">
        <f>'Commercial E'!H559</f>
        <v>5.8299999999999998E-2</v>
      </c>
      <c r="V539" s="108">
        <f>'Commercial E'!I559</f>
        <v>5.8000000000000003E-2</v>
      </c>
      <c r="W539" s="108">
        <f>'Commercial E'!J559</f>
        <v>5.8999999999999997E-2</v>
      </c>
    </row>
    <row r="540" spans="19:23" x14ac:dyDescent="0.25">
      <c r="S540" s="108" t="str">
        <f>'Commercial E'!B560&amp;'Commercial E'!C560&amp;'Commercial E'!D560&amp;'Commercial E'!E560&amp;'Commercial E'!F560</f>
        <v>4252224NYNiMoE - MHK VL</v>
      </c>
      <c r="T540" s="108">
        <f>'Commercial E'!G560</f>
        <v>6.0199999999999997E-2</v>
      </c>
      <c r="U540" s="108">
        <f>'Commercial E'!H560</f>
        <v>5.8900000000000001E-2</v>
      </c>
      <c r="V540" s="108">
        <f>'Commercial E'!I560</f>
        <v>5.8599999999999999E-2</v>
      </c>
      <c r="W540" s="108">
        <f>'Commercial E'!J560</f>
        <v>5.96E-2</v>
      </c>
    </row>
    <row r="541" spans="19:23" x14ac:dyDescent="0.25">
      <c r="S541" s="108" t="str">
        <f>'Commercial E'!B561&amp;'Commercial E'!C561&amp;'Commercial E'!D561&amp;'Commercial E'!E561&amp;'Commercial E'!F561</f>
        <v>425526NYNiMoE - MHK VL</v>
      </c>
      <c r="T541" s="108">
        <f>'Commercial E'!G561</f>
        <v>5.8400000000000001E-2</v>
      </c>
      <c r="U541" s="108">
        <f>'Commercial E'!H561</f>
        <v>5.6899999999999999E-2</v>
      </c>
      <c r="V541" s="108">
        <f>'Commercial E'!I561</f>
        <v>5.6599999999999998E-2</v>
      </c>
      <c r="W541" s="108">
        <f>'Commercial E'!J561</f>
        <v>5.7700000000000001E-2</v>
      </c>
    </row>
    <row r="542" spans="19:23" x14ac:dyDescent="0.25">
      <c r="S542" s="108" t="str">
        <f>'Commercial E'!B562&amp;'Commercial E'!C562&amp;'Commercial E'!D562&amp;'Commercial E'!E562&amp;'Commercial E'!F562</f>
        <v>4255212NYNiMoE - MHK VL</v>
      </c>
      <c r="T542" s="108">
        <f>'Commercial E'!G562</f>
        <v>6.0499999999999998E-2</v>
      </c>
      <c r="U542" s="108">
        <f>'Commercial E'!H562</f>
        <v>5.8999999999999997E-2</v>
      </c>
      <c r="V542" s="108">
        <f>'Commercial E'!I562</f>
        <v>5.8700000000000002E-2</v>
      </c>
      <c r="W542" s="108">
        <f>'Commercial E'!J562</f>
        <v>5.9799999999999999E-2</v>
      </c>
    </row>
    <row r="543" spans="19:23" x14ac:dyDescent="0.25">
      <c r="S543" s="108" t="str">
        <f>'Commercial E'!B563&amp;'Commercial E'!C563&amp;'Commercial E'!D563&amp;'Commercial E'!E563&amp;'Commercial E'!F563</f>
        <v>4255218NYNiMoE - MHK VL</v>
      </c>
      <c r="T543" s="108">
        <f>'Commercial E'!G563</f>
        <v>5.9900000000000002E-2</v>
      </c>
      <c r="U543" s="108">
        <f>'Commercial E'!H563</f>
        <v>5.8500000000000003E-2</v>
      </c>
      <c r="V543" s="108">
        <f>'Commercial E'!I563</f>
        <v>5.8200000000000002E-2</v>
      </c>
      <c r="W543" s="108">
        <f>'Commercial E'!J563</f>
        <v>5.9200000000000003E-2</v>
      </c>
    </row>
    <row r="544" spans="19:23" x14ac:dyDescent="0.25">
      <c r="S544" s="108" t="str">
        <f>'Commercial E'!B564&amp;'Commercial E'!C564&amp;'Commercial E'!D564&amp;'Commercial E'!E564&amp;'Commercial E'!F564</f>
        <v>4255224NYNiMoE - MHK VL</v>
      </c>
      <c r="T544" s="108">
        <f>'Commercial E'!G564</f>
        <v>6.0400000000000002E-2</v>
      </c>
      <c r="U544" s="108">
        <f>'Commercial E'!H564</f>
        <v>5.8999999999999997E-2</v>
      </c>
      <c r="V544" s="108">
        <f>'Commercial E'!I564</f>
        <v>5.8799999999999998E-2</v>
      </c>
      <c r="W544" s="108">
        <f>'Commercial E'!J564</f>
        <v>5.9700000000000003E-2</v>
      </c>
    </row>
    <row r="545" spans="19:23" x14ac:dyDescent="0.25">
      <c r="S545" s="108" t="str">
        <f>'Commercial E'!B565&amp;'Commercial E'!C565&amp;'Commercial E'!D565&amp;'Commercial E'!E565&amp;'Commercial E'!F565</f>
        <v>425836NYNiMoE - MHK VL</v>
      </c>
      <c r="T545" s="108">
        <f>'Commercial E'!G565</f>
        <v>5.9799999999999999E-2</v>
      </c>
      <c r="U545" s="108">
        <f>'Commercial E'!H565</f>
        <v>5.8299999999999998E-2</v>
      </c>
      <c r="V545" s="108">
        <f>'Commercial E'!I565</f>
        <v>5.8000000000000003E-2</v>
      </c>
      <c r="W545" s="108">
        <f>'Commercial E'!J565</f>
        <v>5.91E-2</v>
      </c>
    </row>
    <row r="546" spans="19:23" x14ac:dyDescent="0.25">
      <c r="S546" s="108" t="str">
        <f>'Commercial E'!B566&amp;'Commercial E'!C566&amp;'Commercial E'!D566&amp;'Commercial E'!E566&amp;'Commercial E'!F566</f>
        <v>4258312NYNiMoE - MHK VL</v>
      </c>
      <c r="T546" s="108">
        <f>'Commercial E'!G566</f>
        <v>6.0600000000000001E-2</v>
      </c>
      <c r="U546" s="108">
        <f>'Commercial E'!H566</f>
        <v>5.91E-2</v>
      </c>
      <c r="V546" s="108">
        <f>'Commercial E'!I566</f>
        <v>5.8799999999999998E-2</v>
      </c>
      <c r="W546" s="108">
        <f>'Commercial E'!J566</f>
        <v>5.9799999999999999E-2</v>
      </c>
    </row>
    <row r="547" spans="19:23" x14ac:dyDescent="0.25">
      <c r="S547" s="108" t="str">
        <f>'Commercial E'!B567&amp;'Commercial E'!C567&amp;'Commercial E'!D567&amp;'Commercial E'!E567&amp;'Commercial E'!F567</f>
        <v>4258318NYNiMoE - MHK VL</v>
      </c>
      <c r="T547" s="108">
        <f>'Commercial E'!G567</f>
        <v>6.0400000000000002E-2</v>
      </c>
      <c r="U547" s="108">
        <f>'Commercial E'!H567</f>
        <v>5.8999999999999997E-2</v>
      </c>
      <c r="V547" s="108">
        <f>'Commercial E'!I567</f>
        <v>5.8700000000000002E-2</v>
      </c>
      <c r="W547" s="108">
        <f>'Commercial E'!J567</f>
        <v>5.9700000000000003E-2</v>
      </c>
    </row>
    <row r="548" spans="19:23" x14ac:dyDescent="0.25">
      <c r="S548" s="108" t="str">
        <f>'Commercial E'!B568&amp;'Commercial E'!C568&amp;'Commercial E'!D568&amp;'Commercial E'!E568&amp;'Commercial E'!F568</f>
        <v>4258324NYNiMoE - MHK VL</v>
      </c>
      <c r="T548" s="108">
        <f>'Commercial E'!G568</f>
        <v>6.0499999999999998E-2</v>
      </c>
      <c r="U548" s="108">
        <f>'Commercial E'!H568</f>
        <v>5.91E-2</v>
      </c>
      <c r="V548" s="108">
        <f>'Commercial E'!I568</f>
        <v>5.8799999999999998E-2</v>
      </c>
      <c r="W548" s="108">
        <f>'Commercial E'!J568</f>
        <v>5.9799999999999999E-2</v>
      </c>
    </row>
    <row r="549" spans="19:23" x14ac:dyDescent="0.25">
      <c r="S549" s="108" t="str">
        <f>'Commercial E'!B569&amp;'Commercial E'!C569&amp;'Commercial E'!D569&amp;'Commercial E'!E569&amp;'Commercial E'!F569</f>
        <v>426146NYNiMoE - MHK VL</v>
      </c>
      <c r="T549" s="108">
        <f>'Commercial E'!G569</f>
        <v>6.0699999999999997E-2</v>
      </c>
      <c r="U549" s="108">
        <f>'Commercial E'!H569</f>
        <v>5.9299999999999999E-2</v>
      </c>
      <c r="V549" s="108">
        <f>'Commercial E'!I569</f>
        <v>5.8999999999999997E-2</v>
      </c>
      <c r="W549" s="108">
        <f>'Commercial E'!J569</f>
        <v>6.0100000000000001E-2</v>
      </c>
    </row>
    <row r="550" spans="19:23" x14ac:dyDescent="0.25">
      <c r="S550" s="108" t="str">
        <f>'Commercial E'!B570&amp;'Commercial E'!C570&amp;'Commercial E'!D570&amp;'Commercial E'!E570&amp;'Commercial E'!F570</f>
        <v>4261412NYNiMoE - MHK VL</v>
      </c>
      <c r="T550" s="108">
        <f>'Commercial E'!G570</f>
        <v>6.0699999999999997E-2</v>
      </c>
      <c r="U550" s="108">
        <f>'Commercial E'!H570</f>
        <v>5.9200000000000003E-2</v>
      </c>
      <c r="V550" s="108">
        <f>'Commercial E'!I570</f>
        <v>5.8900000000000001E-2</v>
      </c>
      <c r="W550" s="108">
        <f>'Commercial E'!J570</f>
        <v>0.06</v>
      </c>
    </row>
    <row r="551" spans="19:23" x14ac:dyDescent="0.25">
      <c r="S551" s="108" t="str">
        <f>'Commercial E'!B571&amp;'Commercial E'!C571&amp;'Commercial E'!D571&amp;'Commercial E'!E571&amp;'Commercial E'!F571</f>
        <v>4261418NYNiMoE - MHK VL</v>
      </c>
      <c r="T551" s="108">
        <f>'Commercial E'!G571</f>
        <v>6.0699999999999997E-2</v>
      </c>
      <c r="U551" s="108">
        <f>'Commercial E'!H571</f>
        <v>5.9400000000000001E-2</v>
      </c>
      <c r="V551" s="108">
        <f>'Commercial E'!I571</f>
        <v>5.91E-2</v>
      </c>
      <c r="W551" s="108">
        <f>'Commercial E'!J571</f>
        <v>6.0100000000000001E-2</v>
      </c>
    </row>
    <row r="552" spans="19:23" x14ac:dyDescent="0.25">
      <c r="S552" s="108" t="str">
        <f>'Commercial E'!B572&amp;'Commercial E'!C572&amp;'Commercial E'!D572&amp;'Commercial E'!E572&amp;'Commercial E'!F572</f>
        <v>4261424NYNiMoE - MHK VL</v>
      </c>
      <c r="T552" s="108">
        <f>'Commercial E'!G572</f>
        <v>6.0499999999999998E-2</v>
      </c>
      <c r="U552" s="108">
        <f>'Commercial E'!H572</f>
        <v>5.91E-2</v>
      </c>
      <c r="V552" s="108">
        <f>'Commercial E'!I572</f>
        <v>5.8799999999999998E-2</v>
      </c>
      <c r="W552" s="108">
        <f>'Commercial E'!J572</f>
        <v>5.9799999999999999E-2</v>
      </c>
    </row>
    <row r="553" spans="19:23" x14ac:dyDescent="0.25">
      <c r="S553" s="108" t="str">
        <f>'Commercial E'!B573&amp;'Commercial E'!C573&amp;'Commercial E'!D573&amp;'Commercial E'!E573&amp;'Commercial E'!F573</f>
        <v>424616NYNiMoF - Capitl</v>
      </c>
      <c r="T553" s="108">
        <f>'Commercial E'!G573</f>
        <v>4.9700000000000001E-2</v>
      </c>
      <c r="U553" s="108">
        <f>'Commercial E'!H573</f>
        <v>4.7899999999999998E-2</v>
      </c>
      <c r="V553" s="108">
        <f>'Commercial E'!I573</f>
        <v>4.7600000000000003E-2</v>
      </c>
      <c r="W553" s="108">
        <f>'Commercial E'!J573</f>
        <v>4.87E-2</v>
      </c>
    </row>
    <row r="554" spans="19:23" x14ac:dyDescent="0.25">
      <c r="S554" s="108" t="str">
        <f>'Commercial E'!B574&amp;'Commercial E'!C574&amp;'Commercial E'!D574&amp;'Commercial E'!E574&amp;'Commercial E'!F574</f>
        <v>4246112NYNiMoF - Capitl</v>
      </c>
      <c r="T554" s="108">
        <f>'Commercial E'!G574</f>
        <v>5.8999999999999997E-2</v>
      </c>
      <c r="U554" s="108">
        <f>'Commercial E'!H574</f>
        <v>5.7500000000000002E-2</v>
      </c>
      <c r="V554" s="108">
        <f>'Commercial E'!I574</f>
        <v>5.7200000000000001E-2</v>
      </c>
      <c r="W554" s="108">
        <f>'Commercial E'!J574</f>
        <v>5.8299999999999998E-2</v>
      </c>
    </row>
    <row r="555" spans="19:23" x14ac:dyDescent="0.25">
      <c r="S555" s="108" t="str">
        <f>'Commercial E'!B575&amp;'Commercial E'!C575&amp;'Commercial E'!D575&amp;'Commercial E'!E575&amp;'Commercial E'!F575</f>
        <v>4246118NYNiMoF - Capitl</v>
      </c>
      <c r="T555" s="108">
        <f>'Commercial E'!G575</f>
        <v>5.6399999999999999E-2</v>
      </c>
      <c r="U555" s="108">
        <f>'Commercial E'!H575</f>
        <v>5.4800000000000001E-2</v>
      </c>
      <c r="V555" s="108">
        <f>'Commercial E'!I575</f>
        <v>5.4600000000000003E-2</v>
      </c>
      <c r="W555" s="108">
        <f>'Commercial E'!J575</f>
        <v>5.5599999999999997E-2</v>
      </c>
    </row>
    <row r="556" spans="19:23" x14ac:dyDescent="0.25">
      <c r="S556" s="108" t="str">
        <f>'Commercial E'!B576&amp;'Commercial E'!C576&amp;'Commercial E'!D576&amp;'Commercial E'!E576&amp;'Commercial E'!F576</f>
        <v>4246124NYNiMoF - Capitl</v>
      </c>
      <c r="T556" s="108">
        <f>'Commercial E'!G576</f>
        <v>6.0499999999999998E-2</v>
      </c>
      <c r="U556" s="108">
        <f>'Commercial E'!H576</f>
        <v>5.8799999999999998E-2</v>
      </c>
      <c r="V556" s="108">
        <f>'Commercial E'!I576</f>
        <v>5.8500000000000003E-2</v>
      </c>
      <c r="W556" s="108">
        <f>'Commercial E'!J576</f>
        <v>5.9700000000000003E-2</v>
      </c>
    </row>
    <row r="557" spans="19:23" x14ac:dyDescent="0.25">
      <c r="S557" s="108" t="str">
        <f>'Commercial E'!B577&amp;'Commercial E'!C577&amp;'Commercial E'!D577&amp;'Commercial E'!E577&amp;'Commercial E'!F577</f>
        <v>424916NYNiMoF - Capitl</v>
      </c>
      <c r="T557" s="108">
        <f>'Commercial E'!G577</f>
        <v>5.0099999999999999E-2</v>
      </c>
      <c r="U557" s="108">
        <f>'Commercial E'!H577</f>
        <v>4.8399999999999999E-2</v>
      </c>
      <c r="V557" s="108">
        <f>'Commercial E'!I577</f>
        <v>4.82E-2</v>
      </c>
      <c r="W557" s="108">
        <f>'Commercial E'!J577</f>
        <v>4.9200000000000001E-2</v>
      </c>
    </row>
    <row r="558" spans="19:23" x14ac:dyDescent="0.25">
      <c r="S558" s="108" t="str">
        <f>'Commercial E'!B578&amp;'Commercial E'!C578&amp;'Commercial E'!D578&amp;'Commercial E'!E578&amp;'Commercial E'!F578</f>
        <v>4249112NYNiMoF - Capitl</v>
      </c>
      <c r="T558" s="108">
        <f>'Commercial E'!G578</f>
        <v>5.9400000000000001E-2</v>
      </c>
      <c r="U558" s="108">
        <f>'Commercial E'!H578</f>
        <v>5.79E-2</v>
      </c>
      <c r="V558" s="108">
        <f>'Commercial E'!I578</f>
        <v>5.7599999999999998E-2</v>
      </c>
      <c r="W558" s="108">
        <f>'Commercial E'!J578</f>
        <v>5.8700000000000002E-2</v>
      </c>
    </row>
    <row r="559" spans="19:23" x14ac:dyDescent="0.25">
      <c r="S559" s="108" t="str">
        <f>'Commercial E'!B579&amp;'Commercial E'!C579&amp;'Commercial E'!D579&amp;'Commercial E'!E579&amp;'Commercial E'!F579</f>
        <v>4249118NYNiMoF - Capitl</v>
      </c>
      <c r="T559" s="108">
        <f>'Commercial E'!G579</f>
        <v>5.6599999999999998E-2</v>
      </c>
      <c r="U559" s="108">
        <f>'Commercial E'!H579</f>
        <v>5.5E-2</v>
      </c>
      <c r="V559" s="108">
        <f>'Commercial E'!I579</f>
        <v>5.4800000000000001E-2</v>
      </c>
      <c r="W559" s="108">
        <f>'Commercial E'!J579</f>
        <v>5.5800000000000002E-2</v>
      </c>
    </row>
    <row r="560" spans="19:23" x14ac:dyDescent="0.25">
      <c r="S560" s="108" t="str">
        <f>'Commercial E'!B580&amp;'Commercial E'!C580&amp;'Commercial E'!D580&amp;'Commercial E'!E580&amp;'Commercial E'!F580</f>
        <v>4249124NYNiMoF - Capitl</v>
      </c>
      <c r="T560" s="108">
        <f>'Commercial E'!G580</f>
        <v>5.91E-2</v>
      </c>
      <c r="U560" s="108">
        <f>'Commercial E'!H580</f>
        <v>5.7700000000000001E-2</v>
      </c>
      <c r="V560" s="108">
        <f>'Commercial E'!I580</f>
        <v>5.7500000000000002E-2</v>
      </c>
      <c r="W560" s="108">
        <f>'Commercial E'!J580</f>
        <v>5.8400000000000001E-2</v>
      </c>
    </row>
    <row r="561" spans="19:23" x14ac:dyDescent="0.25">
      <c r="S561" s="108" t="str">
        <f>'Commercial E'!B581&amp;'Commercial E'!C581&amp;'Commercial E'!D581&amp;'Commercial E'!E581&amp;'Commercial E'!F581</f>
        <v>425226NYNiMoF - Capitl</v>
      </c>
      <c r="T561" s="108">
        <f>'Commercial E'!G581</f>
        <v>5.16E-2</v>
      </c>
      <c r="U561" s="108">
        <f>'Commercial E'!H581</f>
        <v>0.05</v>
      </c>
      <c r="V561" s="108">
        <f>'Commercial E'!I581</f>
        <v>4.9700000000000001E-2</v>
      </c>
      <c r="W561" s="108">
        <f>'Commercial E'!J581</f>
        <v>5.0799999999999998E-2</v>
      </c>
    </row>
    <row r="562" spans="19:23" x14ac:dyDescent="0.25">
      <c r="S562" s="108" t="str">
        <f>'Commercial E'!B582&amp;'Commercial E'!C582&amp;'Commercial E'!D582&amp;'Commercial E'!E582&amp;'Commercial E'!F582</f>
        <v>4252212NYNiMoF - Capitl</v>
      </c>
      <c r="T562" s="108">
        <f>'Commercial E'!G582</f>
        <v>5.9900000000000002E-2</v>
      </c>
      <c r="U562" s="108">
        <f>'Commercial E'!H582</f>
        <v>5.8400000000000001E-2</v>
      </c>
      <c r="V562" s="108">
        <f>'Commercial E'!I582</f>
        <v>5.8099999999999999E-2</v>
      </c>
      <c r="W562" s="108">
        <f>'Commercial E'!J582</f>
        <v>5.91E-2</v>
      </c>
    </row>
    <row r="563" spans="19:23" x14ac:dyDescent="0.25">
      <c r="S563" s="108" t="str">
        <f>'Commercial E'!B583&amp;'Commercial E'!C583&amp;'Commercial E'!D583&amp;'Commercial E'!E583&amp;'Commercial E'!F583</f>
        <v>4252218NYNiMoF - Capitl</v>
      </c>
      <c r="T563" s="108">
        <f>'Commercial E'!G583</f>
        <v>5.7000000000000002E-2</v>
      </c>
      <c r="U563" s="108">
        <f>'Commercial E'!H583</f>
        <v>5.5500000000000001E-2</v>
      </c>
      <c r="V563" s="108">
        <f>'Commercial E'!I583</f>
        <v>5.5300000000000002E-2</v>
      </c>
      <c r="W563" s="108">
        <f>'Commercial E'!J583</f>
        <v>5.6300000000000003E-2</v>
      </c>
    </row>
    <row r="564" spans="19:23" x14ac:dyDescent="0.25">
      <c r="S564" s="108" t="str">
        <f>'Commercial E'!B584&amp;'Commercial E'!C584&amp;'Commercial E'!D584&amp;'Commercial E'!E584&amp;'Commercial E'!F584</f>
        <v>4252224NYNiMoF - Capitl</v>
      </c>
      <c r="T564" s="108">
        <f>'Commercial E'!G584</f>
        <v>5.9299999999999999E-2</v>
      </c>
      <c r="U564" s="108">
        <f>'Commercial E'!H584</f>
        <v>5.8000000000000003E-2</v>
      </c>
      <c r="V564" s="108">
        <f>'Commercial E'!I584</f>
        <v>5.7700000000000001E-2</v>
      </c>
      <c r="W564" s="108">
        <f>'Commercial E'!J584</f>
        <v>5.8700000000000002E-2</v>
      </c>
    </row>
    <row r="565" spans="19:23" x14ac:dyDescent="0.25">
      <c r="S565" s="108" t="str">
        <f>'Commercial E'!B585&amp;'Commercial E'!C585&amp;'Commercial E'!D585&amp;'Commercial E'!E585&amp;'Commercial E'!F585</f>
        <v>425526NYNiMoF - Capitl</v>
      </c>
      <c r="T565" s="108">
        <f>'Commercial E'!G585</f>
        <v>5.45E-2</v>
      </c>
      <c r="U565" s="108">
        <f>'Commercial E'!H585</f>
        <v>5.2999999999999999E-2</v>
      </c>
      <c r="V565" s="108">
        <f>'Commercial E'!I585</f>
        <v>5.2699999999999997E-2</v>
      </c>
      <c r="W565" s="108">
        <f>'Commercial E'!J585</f>
        <v>5.3699999999999998E-2</v>
      </c>
    </row>
    <row r="566" spans="19:23" x14ac:dyDescent="0.25">
      <c r="S566" s="108" t="str">
        <f>'Commercial E'!B586&amp;'Commercial E'!C586&amp;'Commercial E'!D586&amp;'Commercial E'!E586&amp;'Commercial E'!F586</f>
        <v>4255212NYNiMoF - Capitl</v>
      </c>
      <c r="T566" s="108">
        <f>'Commercial E'!G586</f>
        <v>0.06</v>
      </c>
      <c r="U566" s="108">
        <f>'Commercial E'!H586</f>
        <v>5.8500000000000003E-2</v>
      </c>
      <c r="V566" s="108">
        <f>'Commercial E'!I586</f>
        <v>5.8200000000000002E-2</v>
      </c>
      <c r="W566" s="108">
        <f>'Commercial E'!J586</f>
        <v>5.9299999999999999E-2</v>
      </c>
    </row>
    <row r="567" spans="19:23" x14ac:dyDescent="0.25">
      <c r="S567" s="108" t="str">
        <f>'Commercial E'!B587&amp;'Commercial E'!C587&amp;'Commercial E'!D587&amp;'Commercial E'!E587&amp;'Commercial E'!F587</f>
        <v>4255218NYNiMoF - Capitl</v>
      </c>
      <c r="T567" s="108">
        <f>'Commercial E'!G587</f>
        <v>5.79E-2</v>
      </c>
      <c r="U567" s="108">
        <f>'Commercial E'!H587</f>
        <v>5.6399999999999999E-2</v>
      </c>
      <c r="V567" s="108">
        <f>'Commercial E'!I587</f>
        <v>5.6099999999999997E-2</v>
      </c>
      <c r="W567" s="108">
        <f>'Commercial E'!J587</f>
        <v>5.7099999999999998E-2</v>
      </c>
    </row>
    <row r="568" spans="19:23" x14ac:dyDescent="0.25">
      <c r="S568" s="108" t="str">
        <f>'Commercial E'!B588&amp;'Commercial E'!C588&amp;'Commercial E'!D588&amp;'Commercial E'!E588&amp;'Commercial E'!F588</f>
        <v>4255224NYNiMoF - Capitl</v>
      </c>
      <c r="T568" s="108">
        <f>'Commercial E'!G588</f>
        <v>5.96E-2</v>
      </c>
      <c r="U568" s="108">
        <f>'Commercial E'!H588</f>
        <v>5.8200000000000002E-2</v>
      </c>
      <c r="V568" s="108">
        <f>'Commercial E'!I588</f>
        <v>5.79E-2</v>
      </c>
      <c r="W568" s="108">
        <f>'Commercial E'!J588</f>
        <v>5.8900000000000001E-2</v>
      </c>
    </row>
    <row r="569" spans="19:23" x14ac:dyDescent="0.25">
      <c r="S569" s="108" t="str">
        <f>'Commercial E'!B589&amp;'Commercial E'!C589&amp;'Commercial E'!D589&amp;'Commercial E'!E589&amp;'Commercial E'!F589</f>
        <v>425836NYNiMoF - Capitl</v>
      </c>
      <c r="T569" s="108">
        <f>'Commercial E'!G589</f>
        <v>6.0299999999999999E-2</v>
      </c>
      <c r="U569" s="108">
        <f>'Commercial E'!H589</f>
        <v>5.8799999999999998E-2</v>
      </c>
      <c r="V569" s="108">
        <f>'Commercial E'!I589</f>
        <v>5.8500000000000003E-2</v>
      </c>
      <c r="W569" s="108">
        <f>'Commercial E'!J589</f>
        <v>5.96E-2</v>
      </c>
    </row>
    <row r="570" spans="19:23" x14ac:dyDescent="0.25">
      <c r="S570" s="108" t="str">
        <f>'Commercial E'!B590&amp;'Commercial E'!C590&amp;'Commercial E'!D590&amp;'Commercial E'!E590&amp;'Commercial E'!F590</f>
        <v>4258312NYNiMoF - Capitl</v>
      </c>
      <c r="T570" s="108">
        <f>'Commercial E'!G590</f>
        <v>5.9900000000000002E-2</v>
      </c>
      <c r="U570" s="108">
        <f>'Commercial E'!H590</f>
        <v>5.8400000000000001E-2</v>
      </c>
      <c r="V570" s="108">
        <f>'Commercial E'!I590</f>
        <v>5.8099999999999999E-2</v>
      </c>
      <c r="W570" s="108">
        <f>'Commercial E'!J590</f>
        <v>5.91E-2</v>
      </c>
    </row>
    <row r="571" spans="19:23" x14ac:dyDescent="0.25">
      <c r="S571" s="108" t="str">
        <f>'Commercial E'!B591&amp;'Commercial E'!C591&amp;'Commercial E'!D591&amp;'Commercial E'!E591&amp;'Commercial E'!F591</f>
        <v>4258318NYNiMoF - Capitl</v>
      </c>
      <c r="T571" s="108">
        <f>'Commercial E'!G591</f>
        <v>5.96E-2</v>
      </c>
      <c r="U571" s="108">
        <f>'Commercial E'!H591</f>
        <v>5.8200000000000002E-2</v>
      </c>
      <c r="V571" s="108">
        <f>'Commercial E'!I591</f>
        <v>5.79E-2</v>
      </c>
      <c r="W571" s="108">
        <f>'Commercial E'!J591</f>
        <v>5.8900000000000001E-2</v>
      </c>
    </row>
    <row r="572" spans="19:23" x14ac:dyDescent="0.25">
      <c r="S572" s="108" t="str">
        <f>'Commercial E'!B592&amp;'Commercial E'!C592&amp;'Commercial E'!D592&amp;'Commercial E'!E592&amp;'Commercial E'!F592</f>
        <v>4258324NYNiMoF - Capitl</v>
      </c>
      <c r="T572" s="108">
        <f>'Commercial E'!G592</f>
        <v>5.9499999999999997E-2</v>
      </c>
      <c r="U572" s="108">
        <f>'Commercial E'!H592</f>
        <v>5.8200000000000002E-2</v>
      </c>
      <c r="V572" s="108">
        <f>'Commercial E'!I592</f>
        <v>5.79E-2</v>
      </c>
      <c r="W572" s="108">
        <f>'Commercial E'!J592</f>
        <v>5.8799999999999998E-2</v>
      </c>
    </row>
    <row r="573" spans="19:23" x14ac:dyDescent="0.25">
      <c r="S573" s="108" t="str">
        <f>'Commercial E'!B593&amp;'Commercial E'!C593&amp;'Commercial E'!D593&amp;'Commercial E'!E593&amp;'Commercial E'!F593</f>
        <v>426146NYNiMoF - Capitl</v>
      </c>
      <c r="T573" s="108">
        <f>'Commercial E'!G593</f>
        <v>6.5799999999999997E-2</v>
      </c>
      <c r="U573" s="108">
        <f>'Commercial E'!H593</f>
        <v>6.4399999999999999E-2</v>
      </c>
      <c r="V573" s="108">
        <f>'Commercial E'!I593</f>
        <v>6.4000000000000001E-2</v>
      </c>
      <c r="W573" s="108">
        <f>'Commercial E'!J593</f>
        <v>6.5100000000000005E-2</v>
      </c>
    </row>
    <row r="574" spans="19:23" x14ac:dyDescent="0.25">
      <c r="S574" s="108" t="str">
        <f>'Commercial E'!B594&amp;'Commercial E'!C594&amp;'Commercial E'!D594&amp;'Commercial E'!E594&amp;'Commercial E'!F594</f>
        <v>4261412NYNiMoF - Capitl</v>
      </c>
      <c r="T574" s="108">
        <f>'Commercial E'!G594</f>
        <v>5.9799999999999999E-2</v>
      </c>
      <c r="U574" s="108">
        <f>'Commercial E'!H594</f>
        <v>5.8299999999999998E-2</v>
      </c>
      <c r="V574" s="108">
        <f>'Commercial E'!I594</f>
        <v>5.8000000000000003E-2</v>
      </c>
      <c r="W574" s="108">
        <f>'Commercial E'!J594</f>
        <v>5.91E-2</v>
      </c>
    </row>
    <row r="575" spans="19:23" x14ac:dyDescent="0.25">
      <c r="S575" s="108" t="str">
        <f>'Commercial E'!B595&amp;'Commercial E'!C595&amp;'Commercial E'!D595&amp;'Commercial E'!E595&amp;'Commercial E'!F595</f>
        <v>4261418NYNiMoF - Capitl</v>
      </c>
      <c r="T575" s="108">
        <f>'Commercial E'!G595</f>
        <v>6.1199999999999997E-2</v>
      </c>
      <c r="U575" s="108">
        <f>'Commercial E'!H595</f>
        <v>5.9900000000000002E-2</v>
      </c>
      <c r="V575" s="108">
        <f>'Commercial E'!I595</f>
        <v>5.96E-2</v>
      </c>
      <c r="W575" s="108">
        <f>'Commercial E'!J595</f>
        <v>6.0600000000000001E-2</v>
      </c>
    </row>
    <row r="576" spans="19:23" x14ac:dyDescent="0.25">
      <c r="S576" s="108" t="str">
        <f>'Commercial E'!B596&amp;'Commercial E'!C596&amp;'Commercial E'!D596&amp;'Commercial E'!E596&amp;'Commercial E'!F596</f>
        <v>4261424NYNiMoF - Capitl</v>
      </c>
      <c r="T576" s="108">
        <f>'Commercial E'!G596</f>
        <v>5.9400000000000001E-2</v>
      </c>
      <c r="U576" s="108">
        <f>'Commercial E'!H596</f>
        <v>5.8099999999999999E-2</v>
      </c>
      <c r="V576" s="108">
        <f>'Commercial E'!I596</f>
        <v>5.7799999999999997E-2</v>
      </c>
      <c r="W576" s="108">
        <f>'Commercial E'!J596</f>
        <v>5.8799999999999998E-2</v>
      </c>
    </row>
    <row r="577" spans="19:23" x14ac:dyDescent="0.25">
      <c r="S577" s="108" t="str">
        <f>'Commercial E'!B597&amp;'Commercial E'!C597&amp;'Commercial E'!D597&amp;'Commercial E'!E597&amp;'Commercial E'!F597</f>
        <v>424616NYNYSEGA - West</v>
      </c>
      <c r="T577" s="108">
        <f>'Commercial E'!G597</f>
        <v>5.3900000000000003E-2</v>
      </c>
      <c r="U577" s="108">
        <f>'Commercial E'!H597</f>
        <v>5.21E-2</v>
      </c>
      <c r="V577" s="108">
        <f>'Commercial E'!I597</f>
        <v>5.1900000000000002E-2</v>
      </c>
      <c r="W577" s="108">
        <f>'Commercial E'!J597</f>
        <v>5.2999999999999999E-2</v>
      </c>
    </row>
    <row r="578" spans="19:23" x14ac:dyDescent="0.25">
      <c r="S578" s="108" t="str">
        <f>'Commercial E'!B598&amp;'Commercial E'!C598&amp;'Commercial E'!D598&amp;'Commercial E'!E598&amp;'Commercial E'!F598</f>
        <v>4246112NYNYSEGA - West</v>
      </c>
      <c r="T578" s="108">
        <f>'Commercial E'!G598</f>
        <v>5.6500000000000002E-2</v>
      </c>
      <c r="U578" s="108">
        <f>'Commercial E'!H598</f>
        <v>5.5E-2</v>
      </c>
      <c r="V578" s="108">
        <f>'Commercial E'!I598</f>
        <v>5.4699999999999999E-2</v>
      </c>
      <c r="W578" s="108">
        <f>'Commercial E'!J598</f>
        <v>5.5800000000000002E-2</v>
      </c>
    </row>
    <row r="579" spans="19:23" x14ac:dyDescent="0.25">
      <c r="S579" s="108" t="str">
        <f>'Commercial E'!B599&amp;'Commercial E'!C599&amp;'Commercial E'!D599&amp;'Commercial E'!E599&amp;'Commercial E'!F599</f>
        <v>4246118NYNYSEGA - West</v>
      </c>
      <c r="T579" s="108">
        <f>'Commercial E'!G599</f>
        <v>5.6300000000000003E-2</v>
      </c>
      <c r="U579" s="108">
        <f>'Commercial E'!H599</f>
        <v>5.4699999999999999E-2</v>
      </c>
      <c r="V579" s="108">
        <f>'Commercial E'!I599</f>
        <v>5.4399999999999997E-2</v>
      </c>
      <c r="W579" s="108">
        <f>'Commercial E'!J599</f>
        <v>5.5500000000000001E-2</v>
      </c>
    </row>
    <row r="580" spans="19:23" x14ac:dyDescent="0.25">
      <c r="S580" s="108" t="str">
        <f>'Commercial E'!B600&amp;'Commercial E'!C600&amp;'Commercial E'!D600&amp;'Commercial E'!E600&amp;'Commercial E'!F600</f>
        <v>4246124NYNYSEGA - West</v>
      </c>
      <c r="T580" s="108">
        <f>'Commercial E'!G600</f>
        <v>5.8400000000000001E-2</v>
      </c>
      <c r="U580" s="108">
        <f>'Commercial E'!H600</f>
        <v>5.67E-2</v>
      </c>
      <c r="V580" s="108">
        <f>'Commercial E'!I600</f>
        <v>5.6399999999999999E-2</v>
      </c>
      <c r="W580" s="108">
        <f>'Commercial E'!J600</f>
        <v>5.7599999999999998E-2</v>
      </c>
    </row>
    <row r="581" spans="19:23" x14ac:dyDescent="0.25">
      <c r="S581" s="108" t="str">
        <f>'Commercial E'!B601&amp;'Commercial E'!C601&amp;'Commercial E'!D601&amp;'Commercial E'!E601&amp;'Commercial E'!F601</f>
        <v>424916NYNYSEGA - West</v>
      </c>
      <c r="T581" s="108">
        <f>'Commercial E'!G601</f>
        <v>5.3900000000000003E-2</v>
      </c>
      <c r="U581" s="108">
        <f>'Commercial E'!H601</f>
        <v>5.2200000000000003E-2</v>
      </c>
      <c r="V581" s="108">
        <f>'Commercial E'!I601</f>
        <v>5.1999999999999998E-2</v>
      </c>
      <c r="W581" s="108">
        <f>'Commercial E'!J601</f>
        <v>5.2999999999999999E-2</v>
      </c>
    </row>
    <row r="582" spans="19:23" x14ac:dyDescent="0.25">
      <c r="S582" s="108" t="str">
        <f>'Commercial E'!B602&amp;'Commercial E'!C602&amp;'Commercial E'!D602&amp;'Commercial E'!E602&amp;'Commercial E'!F602</f>
        <v>4249112NYNYSEGA - West</v>
      </c>
      <c r="T582" s="108">
        <f>'Commercial E'!G602</f>
        <v>5.6800000000000003E-2</v>
      </c>
      <c r="U582" s="108">
        <f>'Commercial E'!H602</f>
        <v>5.5199999999999999E-2</v>
      </c>
      <c r="V582" s="108">
        <f>'Commercial E'!I602</f>
        <v>5.4899999999999997E-2</v>
      </c>
      <c r="W582" s="108">
        <f>'Commercial E'!J602</f>
        <v>5.6000000000000001E-2</v>
      </c>
    </row>
    <row r="583" spans="19:23" x14ac:dyDescent="0.25">
      <c r="S583" s="108" t="str">
        <f>'Commercial E'!B603&amp;'Commercial E'!C603&amp;'Commercial E'!D603&amp;'Commercial E'!E603&amp;'Commercial E'!F603</f>
        <v>4249118NYNYSEGA - West</v>
      </c>
      <c r="T583" s="108">
        <f>'Commercial E'!G603</f>
        <v>5.6399999999999999E-2</v>
      </c>
      <c r="U583" s="108">
        <f>'Commercial E'!H603</f>
        <v>5.4800000000000001E-2</v>
      </c>
      <c r="V583" s="108">
        <f>'Commercial E'!I603</f>
        <v>5.45E-2</v>
      </c>
      <c r="W583" s="108">
        <f>'Commercial E'!J603</f>
        <v>5.5599999999999997E-2</v>
      </c>
    </row>
    <row r="584" spans="19:23" x14ac:dyDescent="0.25">
      <c r="S584" s="108" t="str">
        <f>'Commercial E'!B604&amp;'Commercial E'!C604&amp;'Commercial E'!D604&amp;'Commercial E'!E604&amp;'Commercial E'!F604</f>
        <v>4249124NYNYSEGA - West</v>
      </c>
      <c r="T584" s="108">
        <f>'Commercial E'!G604</f>
        <v>5.6800000000000003E-2</v>
      </c>
      <c r="U584" s="108">
        <f>'Commercial E'!H604</f>
        <v>5.5399999999999998E-2</v>
      </c>
      <c r="V584" s="108">
        <f>'Commercial E'!I604</f>
        <v>5.5199999999999999E-2</v>
      </c>
      <c r="W584" s="108">
        <f>'Commercial E'!J604</f>
        <v>5.6099999999999997E-2</v>
      </c>
    </row>
    <row r="585" spans="19:23" x14ac:dyDescent="0.25">
      <c r="S585" s="108" t="str">
        <f>'Commercial E'!B605&amp;'Commercial E'!C605&amp;'Commercial E'!D605&amp;'Commercial E'!E605&amp;'Commercial E'!F605</f>
        <v>425226NYNYSEGA - West</v>
      </c>
      <c r="T585" s="108">
        <f>'Commercial E'!G605</f>
        <v>5.4600000000000003E-2</v>
      </c>
      <c r="U585" s="108">
        <f>'Commercial E'!H605</f>
        <v>5.2999999999999999E-2</v>
      </c>
      <c r="V585" s="108">
        <f>'Commercial E'!I605</f>
        <v>5.2699999999999997E-2</v>
      </c>
      <c r="W585" s="108">
        <f>'Commercial E'!J605</f>
        <v>5.3699999999999998E-2</v>
      </c>
    </row>
    <row r="586" spans="19:23" x14ac:dyDescent="0.25">
      <c r="S586" s="108" t="str">
        <f>'Commercial E'!B606&amp;'Commercial E'!C606&amp;'Commercial E'!D606&amp;'Commercial E'!E606&amp;'Commercial E'!F606</f>
        <v>4252212NYNYSEGA - West</v>
      </c>
      <c r="T586" s="108">
        <f>'Commercial E'!G606</f>
        <v>5.7099999999999998E-2</v>
      </c>
      <c r="U586" s="108">
        <f>'Commercial E'!H606</f>
        <v>5.5500000000000001E-2</v>
      </c>
      <c r="V586" s="108">
        <f>'Commercial E'!I606</f>
        <v>5.5199999999999999E-2</v>
      </c>
      <c r="W586" s="108">
        <f>'Commercial E'!J606</f>
        <v>5.6300000000000003E-2</v>
      </c>
    </row>
    <row r="587" spans="19:23" x14ac:dyDescent="0.25">
      <c r="S587" s="108" t="str">
        <f>'Commercial E'!B607&amp;'Commercial E'!C607&amp;'Commercial E'!D607&amp;'Commercial E'!E607&amp;'Commercial E'!F607</f>
        <v>4252218NYNYSEGA - West</v>
      </c>
      <c r="T587" s="108">
        <f>'Commercial E'!G607</f>
        <v>5.6500000000000002E-2</v>
      </c>
      <c r="U587" s="108">
        <f>'Commercial E'!H607</f>
        <v>5.5E-2</v>
      </c>
      <c r="V587" s="108">
        <f>'Commercial E'!I607</f>
        <v>5.4699999999999999E-2</v>
      </c>
      <c r="W587" s="108">
        <f>'Commercial E'!J607</f>
        <v>5.57E-2</v>
      </c>
    </row>
    <row r="588" spans="19:23" x14ac:dyDescent="0.25">
      <c r="S588" s="108" t="str">
        <f>'Commercial E'!B608&amp;'Commercial E'!C608&amp;'Commercial E'!D608&amp;'Commercial E'!E608&amp;'Commercial E'!F608</f>
        <v>4252224NYNYSEGA - West</v>
      </c>
      <c r="T588" s="108">
        <f>'Commercial E'!G608</f>
        <v>5.7000000000000002E-2</v>
      </c>
      <c r="U588" s="108">
        <f>'Commercial E'!H608</f>
        <v>5.5599999999999997E-2</v>
      </c>
      <c r="V588" s="108">
        <f>'Commercial E'!I608</f>
        <v>5.5300000000000002E-2</v>
      </c>
      <c r="W588" s="108">
        <f>'Commercial E'!J608</f>
        <v>5.6300000000000003E-2</v>
      </c>
    </row>
    <row r="589" spans="19:23" x14ac:dyDescent="0.25">
      <c r="S589" s="108" t="str">
        <f>'Commercial E'!B609&amp;'Commercial E'!C609&amp;'Commercial E'!D609&amp;'Commercial E'!E609&amp;'Commercial E'!F609</f>
        <v>425526NYNYSEGA - West</v>
      </c>
      <c r="T589" s="108">
        <f>'Commercial E'!G609</f>
        <v>5.5100000000000003E-2</v>
      </c>
      <c r="U589" s="108">
        <f>'Commercial E'!H609</f>
        <v>5.3600000000000002E-2</v>
      </c>
      <c r="V589" s="108">
        <f>'Commercial E'!I609</f>
        <v>5.33E-2</v>
      </c>
      <c r="W589" s="108">
        <f>'Commercial E'!J609</f>
        <v>5.4399999999999997E-2</v>
      </c>
    </row>
    <row r="590" spans="19:23" x14ac:dyDescent="0.25">
      <c r="S590" s="108" t="str">
        <f>'Commercial E'!B610&amp;'Commercial E'!C610&amp;'Commercial E'!D610&amp;'Commercial E'!E610&amp;'Commercial E'!F610</f>
        <v>4255212NYNYSEGA - West</v>
      </c>
      <c r="T590" s="108">
        <f>'Commercial E'!G610</f>
        <v>5.7200000000000001E-2</v>
      </c>
      <c r="U590" s="108">
        <f>'Commercial E'!H610</f>
        <v>5.57E-2</v>
      </c>
      <c r="V590" s="108">
        <f>'Commercial E'!I610</f>
        <v>5.5399999999999998E-2</v>
      </c>
      <c r="W590" s="108">
        <f>'Commercial E'!J610</f>
        <v>5.6500000000000002E-2</v>
      </c>
    </row>
    <row r="591" spans="19:23" x14ac:dyDescent="0.25">
      <c r="S591" s="108" t="str">
        <f>'Commercial E'!B611&amp;'Commercial E'!C611&amp;'Commercial E'!D611&amp;'Commercial E'!E611&amp;'Commercial E'!F611</f>
        <v>4255218NYNYSEGA - West</v>
      </c>
      <c r="T591" s="108">
        <f>'Commercial E'!G611</f>
        <v>5.67E-2</v>
      </c>
      <c r="U591" s="108">
        <f>'Commercial E'!H611</f>
        <v>5.5199999999999999E-2</v>
      </c>
      <c r="V591" s="108">
        <f>'Commercial E'!I611</f>
        <v>5.4899999999999997E-2</v>
      </c>
      <c r="W591" s="108">
        <f>'Commercial E'!J611</f>
        <v>5.5899999999999998E-2</v>
      </c>
    </row>
    <row r="592" spans="19:23" x14ac:dyDescent="0.25">
      <c r="S592" s="108" t="str">
        <f>'Commercial E'!B612&amp;'Commercial E'!C612&amp;'Commercial E'!D612&amp;'Commercial E'!E612&amp;'Commercial E'!F612</f>
        <v>4255224NYNYSEGA - West</v>
      </c>
      <c r="T592" s="108">
        <f>'Commercial E'!G612</f>
        <v>5.7099999999999998E-2</v>
      </c>
      <c r="U592" s="108">
        <f>'Commercial E'!H612</f>
        <v>5.57E-2</v>
      </c>
      <c r="V592" s="108">
        <f>'Commercial E'!I612</f>
        <v>5.5500000000000001E-2</v>
      </c>
      <c r="W592" s="108">
        <f>'Commercial E'!J612</f>
        <v>5.6399999999999999E-2</v>
      </c>
    </row>
    <row r="593" spans="19:23" x14ac:dyDescent="0.25">
      <c r="S593" s="108" t="str">
        <f>'Commercial E'!B613&amp;'Commercial E'!C613&amp;'Commercial E'!D613&amp;'Commercial E'!E613&amp;'Commercial E'!F613</f>
        <v>425836NYNYSEGA - West</v>
      </c>
      <c r="T593" s="108">
        <f>'Commercial E'!G613</f>
        <v>5.6500000000000002E-2</v>
      </c>
      <c r="U593" s="108">
        <f>'Commercial E'!H613</f>
        <v>5.5E-2</v>
      </c>
      <c r="V593" s="108">
        <f>'Commercial E'!I613</f>
        <v>5.4699999999999999E-2</v>
      </c>
      <c r="W593" s="108">
        <f>'Commercial E'!J613</f>
        <v>5.5800000000000002E-2</v>
      </c>
    </row>
    <row r="594" spans="19:23" x14ac:dyDescent="0.25">
      <c r="S594" s="108" t="str">
        <f>'Commercial E'!B614&amp;'Commercial E'!C614&amp;'Commercial E'!D614&amp;'Commercial E'!E614&amp;'Commercial E'!F614</f>
        <v>4258312NYNYSEGA - West</v>
      </c>
      <c r="T594" s="108">
        <f>'Commercial E'!G614</f>
        <v>5.7299999999999997E-2</v>
      </c>
      <c r="U594" s="108">
        <f>'Commercial E'!H614</f>
        <v>5.5800000000000002E-2</v>
      </c>
      <c r="V594" s="108">
        <f>'Commercial E'!I614</f>
        <v>5.5500000000000001E-2</v>
      </c>
      <c r="W594" s="108">
        <f>'Commercial E'!J614</f>
        <v>5.6599999999999998E-2</v>
      </c>
    </row>
    <row r="595" spans="19:23" x14ac:dyDescent="0.25">
      <c r="S595" s="108" t="str">
        <f>'Commercial E'!B615&amp;'Commercial E'!C615&amp;'Commercial E'!D615&amp;'Commercial E'!E615&amp;'Commercial E'!F615</f>
        <v>4258318NYNYSEGA - West</v>
      </c>
      <c r="T595" s="108">
        <f>'Commercial E'!G615</f>
        <v>5.7099999999999998E-2</v>
      </c>
      <c r="U595" s="108">
        <f>'Commercial E'!H615</f>
        <v>5.57E-2</v>
      </c>
      <c r="V595" s="108">
        <f>'Commercial E'!I615</f>
        <v>5.5399999999999998E-2</v>
      </c>
      <c r="W595" s="108">
        <f>'Commercial E'!J615</f>
        <v>5.6399999999999999E-2</v>
      </c>
    </row>
    <row r="596" spans="19:23" x14ac:dyDescent="0.25">
      <c r="S596" s="108" t="str">
        <f>'Commercial E'!B616&amp;'Commercial E'!C616&amp;'Commercial E'!D616&amp;'Commercial E'!E616&amp;'Commercial E'!F616</f>
        <v>4258324NYNYSEGA - West</v>
      </c>
      <c r="T596" s="108">
        <f>'Commercial E'!G616</f>
        <v>5.7200000000000001E-2</v>
      </c>
      <c r="U596" s="108">
        <f>'Commercial E'!H616</f>
        <v>5.5800000000000002E-2</v>
      </c>
      <c r="V596" s="108">
        <f>'Commercial E'!I616</f>
        <v>5.5599999999999997E-2</v>
      </c>
      <c r="W596" s="108">
        <f>'Commercial E'!J616</f>
        <v>5.6500000000000002E-2</v>
      </c>
    </row>
    <row r="597" spans="19:23" x14ac:dyDescent="0.25">
      <c r="S597" s="108" t="str">
        <f>'Commercial E'!B617&amp;'Commercial E'!C617&amp;'Commercial E'!D617&amp;'Commercial E'!E617&amp;'Commercial E'!F617</f>
        <v>426146NYNYSEGA - West</v>
      </c>
      <c r="T597" s="108">
        <f>'Commercial E'!G617</f>
        <v>5.7500000000000002E-2</v>
      </c>
      <c r="U597" s="108">
        <f>'Commercial E'!H617</f>
        <v>5.6099999999999997E-2</v>
      </c>
      <c r="V597" s="108">
        <f>'Commercial E'!I617</f>
        <v>5.57E-2</v>
      </c>
      <c r="W597" s="108">
        <f>'Commercial E'!J617</f>
        <v>5.6800000000000003E-2</v>
      </c>
    </row>
    <row r="598" spans="19:23" x14ac:dyDescent="0.25">
      <c r="S598" s="108" t="str">
        <f>'Commercial E'!B618&amp;'Commercial E'!C618&amp;'Commercial E'!D618&amp;'Commercial E'!E618&amp;'Commercial E'!F618</f>
        <v>4261412NYNYSEGA - West</v>
      </c>
      <c r="T598" s="108">
        <f>'Commercial E'!G618</f>
        <v>5.7500000000000002E-2</v>
      </c>
      <c r="U598" s="108">
        <f>'Commercial E'!H618</f>
        <v>5.5899999999999998E-2</v>
      </c>
      <c r="V598" s="108">
        <f>'Commercial E'!I618</f>
        <v>5.5599999999999997E-2</v>
      </c>
      <c r="W598" s="108">
        <f>'Commercial E'!J618</f>
        <v>5.67E-2</v>
      </c>
    </row>
    <row r="599" spans="19:23" x14ac:dyDescent="0.25">
      <c r="S599" s="108" t="str">
        <f>'Commercial E'!B619&amp;'Commercial E'!C619&amp;'Commercial E'!D619&amp;'Commercial E'!E619&amp;'Commercial E'!F619</f>
        <v>4261418NYNYSEGA - West</v>
      </c>
      <c r="T599" s="108">
        <f>'Commercial E'!G619</f>
        <v>5.7500000000000002E-2</v>
      </c>
      <c r="U599" s="108">
        <f>'Commercial E'!H619</f>
        <v>5.6099999999999997E-2</v>
      </c>
      <c r="V599" s="108">
        <f>'Commercial E'!I619</f>
        <v>5.5800000000000002E-2</v>
      </c>
      <c r="W599" s="108">
        <f>'Commercial E'!J619</f>
        <v>5.6800000000000003E-2</v>
      </c>
    </row>
    <row r="600" spans="19:23" x14ac:dyDescent="0.25">
      <c r="S600" s="108" t="str">
        <f>'Commercial E'!B620&amp;'Commercial E'!C620&amp;'Commercial E'!D620&amp;'Commercial E'!E620&amp;'Commercial E'!F620</f>
        <v>4261424NYNYSEGA - West</v>
      </c>
      <c r="T600" s="108">
        <f>'Commercial E'!G620</f>
        <v>5.7200000000000001E-2</v>
      </c>
      <c r="U600" s="108">
        <f>'Commercial E'!H620</f>
        <v>5.5800000000000002E-2</v>
      </c>
      <c r="V600" s="108">
        <f>'Commercial E'!I620</f>
        <v>5.5599999999999997E-2</v>
      </c>
      <c r="W600" s="108">
        <f>'Commercial E'!J620</f>
        <v>5.6500000000000002E-2</v>
      </c>
    </row>
    <row r="601" spans="19:23" x14ac:dyDescent="0.25">
      <c r="S601" s="108" t="str">
        <f>'Commercial E'!B621&amp;'Commercial E'!C621&amp;'Commercial E'!D621&amp;'Commercial E'!E621&amp;'Commercial E'!F621</f>
        <v>424616NYNYSEGC - Centrl</v>
      </c>
      <c r="T601" s="108">
        <f>'Commercial E'!G621</f>
        <v>4.6699999999999998E-2</v>
      </c>
      <c r="U601" s="108">
        <f>'Commercial E'!H621</f>
        <v>4.4999999999999998E-2</v>
      </c>
      <c r="V601" s="108">
        <f>'Commercial E'!I621</f>
        <v>4.4699999999999997E-2</v>
      </c>
      <c r="W601" s="108">
        <f>'Commercial E'!J621</f>
        <v>4.58E-2</v>
      </c>
    </row>
    <row r="602" spans="19:23" x14ac:dyDescent="0.25">
      <c r="S602" s="108" t="str">
        <f>'Commercial E'!B622&amp;'Commercial E'!C622&amp;'Commercial E'!D622&amp;'Commercial E'!E622&amp;'Commercial E'!F622</f>
        <v>4246112NYNYSEGC - Centrl</v>
      </c>
      <c r="T602" s="108">
        <f>'Commercial E'!G622</f>
        <v>5.0599999999999999E-2</v>
      </c>
      <c r="U602" s="108">
        <f>'Commercial E'!H622</f>
        <v>4.9099999999999998E-2</v>
      </c>
      <c r="V602" s="108">
        <f>'Commercial E'!I622</f>
        <v>4.8800000000000003E-2</v>
      </c>
      <c r="W602" s="108">
        <f>'Commercial E'!J622</f>
        <v>4.99E-2</v>
      </c>
    </row>
    <row r="603" spans="19:23" x14ac:dyDescent="0.25">
      <c r="S603" s="108" t="str">
        <f>'Commercial E'!B623&amp;'Commercial E'!C623&amp;'Commercial E'!D623&amp;'Commercial E'!E623&amp;'Commercial E'!F623</f>
        <v>4246118NYNYSEGC - Centrl</v>
      </c>
      <c r="T603" s="108">
        <f>'Commercial E'!G623</f>
        <v>5.0500000000000003E-2</v>
      </c>
      <c r="U603" s="108">
        <f>'Commercial E'!H623</f>
        <v>4.9000000000000002E-2</v>
      </c>
      <c r="V603" s="108">
        <f>'Commercial E'!I623</f>
        <v>4.87E-2</v>
      </c>
      <c r="W603" s="108">
        <f>'Commercial E'!J623</f>
        <v>4.9799999999999997E-2</v>
      </c>
    </row>
    <row r="604" spans="19:23" x14ac:dyDescent="0.25">
      <c r="S604" s="108" t="str">
        <f>'Commercial E'!B624&amp;'Commercial E'!C624&amp;'Commercial E'!D624&amp;'Commercial E'!E624&amp;'Commercial E'!F624</f>
        <v>4246124NYNYSEGC - Centrl</v>
      </c>
      <c r="T604" s="108">
        <f>'Commercial E'!G624</f>
        <v>5.3100000000000001E-2</v>
      </c>
      <c r="U604" s="108">
        <f>'Commercial E'!H624</f>
        <v>5.1400000000000001E-2</v>
      </c>
      <c r="V604" s="108">
        <f>'Commercial E'!I624</f>
        <v>5.11E-2</v>
      </c>
      <c r="W604" s="108">
        <f>'Commercial E'!J624</f>
        <v>5.2299999999999999E-2</v>
      </c>
    </row>
    <row r="605" spans="19:23" x14ac:dyDescent="0.25">
      <c r="S605" s="108" t="str">
        <f>'Commercial E'!B625&amp;'Commercial E'!C625&amp;'Commercial E'!D625&amp;'Commercial E'!E625&amp;'Commercial E'!F625</f>
        <v>424916NYNYSEGC - Centrl</v>
      </c>
      <c r="T605" s="108">
        <f>'Commercial E'!G625</f>
        <v>4.7100000000000003E-2</v>
      </c>
      <c r="U605" s="108">
        <f>'Commercial E'!H625</f>
        <v>4.5400000000000003E-2</v>
      </c>
      <c r="V605" s="108">
        <f>'Commercial E'!I625</f>
        <v>4.5199999999999997E-2</v>
      </c>
      <c r="W605" s="108">
        <f>'Commercial E'!J625</f>
        <v>4.6199999999999998E-2</v>
      </c>
    </row>
    <row r="606" spans="19:23" x14ac:dyDescent="0.25">
      <c r="S606" s="108" t="str">
        <f>'Commercial E'!B626&amp;'Commercial E'!C626&amp;'Commercial E'!D626&amp;'Commercial E'!E626&amp;'Commercial E'!F626</f>
        <v>4249112NYNYSEGC - Centrl</v>
      </c>
      <c r="T606" s="108">
        <f>'Commercial E'!G626</f>
        <v>5.0999999999999997E-2</v>
      </c>
      <c r="U606" s="108">
        <f>'Commercial E'!H626</f>
        <v>4.9500000000000002E-2</v>
      </c>
      <c r="V606" s="108">
        <f>'Commercial E'!I626</f>
        <v>4.9299999999999997E-2</v>
      </c>
      <c r="W606" s="108">
        <f>'Commercial E'!J626</f>
        <v>5.0299999999999997E-2</v>
      </c>
    </row>
    <row r="607" spans="19:23" x14ac:dyDescent="0.25">
      <c r="S607" s="108" t="str">
        <f>'Commercial E'!B627&amp;'Commercial E'!C627&amp;'Commercial E'!D627&amp;'Commercial E'!E627&amp;'Commercial E'!F627</f>
        <v>4249118NYNYSEGC - Centrl</v>
      </c>
      <c r="T607" s="108">
        <f>'Commercial E'!G627</f>
        <v>5.0700000000000002E-2</v>
      </c>
      <c r="U607" s="108">
        <f>'Commercial E'!H627</f>
        <v>4.9200000000000001E-2</v>
      </c>
      <c r="V607" s="108">
        <f>'Commercial E'!I627</f>
        <v>4.8899999999999999E-2</v>
      </c>
      <c r="W607" s="108">
        <f>'Commercial E'!J627</f>
        <v>4.99E-2</v>
      </c>
    </row>
    <row r="608" spans="19:23" x14ac:dyDescent="0.25">
      <c r="S608" s="108" t="str">
        <f>'Commercial E'!B628&amp;'Commercial E'!C628&amp;'Commercial E'!D628&amp;'Commercial E'!E628&amp;'Commercial E'!F628</f>
        <v>4249124NYNYSEGC - Centrl</v>
      </c>
      <c r="T608" s="108">
        <f>'Commercial E'!G628</f>
        <v>5.16E-2</v>
      </c>
      <c r="U608" s="108">
        <f>'Commercial E'!H628</f>
        <v>5.0200000000000002E-2</v>
      </c>
      <c r="V608" s="108">
        <f>'Commercial E'!I628</f>
        <v>0.05</v>
      </c>
      <c r="W608" s="108">
        <f>'Commercial E'!J628</f>
        <v>5.0900000000000001E-2</v>
      </c>
    </row>
    <row r="609" spans="19:23" x14ac:dyDescent="0.25">
      <c r="S609" s="108" t="str">
        <f>'Commercial E'!B629&amp;'Commercial E'!C629&amp;'Commercial E'!D629&amp;'Commercial E'!E629&amp;'Commercial E'!F629</f>
        <v>425226NYNYSEGC - Centrl</v>
      </c>
      <c r="T609" s="108">
        <f>'Commercial E'!G629</f>
        <v>4.8099999999999997E-2</v>
      </c>
      <c r="U609" s="108">
        <f>'Commercial E'!H629</f>
        <v>4.65E-2</v>
      </c>
      <c r="V609" s="108">
        <f>'Commercial E'!I629</f>
        <v>4.6300000000000001E-2</v>
      </c>
      <c r="W609" s="108">
        <f>'Commercial E'!J629</f>
        <v>4.7300000000000002E-2</v>
      </c>
    </row>
    <row r="610" spans="19:23" x14ac:dyDescent="0.25">
      <c r="S610" s="108" t="str">
        <f>'Commercial E'!B630&amp;'Commercial E'!C630&amp;'Commercial E'!D630&amp;'Commercial E'!E630&amp;'Commercial E'!F630</f>
        <v>4252212NYNYSEGC - Centrl</v>
      </c>
      <c r="T610" s="108">
        <f>'Commercial E'!G630</f>
        <v>5.1499999999999997E-2</v>
      </c>
      <c r="U610" s="108">
        <f>'Commercial E'!H630</f>
        <v>0.05</v>
      </c>
      <c r="V610" s="108">
        <f>'Commercial E'!I630</f>
        <v>4.9700000000000001E-2</v>
      </c>
      <c r="W610" s="108">
        <f>'Commercial E'!J630</f>
        <v>5.0799999999999998E-2</v>
      </c>
    </row>
    <row r="611" spans="19:23" x14ac:dyDescent="0.25">
      <c r="S611" s="108" t="str">
        <f>'Commercial E'!B631&amp;'Commercial E'!C631&amp;'Commercial E'!D631&amp;'Commercial E'!E631&amp;'Commercial E'!F631</f>
        <v>4252218NYNYSEGC - Centrl</v>
      </c>
      <c r="T611" s="108">
        <f>'Commercial E'!G631</f>
        <v>5.0900000000000001E-2</v>
      </c>
      <c r="U611" s="108">
        <f>'Commercial E'!H631</f>
        <v>4.9399999999999999E-2</v>
      </c>
      <c r="V611" s="108">
        <f>'Commercial E'!I631</f>
        <v>4.9200000000000001E-2</v>
      </c>
      <c r="W611" s="108">
        <f>'Commercial E'!J631</f>
        <v>5.0200000000000002E-2</v>
      </c>
    </row>
    <row r="612" spans="19:23" x14ac:dyDescent="0.25">
      <c r="S612" s="108" t="str">
        <f>'Commercial E'!B632&amp;'Commercial E'!C632&amp;'Commercial E'!D632&amp;'Commercial E'!E632&amp;'Commercial E'!F632</f>
        <v>4252224NYNYSEGC - Centrl</v>
      </c>
      <c r="T612" s="108">
        <f>'Commercial E'!G632</f>
        <v>5.1900000000000002E-2</v>
      </c>
      <c r="U612" s="108">
        <f>'Commercial E'!H632</f>
        <v>5.0599999999999999E-2</v>
      </c>
      <c r="V612" s="108">
        <f>'Commercial E'!I632</f>
        <v>5.0299999999999997E-2</v>
      </c>
      <c r="W612" s="108">
        <f>'Commercial E'!J632</f>
        <v>5.1200000000000002E-2</v>
      </c>
    </row>
    <row r="613" spans="19:23" x14ac:dyDescent="0.25">
      <c r="S613" s="108" t="str">
        <f>'Commercial E'!B633&amp;'Commercial E'!C633&amp;'Commercial E'!D633&amp;'Commercial E'!E633&amp;'Commercial E'!F633</f>
        <v>425526NYNYSEGC - Centrl</v>
      </c>
      <c r="T613" s="108">
        <f>'Commercial E'!G633</f>
        <v>4.9399999999999999E-2</v>
      </c>
      <c r="U613" s="108">
        <f>'Commercial E'!H633</f>
        <v>4.7800000000000002E-2</v>
      </c>
      <c r="V613" s="108">
        <f>'Commercial E'!I633</f>
        <v>4.7600000000000003E-2</v>
      </c>
      <c r="W613" s="108">
        <f>'Commercial E'!J633</f>
        <v>4.8599999999999997E-2</v>
      </c>
    </row>
    <row r="614" spans="19:23" x14ac:dyDescent="0.25">
      <c r="S614" s="108" t="str">
        <f>'Commercial E'!B634&amp;'Commercial E'!C634&amp;'Commercial E'!D634&amp;'Commercial E'!E634&amp;'Commercial E'!F634</f>
        <v>4255212NYNYSEGC - Centrl</v>
      </c>
      <c r="T614" s="108">
        <f>'Commercial E'!G634</f>
        <v>5.1799999999999999E-2</v>
      </c>
      <c r="U614" s="108">
        <f>'Commercial E'!H634</f>
        <v>5.0299999999999997E-2</v>
      </c>
      <c r="V614" s="108">
        <f>'Commercial E'!I634</f>
        <v>0.05</v>
      </c>
      <c r="W614" s="108">
        <f>'Commercial E'!J634</f>
        <v>5.11E-2</v>
      </c>
    </row>
    <row r="615" spans="19:23" x14ac:dyDescent="0.25">
      <c r="S615" s="108" t="str">
        <f>'Commercial E'!B635&amp;'Commercial E'!C635&amp;'Commercial E'!D635&amp;'Commercial E'!E635&amp;'Commercial E'!F635</f>
        <v>4255218NYNYSEGC - Centrl</v>
      </c>
      <c r="T615" s="108">
        <f>'Commercial E'!G635</f>
        <v>5.1400000000000001E-2</v>
      </c>
      <c r="U615" s="108">
        <f>'Commercial E'!H635</f>
        <v>4.99E-2</v>
      </c>
      <c r="V615" s="108">
        <f>'Commercial E'!I635</f>
        <v>4.9599999999999998E-2</v>
      </c>
      <c r="W615" s="108">
        <f>'Commercial E'!J635</f>
        <v>5.0599999999999999E-2</v>
      </c>
    </row>
    <row r="616" spans="19:23" x14ac:dyDescent="0.25">
      <c r="S616" s="108" t="str">
        <f>'Commercial E'!B636&amp;'Commercial E'!C636&amp;'Commercial E'!D636&amp;'Commercial E'!E636&amp;'Commercial E'!F636</f>
        <v>4255224NYNYSEGC - Centrl</v>
      </c>
      <c r="T616" s="108">
        <f>'Commercial E'!G636</f>
        <v>5.2200000000000003E-2</v>
      </c>
      <c r="U616" s="108">
        <f>'Commercial E'!H636</f>
        <v>5.0900000000000001E-2</v>
      </c>
      <c r="V616" s="108">
        <f>'Commercial E'!I636</f>
        <v>5.0599999999999999E-2</v>
      </c>
      <c r="W616" s="108">
        <f>'Commercial E'!J636</f>
        <v>5.16E-2</v>
      </c>
    </row>
    <row r="617" spans="19:23" x14ac:dyDescent="0.25">
      <c r="S617" s="108" t="str">
        <f>'Commercial E'!B637&amp;'Commercial E'!C637&amp;'Commercial E'!D637&amp;'Commercial E'!E637&amp;'Commercial E'!F637</f>
        <v>425836NYNYSEGC - Centrl</v>
      </c>
      <c r="T617" s="108">
        <f>'Commercial E'!G637</f>
        <v>5.1299999999999998E-2</v>
      </c>
      <c r="U617" s="108">
        <f>'Commercial E'!H637</f>
        <v>4.9799999999999997E-2</v>
      </c>
      <c r="V617" s="108">
        <f>'Commercial E'!I637</f>
        <v>4.9500000000000002E-2</v>
      </c>
      <c r="W617" s="108">
        <f>'Commercial E'!J637</f>
        <v>5.0599999999999999E-2</v>
      </c>
    </row>
    <row r="618" spans="19:23" x14ac:dyDescent="0.25">
      <c r="S618" s="108" t="str">
        <f>'Commercial E'!B638&amp;'Commercial E'!C638&amp;'Commercial E'!D638&amp;'Commercial E'!E638&amp;'Commercial E'!F638</f>
        <v>4258312NYNYSEGC - Centrl</v>
      </c>
      <c r="T618" s="108">
        <f>'Commercial E'!G638</f>
        <v>5.21E-2</v>
      </c>
      <c r="U618" s="108">
        <f>'Commercial E'!H638</f>
        <v>5.0599999999999999E-2</v>
      </c>
      <c r="V618" s="108">
        <f>'Commercial E'!I638</f>
        <v>5.0299999999999997E-2</v>
      </c>
      <c r="W618" s="108">
        <f>'Commercial E'!J638</f>
        <v>5.1299999999999998E-2</v>
      </c>
    </row>
    <row r="619" spans="19:23" x14ac:dyDescent="0.25">
      <c r="S619" s="108" t="str">
        <f>'Commercial E'!B639&amp;'Commercial E'!C639&amp;'Commercial E'!D639&amp;'Commercial E'!E639&amp;'Commercial E'!F639</f>
        <v>4258318NYNYSEGC - Centrl</v>
      </c>
      <c r="T619" s="108">
        <f>'Commercial E'!G639</f>
        <v>5.21E-2</v>
      </c>
      <c r="U619" s="108">
        <f>'Commercial E'!H639</f>
        <v>5.0700000000000002E-2</v>
      </c>
      <c r="V619" s="108">
        <f>'Commercial E'!I639</f>
        <v>5.04E-2</v>
      </c>
      <c r="W619" s="108">
        <f>'Commercial E'!J639</f>
        <v>5.1400000000000001E-2</v>
      </c>
    </row>
    <row r="620" spans="19:23" x14ac:dyDescent="0.25">
      <c r="S620" s="108" t="str">
        <f>'Commercial E'!B640&amp;'Commercial E'!C640&amp;'Commercial E'!D640&amp;'Commercial E'!E640&amp;'Commercial E'!F640</f>
        <v>4258324NYNYSEGC - Centrl</v>
      </c>
      <c r="T620" s="108">
        <f>'Commercial E'!G640</f>
        <v>5.2499999999999998E-2</v>
      </c>
      <c r="U620" s="108">
        <f>'Commercial E'!H640</f>
        <v>5.11E-2</v>
      </c>
      <c r="V620" s="108">
        <f>'Commercial E'!I640</f>
        <v>5.0900000000000001E-2</v>
      </c>
      <c r="W620" s="108">
        <f>'Commercial E'!J640</f>
        <v>5.1799999999999999E-2</v>
      </c>
    </row>
    <row r="621" spans="19:23" x14ac:dyDescent="0.25">
      <c r="S621" s="108" t="str">
        <f>'Commercial E'!B641&amp;'Commercial E'!C641&amp;'Commercial E'!D641&amp;'Commercial E'!E641&amp;'Commercial E'!F641</f>
        <v>426146NYNYSEGC - Centrl</v>
      </c>
      <c r="T621" s="108">
        <f>'Commercial E'!G641</f>
        <v>5.2999999999999999E-2</v>
      </c>
      <c r="U621" s="108">
        <f>'Commercial E'!H641</f>
        <v>5.16E-2</v>
      </c>
      <c r="V621" s="108">
        <f>'Commercial E'!I641</f>
        <v>5.1200000000000002E-2</v>
      </c>
      <c r="W621" s="108">
        <f>'Commercial E'!J641</f>
        <v>5.2299999999999999E-2</v>
      </c>
    </row>
    <row r="622" spans="19:23" x14ac:dyDescent="0.25">
      <c r="S622" s="108" t="str">
        <f>'Commercial E'!B642&amp;'Commercial E'!C642&amp;'Commercial E'!D642&amp;'Commercial E'!E642&amp;'Commercial E'!F642</f>
        <v>4261412NYNYSEGC - Centrl</v>
      </c>
      <c r="T622" s="108">
        <f>'Commercial E'!G642</f>
        <v>5.2400000000000002E-2</v>
      </c>
      <c r="U622" s="108">
        <f>'Commercial E'!H642</f>
        <v>5.0900000000000001E-2</v>
      </c>
      <c r="V622" s="108">
        <f>'Commercial E'!I642</f>
        <v>5.0599999999999999E-2</v>
      </c>
      <c r="W622" s="108">
        <f>'Commercial E'!J642</f>
        <v>5.1700000000000003E-2</v>
      </c>
    </row>
    <row r="623" spans="19:23" x14ac:dyDescent="0.25">
      <c r="S623" s="108" t="str">
        <f>'Commercial E'!B643&amp;'Commercial E'!C643&amp;'Commercial E'!D643&amp;'Commercial E'!E643&amp;'Commercial E'!F643</f>
        <v>4261418NYNYSEGC - Centrl</v>
      </c>
      <c r="T623" s="108">
        <f>'Commercial E'!G643</f>
        <v>5.2699999999999997E-2</v>
      </c>
      <c r="U623" s="108">
        <f>'Commercial E'!H643</f>
        <v>5.1400000000000001E-2</v>
      </c>
      <c r="V623" s="108">
        <f>'Commercial E'!I643</f>
        <v>5.11E-2</v>
      </c>
      <c r="W623" s="108">
        <f>'Commercial E'!J643</f>
        <v>5.21E-2</v>
      </c>
    </row>
    <row r="624" spans="19:23" x14ac:dyDescent="0.25">
      <c r="S624" s="108" t="str">
        <f>'Commercial E'!B644&amp;'Commercial E'!C644&amp;'Commercial E'!D644&amp;'Commercial E'!E644&amp;'Commercial E'!F644</f>
        <v>4261424NYNYSEGC - Centrl</v>
      </c>
      <c r="T624" s="108">
        <f>'Commercial E'!G644</f>
        <v>5.2699999999999997E-2</v>
      </c>
      <c r="U624" s="108">
        <f>'Commercial E'!H644</f>
        <v>5.1299999999999998E-2</v>
      </c>
      <c r="V624" s="108">
        <f>'Commercial E'!I644</f>
        <v>5.11E-2</v>
      </c>
      <c r="W624" s="108">
        <f>'Commercial E'!J644</f>
        <v>5.1999999999999998E-2</v>
      </c>
    </row>
    <row r="625" spans="19:23" x14ac:dyDescent="0.25">
      <c r="S625" s="108" t="str">
        <f>'Commercial E'!B645&amp;'Commercial E'!C645&amp;'Commercial E'!D645&amp;'Commercial E'!E645&amp;'Commercial E'!F645</f>
        <v>424616NYNYSEGE - MHK VL</v>
      </c>
      <c r="T625" s="108">
        <f>'Commercial E'!G645</f>
        <v>5.7299999999999997E-2</v>
      </c>
      <c r="U625" s="108">
        <f>'Commercial E'!H645</f>
        <v>5.5500000000000001E-2</v>
      </c>
      <c r="V625" s="108">
        <f>'Commercial E'!I645</f>
        <v>5.5300000000000002E-2</v>
      </c>
      <c r="W625" s="108">
        <f>'Commercial E'!J645</f>
        <v>5.6399999999999999E-2</v>
      </c>
    </row>
    <row r="626" spans="19:23" x14ac:dyDescent="0.25">
      <c r="S626" s="108" t="str">
        <f>'Commercial E'!B646&amp;'Commercial E'!C646&amp;'Commercial E'!D646&amp;'Commercial E'!E646&amp;'Commercial E'!F646</f>
        <v>4246112NYNYSEGE - MHK VL</v>
      </c>
      <c r="T626" s="108">
        <f>'Commercial E'!G646</f>
        <v>5.9900000000000002E-2</v>
      </c>
      <c r="U626" s="108">
        <f>'Commercial E'!H646</f>
        <v>5.8299999999999998E-2</v>
      </c>
      <c r="V626" s="108">
        <f>'Commercial E'!I646</f>
        <v>5.8000000000000003E-2</v>
      </c>
      <c r="W626" s="108">
        <f>'Commercial E'!J646</f>
        <v>5.91E-2</v>
      </c>
    </row>
    <row r="627" spans="19:23" x14ac:dyDescent="0.25">
      <c r="S627" s="108" t="str">
        <f>'Commercial E'!B647&amp;'Commercial E'!C647&amp;'Commercial E'!D647&amp;'Commercial E'!E647&amp;'Commercial E'!F647</f>
        <v>4246118NYNYSEGE - MHK VL</v>
      </c>
      <c r="T627" s="108">
        <f>'Commercial E'!G647</f>
        <v>5.96E-2</v>
      </c>
      <c r="U627" s="108">
        <f>'Commercial E'!H647</f>
        <v>5.8000000000000003E-2</v>
      </c>
      <c r="V627" s="108">
        <f>'Commercial E'!I647</f>
        <v>5.7799999999999997E-2</v>
      </c>
      <c r="W627" s="108">
        <f>'Commercial E'!J647</f>
        <v>5.8799999999999998E-2</v>
      </c>
    </row>
    <row r="628" spans="19:23" x14ac:dyDescent="0.25">
      <c r="S628" s="108" t="str">
        <f>'Commercial E'!B648&amp;'Commercial E'!C648&amp;'Commercial E'!D648&amp;'Commercial E'!E648&amp;'Commercial E'!F648</f>
        <v>4246124NYNYSEGE - MHK VL</v>
      </c>
      <c r="T628" s="108">
        <f>'Commercial E'!G648</f>
        <v>6.1699999999999998E-2</v>
      </c>
      <c r="U628" s="108">
        <f>'Commercial E'!H648</f>
        <v>6.0100000000000001E-2</v>
      </c>
      <c r="V628" s="108">
        <f>'Commercial E'!I648</f>
        <v>5.9799999999999999E-2</v>
      </c>
      <c r="W628" s="108">
        <f>'Commercial E'!J648</f>
        <v>6.0900000000000003E-2</v>
      </c>
    </row>
    <row r="629" spans="19:23" x14ac:dyDescent="0.25">
      <c r="S629" s="108" t="str">
        <f>'Commercial E'!B649&amp;'Commercial E'!C649&amp;'Commercial E'!D649&amp;'Commercial E'!E649&amp;'Commercial E'!F649</f>
        <v>424916NYNYSEGE - MHK VL</v>
      </c>
      <c r="T629" s="108">
        <f>'Commercial E'!G649</f>
        <v>5.7299999999999997E-2</v>
      </c>
      <c r="U629" s="108">
        <f>'Commercial E'!H649</f>
        <v>5.57E-2</v>
      </c>
      <c r="V629" s="108">
        <f>'Commercial E'!I649</f>
        <v>5.5399999999999998E-2</v>
      </c>
      <c r="W629" s="108">
        <f>'Commercial E'!J649</f>
        <v>5.6399999999999999E-2</v>
      </c>
    </row>
    <row r="630" spans="19:23" x14ac:dyDescent="0.25">
      <c r="S630" s="108" t="str">
        <f>'Commercial E'!B650&amp;'Commercial E'!C650&amp;'Commercial E'!D650&amp;'Commercial E'!E650&amp;'Commercial E'!F650</f>
        <v>4249112NYNYSEGE - MHK VL</v>
      </c>
      <c r="T630" s="108">
        <f>'Commercial E'!G650</f>
        <v>6.0100000000000001E-2</v>
      </c>
      <c r="U630" s="108">
        <f>'Commercial E'!H650</f>
        <v>5.8599999999999999E-2</v>
      </c>
      <c r="V630" s="108">
        <f>'Commercial E'!I650</f>
        <v>5.8299999999999998E-2</v>
      </c>
      <c r="W630" s="108">
        <f>'Commercial E'!J650</f>
        <v>5.9400000000000001E-2</v>
      </c>
    </row>
    <row r="631" spans="19:23" x14ac:dyDescent="0.25">
      <c r="S631" s="108" t="str">
        <f>'Commercial E'!B651&amp;'Commercial E'!C651&amp;'Commercial E'!D651&amp;'Commercial E'!E651&amp;'Commercial E'!F651</f>
        <v>4249118NYNYSEGE - MHK VL</v>
      </c>
      <c r="T631" s="108">
        <f>'Commercial E'!G651</f>
        <v>5.9700000000000003E-2</v>
      </c>
      <c r="U631" s="108">
        <f>'Commercial E'!H651</f>
        <v>5.8200000000000002E-2</v>
      </c>
      <c r="V631" s="108">
        <f>'Commercial E'!I651</f>
        <v>5.79E-2</v>
      </c>
      <c r="W631" s="108">
        <f>'Commercial E'!J651</f>
        <v>5.8900000000000001E-2</v>
      </c>
    </row>
    <row r="632" spans="19:23" x14ac:dyDescent="0.25">
      <c r="S632" s="108" t="str">
        <f>'Commercial E'!B652&amp;'Commercial E'!C652&amp;'Commercial E'!D652&amp;'Commercial E'!E652&amp;'Commercial E'!F652</f>
        <v>4249124NYNYSEGE - MHK VL</v>
      </c>
      <c r="T632" s="108">
        <f>'Commercial E'!G652</f>
        <v>6.0199999999999997E-2</v>
      </c>
      <c r="U632" s="108">
        <f>'Commercial E'!H652</f>
        <v>5.8799999999999998E-2</v>
      </c>
      <c r="V632" s="108">
        <f>'Commercial E'!I652</f>
        <v>5.8500000000000003E-2</v>
      </c>
      <c r="W632" s="108">
        <f>'Commercial E'!J652</f>
        <v>5.9499999999999997E-2</v>
      </c>
    </row>
    <row r="633" spans="19:23" x14ac:dyDescent="0.25">
      <c r="S633" s="108" t="str">
        <f>'Commercial E'!B653&amp;'Commercial E'!C653&amp;'Commercial E'!D653&amp;'Commercial E'!E653&amp;'Commercial E'!F653</f>
        <v>425226NYNYSEGE - MHK VL</v>
      </c>
      <c r="T633" s="108">
        <f>'Commercial E'!G653</f>
        <v>5.8000000000000003E-2</v>
      </c>
      <c r="U633" s="108">
        <f>'Commercial E'!H653</f>
        <v>5.6399999999999999E-2</v>
      </c>
      <c r="V633" s="108">
        <f>'Commercial E'!I653</f>
        <v>5.6099999999999997E-2</v>
      </c>
      <c r="W633" s="108">
        <f>'Commercial E'!J653</f>
        <v>5.7099999999999998E-2</v>
      </c>
    </row>
    <row r="634" spans="19:23" x14ac:dyDescent="0.25">
      <c r="S634" s="108" t="str">
        <f>'Commercial E'!B654&amp;'Commercial E'!C654&amp;'Commercial E'!D654&amp;'Commercial E'!E654&amp;'Commercial E'!F654</f>
        <v>4252212NYNYSEGE - MHK VL</v>
      </c>
      <c r="T634" s="108">
        <f>'Commercial E'!G654</f>
        <v>6.0400000000000002E-2</v>
      </c>
      <c r="U634" s="108">
        <f>'Commercial E'!H654</f>
        <v>5.8900000000000001E-2</v>
      </c>
      <c r="V634" s="108">
        <f>'Commercial E'!I654</f>
        <v>5.8599999999999999E-2</v>
      </c>
      <c r="W634" s="108">
        <f>'Commercial E'!J654</f>
        <v>5.9700000000000003E-2</v>
      </c>
    </row>
    <row r="635" spans="19:23" x14ac:dyDescent="0.25">
      <c r="S635" s="108" t="str">
        <f>'Commercial E'!B655&amp;'Commercial E'!C655&amp;'Commercial E'!D655&amp;'Commercial E'!E655&amp;'Commercial E'!F655</f>
        <v>4252218NYNYSEGE - MHK VL</v>
      </c>
      <c r="T635" s="108">
        <f>'Commercial E'!G655</f>
        <v>5.9900000000000002E-2</v>
      </c>
      <c r="U635" s="108">
        <f>'Commercial E'!H655</f>
        <v>5.8400000000000001E-2</v>
      </c>
      <c r="V635" s="108">
        <f>'Commercial E'!I655</f>
        <v>5.8099999999999999E-2</v>
      </c>
      <c r="W635" s="108">
        <f>'Commercial E'!J655</f>
        <v>5.91E-2</v>
      </c>
    </row>
    <row r="636" spans="19:23" x14ac:dyDescent="0.25">
      <c r="S636" s="108" t="str">
        <f>'Commercial E'!B656&amp;'Commercial E'!C656&amp;'Commercial E'!D656&amp;'Commercial E'!E656&amp;'Commercial E'!F656</f>
        <v>4252224NYNYSEGE - MHK VL</v>
      </c>
      <c r="T636" s="108">
        <f>'Commercial E'!G656</f>
        <v>6.0299999999999999E-2</v>
      </c>
      <c r="U636" s="108">
        <f>'Commercial E'!H656</f>
        <v>5.8999999999999997E-2</v>
      </c>
      <c r="V636" s="108">
        <f>'Commercial E'!I656</f>
        <v>5.8700000000000002E-2</v>
      </c>
      <c r="W636" s="108">
        <f>'Commercial E'!J656</f>
        <v>5.9700000000000003E-2</v>
      </c>
    </row>
    <row r="637" spans="19:23" x14ac:dyDescent="0.25">
      <c r="S637" s="108" t="str">
        <f>'Commercial E'!B657&amp;'Commercial E'!C657&amp;'Commercial E'!D657&amp;'Commercial E'!E657&amp;'Commercial E'!F657</f>
        <v>425526NYNYSEGE - MHK VL</v>
      </c>
      <c r="T637" s="108">
        <f>'Commercial E'!G657</f>
        <v>5.8500000000000003E-2</v>
      </c>
      <c r="U637" s="108">
        <f>'Commercial E'!H657</f>
        <v>5.7000000000000002E-2</v>
      </c>
      <c r="V637" s="108">
        <f>'Commercial E'!I657</f>
        <v>5.67E-2</v>
      </c>
      <c r="W637" s="108">
        <f>'Commercial E'!J657</f>
        <v>5.7799999999999997E-2</v>
      </c>
    </row>
    <row r="638" spans="19:23" x14ac:dyDescent="0.25">
      <c r="S638" s="108" t="str">
        <f>'Commercial E'!B658&amp;'Commercial E'!C658&amp;'Commercial E'!D658&amp;'Commercial E'!E658&amp;'Commercial E'!F658</f>
        <v>4255212NYNYSEGE - MHK VL</v>
      </c>
      <c r="T638" s="108">
        <f>'Commercial E'!G658</f>
        <v>6.0600000000000001E-2</v>
      </c>
      <c r="U638" s="108">
        <f>'Commercial E'!H658</f>
        <v>5.91E-2</v>
      </c>
      <c r="V638" s="108">
        <f>'Commercial E'!I658</f>
        <v>5.8799999999999998E-2</v>
      </c>
      <c r="W638" s="108">
        <f>'Commercial E'!J658</f>
        <v>5.9799999999999999E-2</v>
      </c>
    </row>
    <row r="639" spans="19:23" x14ac:dyDescent="0.25">
      <c r="S639" s="108" t="str">
        <f>'Commercial E'!B659&amp;'Commercial E'!C659&amp;'Commercial E'!D659&amp;'Commercial E'!E659&amp;'Commercial E'!F659</f>
        <v>4255218NYNYSEGE - MHK VL</v>
      </c>
      <c r="T639" s="108">
        <f>'Commercial E'!G659</f>
        <v>0.06</v>
      </c>
      <c r="U639" s="108">
        <f>'Commercial E'!H659</f>
        <v>5.8599999999999999E-2</v>
      </c>
      <c r="V639" s="108">
        <f>'Commercial E'!I659</f>
        <v>5.8299999999999998E-2</v>
      </c>
      <c r="W639" s="108">
        <f>'Commercial E'!J659</f>
        <v>5.9299999999999999E-2</v>
      </c>
    </row>
    <row r="640" spans="19:23" x14ac:dyDescent="0.25">
      <c r="S640" s="108" t="str">
        <f>'Commercial E'!B660&amp;'Commercial E'!C660&amp;'Commercial E'!D660&amp;'Commercial E'!E660&amp;'Commercial E'!F660</f>
        <v>4255224NYNYSEGE - MHK VL</v>
      </c>
      <c r="T640" s="108">
        <f>'Commercial E'!G660</f>
        <v>6.0400000000000002E-2</v>
      </c>
      <c r="U640" s="108">
        <f>'Commercial E'!H660</f>
        <v>5.91E-2</v>
      </c>
      <c r="V640" s="108">
        <f>'Commercial E'!I660</f>
        <v>5.8799999999999998E-2</v>
      </c>
      <c r="W640" s="108">
        <f>'Commercial E'!J660</f>
        <v>5.9799999999999999E-2</v>
      </c>
    </row>
    <row r="641" spans="19:23" x14ac:dyDescent="0.25">
      <c r="S641" s="108" t="str">
        <f>'Commercial E'!B661&amp;'Commercial E'!C661&amp;'Commercial E'!D661&amp;'Commercial E'!E661&amp;'Commercial E'!F661</f>
        <v>425836NYNYSEGE - MHK VL</v>
      </c>
      <c r="T641" s="108">
        <f>'Commercial E'!G661</f>
        <v>5.9900000000000002E-2</v>
      </c>
      <c r="U641" s="108">
        <f>'Commercial E'!H661</f>
        <v>5.8400000000000001E-2</v>
      </c>
      <c r="V641" s="108">
        <f>'Commercial E'!I661</f>
        <v>5.8099999999999999E-2</v>
      </c>
      <c r="W641" s="108">
        <f>'Commercial E'!J661</f>
        <v>5.9200000000000003E-2</v>
      </c>
    </row>
    <row r="642" spans="19:23" x14ac:dyDescent="0.25">
      <c r="S642" s="108" t="str">
        <f>'Commercial E'!B662&amp;'Commercial E'!C662&amp;'Commercial E'!D662&amp;'Commercial E'!E662&amp;'Commercial E'!F662</f>
        <v>4258312NYNYSEGE - MHK VL</v>
      </c>
      <c r="T642" s="108">
        <f>'Commercial E'!G662</f>
        <v>6.0699999999999997E-2</v>
      </c>
      <c r="U642" s="108">
        <f>'Commercial E'!H662</f>
        <v>5.9200000000000003E-2</v>
      </c>
      <c r="V642" s="108">
        <f>'Commercial E'!I662</f>
        <v>5.8900000000000001E-2</v>
      </c>
      <c r="W642" s="108">
        <f>'Commercial E'!J662</f>
        <v>5.9900000000000002E-2</v>
      </c>
    </row>
    <row r="643" spans="19:23" x14ac:dyDescent="0.25">
      <c r="S643" s="108" t="str">
        <f>'Commercial E'!B663&amp;'Commercial E'!C663&amp;'Commercial E'!D663&amp;'Commercial E'!E663&amp;'Commercial E'!F663</f>
        <v>4258318NYNYSEGE - MHK VL</v>
      </c>
      <c r="T643" s="108">
        <f>'Commercial E'!G663</f>
        <v>6.0499999999999998E-2</v>
      </c>
      <c r="U643" s="108">
        <f>'Commercial E'!H663</f>
        <v>5.91E-2</v>
      </c>
      <c r="V643" s="108">
        <f>'Commercial E'!I663</f>
        <v>5.8799999999999998E-2</v>
      </c>
      <c r="W643" s="108">
        <f>'Commercial E'!J663</f>
        <v>5.9799999999999999E-2</v>
      </c>
    </row>
    <row r="644" spans="19:23" x14ac:dyDescent="0.25">
      <c r="S644" s="108" t="str">
        <f>'Commercial E'!B664&amp;'Commercial E'!C664&amp;'Commercial E'!D664&amp;'Commercial E'!E664&amp;'Commercial E'!F664</f>
        <v>4258324NYNYSEGE - MHK VL</v>
      </c>
      <c r="T644" s="108">
        <f>'Commercial E'!G664</f>
        <v>6.0499999999999998E-2</v>
      </c>
      <c r="U644" s="108">
        <f>'Commercial E'!H664</f>
        <v>5.9200000000000003E-2</v>
      </c>
      <c r="V644" s="108">
        <f>'Commercial E'!I664</f>
        <v>5.8900000000000001E-2</v>
      </c>
      <c r="W644" s="108">
        <f>'Commercial E'!J664</f>
        <v>5.9900000000000002E-2</v>
      </c>
    </row>
    <row r="645" spans="19:23" x14ac:dyDescent="0.25">
      <c r="S645" s="108" t="str">
        <f>'Commercial E'!B665&amp;'Commercial E'!C665&amp;'Commercial E'!D665&amp;'Commercial E'!E665&amp;'Commercial E'!F665</f>
        <v>426146NYNYSEGE - MHK VL</v>
      </c>
      <c r="T645" s="108">
        <f>'Commercial E'!G665</f>
        <v>6.08E-2</v>
      </c>
      <c r="U645" s="108">
        <f>'Commercial E'!H665</f>
        <v>5.9400000000000001E-2</v>
      </c>
      <c r="V645" s="108">
        <f>'Commercial E'!I665</f>
        <v>5.8999999999999997E-2</v>
      </c>
      <c r="W645" s="108">
        <f>'Commercial E'!J665</f>
        <v>6.0100000000000001E-2</v>
      </c>
    </row>
    <row r="646" spans="19:23" x14ac:dyDescent="0.25">
      <c r="S646" s="108" t="str">
        <f>'Commercial E'!B666&amp;'Commercial E'!C666&amp;'Commercial E'!D666&amp;'Commercial E'!E666&amp;'Commercial E'!F666</f>
        <v>4261412NYNYSEGE - MHK VL</v>
      </c>
      <c r="T646" s="108">
        <f>'Commercial E'!G666</f>
        <v>6.08E-2</v>
      </c>
      <c r="U646" s="108">
        <f>'Commercial E'!H666</f>
        <v>5.9299999999999999E-2</v>
      </c>
      <c r="V646" s="108">
        <f>'Commercial E'!I666</f>
        <v>5.8999999999999997E-2</v>
      </c>
      <c r="W646" s="108">
        <f>'Commercial E'!J666</f>
        <v>6.0100000000000001E-2</v>
      </c>
    </row>
    <row r="647" spans="19:23" x14ac:dyDescent="0.25">
      <c r="S647" s="108" t="str">
        <f>'Commercial E'!B667&amp;'Commercial E'!C667&amp;'Commercial E'!D667&amp;'Commercial E'!E667&amp;'Commercial E'!F667</f>
        <v>4261418NYNYSEGE - MHK VL</v>
      </c>
      <c r="T647" s="108">
        <f>'Commercial E'!G667</f>
        <v>6.08E-2</v>
      </c>
      <c r="U647" s="108">
        <f>'Commercial E'!H667</f>
        <v>5.9499999999999997E-2</v>
      </c>
      <c r="V647" s="108">
        <f>'Commercial E'!I667</f>
        <v>5.9200000000000003E-2</v>
      </c>
      <c r="W647" s="108">
        <f>'Commercial E'!J667</f>
        <v>6.0100000000000001E-2</v>
      </c>
    </row>
    <row r="648" spans="19:23" x14ac:dyDescent="0.25">
      <c r="S648" s="108" t="str">
        <f>'Commercial E'!B668&amp;'Commercial E'!C668&amp;'Commercial E'!D668&amp;'Commercial E'!E668&amp;'Commercial E'!F668</f>
        <v>4261424NYNYSEGE - MHK VL</v>
      </c>
      <c r="T648" s="108">
        <f>'Commercial E'!G668</f>
        <v>6.0499999999999998E-2</v>
      </c>
      <c r="U648" s="108">
        <f>'Commercial E'!H668</f>
        <v>5.9200000000000003E-2</v>
      </c>
      <c r="V648" s="108">
        <f>'Commercial E'!I668</f>
        <v>5.8900000000000001E-2</v>
      </c>
      <c r="W648" s="108">
        <f>'Commercial E'!J668</f>
        <v>5.9900000000000002E-2</v>
      </c>
    </row>
    <row r="649" spans="19:23" x14ac:dyDescent="0.25">
      <c r="S649" s="108" t="str">
        <f>'Commercial E'!B669&amp;'Commercial E'!C669&amp;'Commercial E'!D669&amp;'Commercial E'!E669&amp;'Commercial E'!F669</f>
        <v>424616NYNYSEGF - Capitl</v>
      </c>
      <c r="T649" s="108">
        <f>'Commercial E'!G669</f>
        <v>4.9700000000000001E-2</v>
      </c>
      <c r="U649" s="108">
        <f>'Commercial E'!H669</f>
        <v>4.7899999999999998E-2</v>
      </c>
      <c r="V649" s="108">
        <f>'Commercial E'!I669</f>
        <v>4.7699999999999999E-2</v>
      </c>
      <c r="W649" s="108">
        <f>'Commercial E'!J669</f>
        <v>4.8800000000000003E-2</v>
      </c>
    </row>
    <row r="650" spans="19:23" x14ac:dyDescent="0.25">
      <c r="S650" s="108" t="str">
        <f>'Commercial E'!B670&amp;'Commercial E'!C670&amp;'Commercial E'!D670&amp;'Commercial E'!E670&amp;'Commercial E'!F670</f>
        <v>4246112NYNYSEGF - Capitl</v>
      </c>
      <c r="T650" s="108">
        <f>'Commercial E'!G670</f>
        <v>5.91E-2</v>
      </c>
      <c r="U650" s="108">
        <f>'Commercial E'!H670</f>
        <v>5.7500000000000002E-2</v>
      </c>
      <c r="V650" s="108">
        <f>'Commercial E'!I670</f>
        <v>5.7200000000000001E-2</v>
      </c>
      <c r="W650" s="108">
        <f>'Commercial E'!J670</f>
        <v>5.8299999999999998E-2</v>
      </c>
    </row>
    <row r="651" spans="19:23" x14ac:dyDescent="0.25">
      <c r="S651" s="108" t="str">
        <f>'Commercial E'!B671&amp;'Commercial E'!C671&amp;'Commercial E'!D671&amp;'Commercial E'!E671&amp;'Commercial E'!F671</f>
        <v>4246118NYNYSEGF - Capitl</v>
      </c>
      <c r="T651" s="108">
        <f>'Commercial E'!G671</f>
        <v>5.6500000000000002E-2</v>
      </c>
      <c r="U651" s="108">
        <f>'Commercial E'!H671</f>
        <v>5.4899999999999997E-2</v>
      </c>
      <c r="V651" s="108">
        <f>'Commercial E'!I671</f>
        <v>5.4600000000000003E-2</v>
      </c>
      <c r="W651" s="108">
        <f>'Commercial E'!J671</f>
        <v>5.57E-2</v>
      </c>
    </row>
    <row r="652" spans="19:23" x14ac:dyDescent="0.25">
      <c r="S652" s="108" t="str">
        <f>'Commercial E'!B672&amp;'Commercial E'!C672&amp;'Commercial E'!D672&amp;'Commercial E'!E672&amp;'Commercial E'!F672</f>
        <v>4246124NYNYSEGF - Capitl</v>
      </c>
      <c r="T652" s="108">
        <f>'Commercial E'!G672</f>
        <v>6.0499999999999998E-2</v>
      </c>
      <c r="U652" s="108">
        <f>'Commercial E'!H672</f>
        <v>5.8900000000000001E-2</v>
      </c>
      <c r="V652" s="108">
        <f>'Commercial E'!I672</f>
        <v>5.8599999999999999E-2</v>
      </c>
      <c r="W652" s="108">
        <f>'Commercial E'!J672</f>
        <v>5.9700000000000003E-2</v>
      </c>
    </row>
    <row r="653" spans="19:23" x14ac:dyDescent="0.25">
      <c r="S653" s="108" t="str">
        <f>'Commercial E'!B673&amp;'Commercial E'!C673&amp;'Commercial E'!D673&amp;'Commercial E'!E673&amp;'Commercial E'!F673</f>
        <v>424916NYNYSEGF - Capitl</v>
      </c>
      <c r="T653" s="108">
        <f>'Commercial E'!G673</f>
        <v>5.0099999999999999E-2</v>
      </c>
      <c r="U653" s="108">
        <f>'Commercial E'!H673</f>
        <v>4.8500000000000001E-2</v>
      </c>
      <c r="V653" s="108">
        <f>'Commercial E'!I673</f>
        <v>4.82E-2</v>
      </c>
      <c r="W653" s="108">
        <f>'Commercial E'!J673</f>
        <v>4.9200000000000001E-2</v>
      </c>
    </row>
    <row r="654" spans="19:23" x14ac:dyDescent="0.25">
      <c r="S654" s="108" t="str">
        <f>'Commercial E'!B674&amp;'Commercial E'!C674&amp;'Commercial E'!D674&amp;'Commercial E'!E674&amp;'Commercial E'!F674</f>
        <v>4249112NYNYSEGF - Capitl</v>
      </c>
      <c r="T654" s="108">
        <f>'Commercial E'!G674</f>
        <v>5.9499999999999997E-2</v>
      </c>
      <c r="U654" s="108">
        <f>'Commercial E'!H674</f>
        <v>5.8000000000000003E-2</v>
      </c>
      <c r="V654" s="108">
        <f>'Commercial E'!I674</f>
        <v>5.7700000000000001E-2</v>
      </c>
      <c r="W654" s="108">
        <f>'Commercial E'!J674</f>
        <v>5.8799999999999998E-2</v>
      </c>
    </row>
    <row r="655" spans="19:23" x14ac:dyDescent="0.25">
      <c r="S655" s="108" t="str">
        <f>'Commercial E'!B675&amp;'Commercial E'!C675&amp;'Commercial E'!D675&amp;'Commercial E'!E675&amp;'Commercial E'!F675</f>
        <v>4249118NYNYSEGF - Capitl</v>
      </c>
      <c r="T655" s="108">
        <f>'Commercial E'!G675</f>
        <v>5.67E-2</v>
      </c>
      <c r="U655" s="108">
        <f>'Commercial E'!H675</f>
        <v>5.5100000000000003E-2</v>
      </c>
      <c r="V655" s="108">
        <f>'Commercial E'!I675</f>
        <v>5.4800000000000001E-2</v>
      </c>
      <c r="W655" s="108">
        <f>'Commercial E'!J675</f>
        <v>5.5899999999999998E-2</v>
      </c>
    </row>
    <row r="656" spans="19:23" x14ac:dyDescent="0.25">
      <c r="S656" s="108" t="str">
        <f>'Commercial E'!B676&amp;'Commercial E'!C676&amp;'Commercial E'!D676&amp;'Commercial E'!E676&amp;'Commercial E'!F676</f>
        <v>4249124NYNYSEGF - Capitl</v>
      </c>
      <c r="T656" s="108">
        <f>'Commercial E'!G676</f>
        <v>5.91E-2</v>
      </c>
      <c r="U656" s="108">
        <f>'Commercial E'!H676</f>
        <v>5.7799999999999997E-2</v>
      </c>
      <c r="V656" s="108">
        <f>'Commercial E'!I676</f>
        <v>5.7500000000000002E-2</v>
      </c>
      <c r="W656" s="108">
        <f>'Commercial E'!J676</f>
        <v>5.8500000000000003E-2</v>
      </c>
    </row>
    <row r="657" spans="19:23" x14ac:dyDescent="0.25">
      <c r="S657" s="108" t="str">
        <f>'Commercial E'!B677&amp;'Commercial E'!C677&amp;'Commercial E'!D677&amp;'Commercial E'!E677&amp;'Commercial E'!F677</f>
        <v>425226NYNYSEGF - Capitl</v>
      </c>
      <c r="T657" s="108">
        <f>'Commercial E'!G677</f>
        <v>5.1700000000000003E-2</v>
      </c>
      <c r="U657" s="108">
        <f>'Commercial E'!H677</f>
        <v>5.0099999999999999E-2</v>
      </c>
      <c r="V657" s="108">
        <f>'Commercial E'!I677</f>
        <v>4.9799999999999997E-2</v>
      </c>
      <c r="W657" s="108">
        <f>'Commercial E'!J677</f>
        <v>5.0799999999999998E-2</v>
      </c>
    </row>
    <row r="658" spans="19:23" x14ac:dyDescent="0.25">
      <c r="S658" s="108" t="str">
        <f>'Commercial E'!B678&amp;'Commercial E'!C678&amp;'Commercial E'!D678&amp;'Commercial E'!E678&amp;'Commercial E'!F678</f>
        <v>4252212NYNYSEGF - Capitl</v>
      </c>
      <c r="T658" s="108">
        <f>'Commercial E'!G678</f>
        <v>5.9900000000000002E-2</v>
      </c>
      <c r="U658" s="108">
        <f>'Commercial E'!H678</f>
        <v>5.8400000000000001E-2</v>
      </c>
      <c r="V658" s="108">
        <f>'Commercial E'!I678</f>
        <v>5.8200000000000002E-2</v>
      </c>
      <c r="W658" s="108">
        <f>'Commercial E'!J678</f>
        <v>5.9200000000000003E-2</v>
      </c>
    </row>
    <row r="659" spans="19:23" x14ac:dyDescent="0.25">
      <c r="S659" s="108" t="str">
        <f>'Commercial E'!B679&amp;'Commercial E'!C679&amp;'Commercial E'!D679&amp;'Commercial E'!E679&amp;'Commercial E'!F679</f>
        <v>4252218NYNYSEGF - Capitl</v>
      </c>
      <c r="T659" s="108">
        <f>'Commercial E'!G679</f>
        <v>5.7099999999999998E-2</v>
      </c>
      <c r="U659" s="108">
        <f>'Commercial E'!H679</f>
        <v>5.5599999999999997E-2</v>
      </c>
      <c r="V659" s="108">
        <f>'Commercial E'!I679</f>
        <v>5.5300000000000002E-2</v>
      </c>
      <c r="W659" s="108">
        <f>'Commercial E'!J679</f>
        <v>5.6300000000000003E-2</v>
      </c>
    </row>
    <row r="660" spans="19:23" x14ac:dyDescent="0.25">
      <c r="S660" s="108" t="str">
        <f>'Commercial E'!B680&amp;'Commercial E'!C680&amp;'Commercial E'!D680&amp;'Commercial E'!E680&amp;'Commercial E'!F680</f>
        <v>4252224NYNYSEGF - Capitl</v>
      </c>
      <c r="T660" s="108">
        <f>'Commercial E'!G680</f>
        <v>5.9400000000000001E-2</v>
      </c>
      <c r="U660" s="108">
        <f>'Commercial E'!H680</f>
        <v>5.8099999999999999E-2</v>
      </c>
      <c r="V660" s="108">
        <f>'Commercial E'!I680</f>
        <v>5.7799999999999997E-2</v>
      </c>
      <c r="W660" s="108">
        <f>'Commercial E'!J680</f>
        <v>5.8700000000000002E-2</v>
      </c>
    </row>
    <row r="661" spans="19:23" x14ac:dyDescent="0.25">
      <c r="S661" s="108" t="str">
        <f>'Commercial E'!B681&amp;'Commercial E'!C681&amp;'Commercial E'!D681&amp;'Commercial E'!E681&amp;'Commercial E'!F681</f>
        <v>425526NYNYSEGF - Capitl</v>
      </c>
      <c r="T661" s="108">
        <f>'Commercial E'!G681</f>
        <v>5.45E-2</v>
      </c>
      <c r="U661" s="108">
        <f>'Commercial E'!H681</f>
        <v>5.2999999999999999E-2</v>
      </c>
      <c r="V661" s="108">
        <f>'Commercial E'!I681</f>
        <v>5.2699999999999997E-2</v>
      </c>
      <c r="W661" s="108">
        <f>'Commercial E'!J681</f>
        <v>5.3800000000000001E-2</v>
      </c>
    </row>
    <row r="662" spans="19:23" x14ac:dyDescent="0.25">
      <c r="S662" s="108" t="str">
        <f>'Commercial E'!B682&amp;'Commercial E'!C682&amp;'Commercial E'!D682&amp;'Commercial E'!E682&amp;'Commercial E'!F682</f>
        <v>4255212NYNYSEGF - Capitl</v>
      </c>
      <c r="T662" s="108">
        <f>'Commercial E'!G682</f>
        <v>6.0100000000000001E-2</v>
      </c>
      <c r="U662" s="108">
        <f>'Commercial E'!H682</f>
        <v>5.8599999999999999E-2</v>
      </c>
      <c r="V662" s="108">
        <f>'Commercial E'!I682</f>
        <v>5.8299999999999998E-2</v>
      </c>
      <c r="W662" s="108">
        <f>'Commercial E'!J682</f>
        <v>5.9400000000000001E-2</v>
      </c>
    </row>
    <row r="663" spans="19:23" x14ac:dyDescent="0.25">
      <c r="S663" s="108" t="str">
        <f>'Commercial E'!B683&amp;'Commercial E'!C683&amp;'Commercial E'!D683&amp;'Commercial E'!E683&amp;'Commercial E'!F683</f>
        <v>4255218NYNYSEGF - Capitl</v>
      </c>
      <c r="T663" s="108">
        <f>'Commercial E'!G683</f>
        <v>5.79E-2</v>
      </c>
      <c r="U663" s="108">
        <f>'Commercial E'!H683</f>
        <v>5.6500000000000002E-2</v>
      </c>
      <c r="V663" s="108">
        <f>'Commercial E'!I683</f>
        <v>5.62E-2</v>
      </c>
      <c r="W663" s="108">
        <f>'Commercial E'!J683</f>
        <v>5.7200000000000001E-2</v>
      </c>
    </row>
    <row r="664" spans="19:23" x14ac:dyDescent="0.25">
      <c r="S664" s="108" t="str">
        <f>'Commercial E'!B684&amp;'Commercial E'!C684&amp;'Commercial E'!D684&amp;'Commercial E'!E684&amp;'Commercial E'!F684</f>
        <v>4255224NYNYSEGF - Capitl</v>
      </c>
      <c r="T664" s="108">
        <f>'Commercial E'!G684</f>
        <v>5.96E-2</v>
      </c>
      <c r="U664" s="108">
        <f>'Commercial E'!H684</f>
        <v>5.8299999999999998E-2</v>
      </c>
      <c r="V664" s="108">
        <f>'Commercial E'!I684</f>
        <v>5.8000000000000003E-2</v>
      </c>
      <c r="W664" s="108">
        <f>'Commercial E'!J684</f>
        <v>5.8999999999999997E-2</v>
      </c>
    </row>
    <row r="665" spans="19:23" x14ac:dyDescent="0.25">
      <c r="S665" s="108" t="str">
        <f>'Commercial E'!B685&amp;'Commercial E'!C685&amp;'Commercial E'!D685&amp;'Commercial E'!E685&amp;'Commercial E'!F685</f>
        <v>425836NYNYSEGF - Capitl</v>
      </c>
      <c r="T665" s="108">
        <f>'Commercial E'!G685</f>
        <v>6.0299999999999999E-2</v>
      </c>
      <c r="U665" s="108">
        <f>'Commercial E'!H685</f>
        <v>5.8900000000000001E-2</v>
      </c>
      <c r="V665" s="108">
        <f>'Commercial E'!I685</f>
        <v>5.8500000000000003E-2</v>
      </c>
      <c r="W665" s="108">
        <f>'Commercial E'!J685</f>
        <v>5.96E-2</v>
      </c>
    </row>
    <row r="666" spans="19:23" x14ac:dyDescent="0.25">
      <c r="S666" s="108" t="str">
        <f>'Commercial E'!B686&amp;'Commercial E'!C686&amp;'Commercial E'!D686&amp;'Commercial E'!E686&amp;'Commercial E'!F686</f>
        <v>4258312NYNYSEGF - Capitl</v>
      </c>
      <c r="T666" s="108">
        <f>'Commercial E'!G686</f>
        <v>5.9900000000000002E-2</v>
      </c>
      <c r="U666" s="108">
        <f>'Commercial E'!H686</f>
        <v>5.8400000000000001E-2</v>
      </c>
      <c r="V666" s="108">
        <f>'Commercial E'!I686</f>
        <v>5.8200000000000002E-2</v>
      </c>
      <c r="W666" s="108">
        <f>'Commercial E'!J686</f>
        <v>5.9200000000000003E-2</v>
      </c>
    </row>
    <row r="667" spans="19:23" x14ac:dyDescent="0.25">
      <c r="S667" s="108" t="str">
        <f>'Commercial E'!B687&amp;'Commercial E'!C687&amp;'Commercial E'!D687&amp;'Commercial E'!E687&amp;'Commercial E'!F687</f>
        <v>4258318NYNYSEGF - Capitl</v>
      </c>
      <c r="T667" s="108">
        <f>'Commercial E'!G687</f>
        <v>5.9700000000000003E-2</v>
      </c>
      <c r="U667" s="108">
        <f>'Commercial E'!H687</f>
        <v>5.8299999999999998E-2</v>
      </c>
      <c r="V667" s="108">
        <f>'Commercial E'!I687</f>
        <v>5.8000000000000003E-2</v>
      </c>
      <c r="W667" s="108">
        <f>'Commercial E'!J687</f>
        <v>5.8999999999999997E-2</v>
      </c>
    </row>
    <row r="668" spans="19:23" x14ac:dyDescent="0.25">
      <c r="S668" s="108" t="str">
        <f>'Commercial E'!B688&amp;'Commercial E'!C688&amp;'Commercial E'!D688&amp;'Commercial E'!E688&amp;'Commercial E'!F688</f>
        <v>4258324NYNYSEGF - Capitl</v>
      </c>
      <c r="T668" s="108">
        <f>'Commercial E'!G688</f>
        <v>5.96E-2</v>
      </c>
      <c r="U668" s="108">
        <f>'Commercial E'!H688</f>
        <v>5.8200000000000002E-2</v>
      </c>
      <c r="V668" s="108">
        <f>'Commercial E'!I688</f>
        <v>5.8000000000000003E-2</v>
      </c>
      <c r="W668" s="108">
        <f>'Commercial E'!J688</f>
        <v>5.8900000000000001E-2</v>
      </c>
    </row>
    <row r="669" spans="19:23" x14ac:dyDescent="0.25">
      <c r="S669" s="108" t="str">
        <f>'Commercial E'!B689&amp;'Commercial E'!C689&amp;'Commercial E'!D689&amp;'Commercial E'!E689&amp;'Commercial E'!F689</f>
        <v>426146NYNYSEGF - Capitl</v>
      </c>
      <c r="T669" s="108">
        <f>'Commercial E'!G689</f>
        <v>6.59E-2</v>
      </c>
      <c r="U669" s="108">
        <f>'Commercial E'!H689</f>
        <v>6.4399999999999999E-2</v>
      </c>
      <c r="V669" s="108">
        <f>'Commercial E'!I689</f>
        <v>6.4100000000000004E-2</v>
      </c>
      <c r="W669" s="108">
        <f>'Commercial E'!J689</f>
        <v>6.5199999999999994E-2</v>
      </c>
    </row>
    <row r="670" spans="19:23" x14ac:dyDescent="0.25">
      <c r="S670" s="108" t="str">
        <f>'Commercial E'!B690&amp;'Commercial E'!C690&amp;'Commercial E'!D690&amp;'Commercial E'!E690&amp;'Commercial E'!F690</f>
        <v>4261412NYNYSEGF - Capitl</v>
      </c>
      <c r="T670" s="108">
        <f>'Commercial E'!G690</f>
        <v>5.9900000000000002E-2</v>
      </c>
      <c r="U670" s="108">
        <f>'Commercial E'!H690</f>
        <v>5.8400000000000001E-2</v>
      </c>
      <c r="V670" s="108">
        <f>'Commercial E'!I690</f>
        <v>5.8099999999999999E-2</v>
      </c>
      <c r="W670" s="108">
        <f>'Commercial E'!J690</f>
        <v>5.91E-2</v>
      </c>
    </row>
    <row r="671" spans="19:23" x14ac:dyDescent="0.25">
      <c r="S671" s="108" t="str">
        <f>'Commercial E'!B691&amp;'Commercial E'!C691&amp;'Commercial E'!D691&amp;'Commercial E'!E691&amp;'Commercial E'!F691</f>
        <v>4261418NYNYSEGF - Capitl</v>
      </c>
      <c r="T671" s="108">
        <f>'Commercial E'!G691</f>
        <v>6.13E-2</v>
      </c>
      <c r="U671" s="108">
        <f>'Commercial E'!H691</f>
        <v>5.9900000000000002E-2</v>
      </c>
      <c r="V671" s="108">
        <f>'Commercial E'!I691</f>
        <v>5.9700000000000003E-2</v>
      </c>
      <c r="W671" s="108">
        <f>'Commercial E'!J691</f>
        <v>6.0600000000000001E-2</v>
      </c>
    </row>
    <row r="672" spans="19:23" x14ac:dyDescent="0.25">
      <c r="S672" s="108" t="str">
        <f>'Commercial E'!B692&amp;'Commercial E'!C692&amp;'Commercial E'!D692&amp;'Commercial E'!E692&amp;'Commercial E'!F692</f>
        <v>4261424NYNYSEGF - Capitl</v>
      </c>
      <c r="T672" s="108">
        <f>'Commercial E'!G692</f>
        <v>5.9499999999999997E-2</v>
      </c>
      <c r="U672" s="108">
        <f>'Commercial E'!H692</f>
        <v>5.8099999999999999E-2</v>
      </c>
      <c r="V672" s="108">
        <f>'Commercial E'!I692</f>
        <v>5.79E-2</v>
      </c>
      <c r="W672" s="108">
        <f>'Commercial E'!J692</f>
        <v>5.8799999999999998E-2</v>
      </c>
    </row>
    <row r="673" spans="19:23" x14ac:dyDescent="0.25">
      <c r="S673" s="108" t="str">
        <f>'Commercial E'!B693&amp;'Commercial E'!C693&amp;'Commercial E'!D693&amp;'Commercial E'!E693&amp;'Commercial E'!F693</f>
        <v>424616NYNYSEGG - Hud Vil</v>
      </c>
      <c r="T673" s="108">
        <f>'Commercial E'!G693</f>
        <v>5.8599999999999999E-2</v>
      </c>
      <c r="U673" s="108">
        <f>'Commercial E'!H693</f>
        <v>5.57E-2</v>
      </c>
      <c r="V673" s="108">
        <f>'Commercial E'!I693</f>
        <v>5.5300000000000002E-2</v>
      </c>
      <c r="W673" s="108">
        <f>'Commercial E'!J693</f>
        <v>5.7099999999999998E-2</v>
      </c>
    </row>
    <row r="674" spans="19:23" x14ac:dyDescent="0.25">
      <c r="S674" s="108" t="str">
        <f>'Commercial E'!B694&amp;'Commercial E'!C694&amp;'Commercial E'!D694&amp;'Commercial E'!E694&amp;'Commercial E'!F694</f>
        <v>4246112NYNYSEGG - Hud Vil</v>
      </c>
      <c r="T674" s="108">
        <f>'Commercial E'!G694</f>
        <v>6.7000000000000004E-2</v>
      </c>
      <c r="U674" s="108">
        <f>'Commercial E'!H694</f>
        <v>6.4100000000000004E-2</v>
      </c>
      <c r="V674" s="108">
        <f>'Commercial E'!I694</f>
        <v>6.3600000000000004E-2</v>
      </c>
      <c r="W674" s="108">
        <f>'Commercial E'!J694</f>
        <v>6.5600000000000006E-2</v>
      </c>
    </row>
    <row r="675" spans="19:23" x14ac:dyDescent="0.25">
      <c r="S675" s="108" t="str">
        <f>'Commercial E'!B695&amp;'Commercial E'!C695&amp;'Commercial E'!D695&amp;'Commercial E'!E695&amp;'Commercial E'!F695</f>
        <v>4246118NYNYSEGG - Hud Vil</v>
      </c>
      <c r="T675" s="108">
        <f>'Commercial E'!G695</f>
        <v>6.59E-2</v>
      </c>
      <c r="U675" s="108">
        <f>'Commercial E'!H695</f>
        <v>6.2899999999999998E-2</v>
      </c>
      <c r="V675" s="108">
        <f>'Commercial E'!I695</f>
        <v>6.2399999999999997E-2</v>
      </c>
      <c r="W675" s="108">
        <f>'Commercial E'!J695</f>
        <v>6.4399999999999999E-2</v>
      </c>
    </row>
    <row r="676" spans="19:23" x14ac:dyDescent="0.25">
      <c r="S676" s="108" t="str">
        <f>'Commercial E'!B696&amp;'Commercial E'!C696&amp;'Commercial E'!D696&amp;'Commercial E'!E696&amp;'Commercial E'!F696</f>
        <v>4246124NYNYSEGG - Hud Vil</v>
      </c>
      <c r="T676" s="108">
        <f>'Commercial E'!G696</f>
        <v>6.6100000000000006E-2</v>
      </c>
      <c r="U676" s="108">
        <f>'Commercial E'!H696</f>
        <v>6.3600000000000004E-2</v>
      </c>
      <c r="V676" s="108">
        <f>'Commercial E'!I696</f>
        <v>6.3100000000000003E-2</v>
      </c>
      <c r="W676" s="108">
        <f>'Commercial E'!J696</f>
        <v>6.4799999999999996E-2</v>
      </c>
    </row>
    <row r="677" spans="19:23" x14ac:dyDescent="0.25">
      <c r="S677" s="108" t="str">
        <f>'Commercial E'!B697&amp;'Commercial E'!C697&amp;'Commercial E'!D697&amp;'Commercial E'!E697&amp;'Commercial E'!F697</f>
        <v>424916NYNYSEGG - Hud Vil</v>
      </c>
      <c r="T677" s="108">
        <f>'Commercial E'!G697</f>
        <v>6.1899999999999997E-2</v>
      </c>
      <c r="U677" s="108">
        <f>'Commercial E'!H697</f>
        <v>5.8400000000000001E-2</v>
      </c>
      <c r="V677" s="108">
        <f>'Commercial E'!I697</f>
        <v>5.8000000000000003E-2</v>
      </c>
      <c r="W677" s="108">
        <f>'Commercial E'!J697</f>
        <v>0.06</v>
      </c>
    </row>
    <row r="678" spans="19:23" x14ac:dyDescent="0.25">
      <c r="S678" s="108" t="str">
        <f>'Commercial E'!B698&amp;'Commercial E'!C698&amp;'Commercial E'!D698&amp;'Commercial E'!E698&amp;'Commercial E'!F698</f>
        <v>4249112NYNYSEGG - Hud Vil</v>
      </c>
      <c r="T678" s="108">
        <f>'Commercial E'!G698</f>
        <v>6.9000000000000006E-2</v>
      </c>
      <c r="U678" s="108">
        <f>'Commercial E'!H698</f>
        <v>6.59E-2</v>
      </c>
      <c r="V678" s="108">
        <f>'Commercial E'!I698</f>
        <v>6.5299999999999997E-2</v>
      </c>
      <c r="W678" s="108">
        <f>'Commercial E'!J698</f>
        <v>6.7500000000000004E-2</v>
      </c>
    </row>
    <row r="679" spans="19:23" x14ac:dyDescent="0.25">
      <c r="S679" s="108" t="str">
        <f>'Commercial E'!B699&amp;'Commercial E'!C699&amp;'Commercial E'!D699&amp;'Commercial E'!E699&amp;'Commercial E'!F699</f>
        <v>4249118NYNYSEGG - Hud Vil</v>
      </c>
      <c r="T679" s="108">
        <f>'Commercial E'!G699</f>
        <v>6.7299999999999999E-2</v>
      </c>
      <c r="U679" s="108">
        <f>'Commercial E'!H699</f>
        <v>6.4100000000000004E-2</v>
      </c>
      <c r="V679" s="108">
        <f>'Commercial E'!I699</f>
        <v>6.3600000000000004E-2</v>
      </c>
      <c r="W679" s="108">
        <f>'Commercial E'!J699</f>
        <v>6.5699999999999995E-2</v>
      </c>
    </row>
    <row r="680" spans="19:23" x14ac:dyDescent="0.25">
      <c r="S680" s="108" t="str">
        <f>'Commercial E'!B700&amp;'Commercial E'!C700&amp;'Commercial E'!D700&amp;'Commercial E'!E700&amp;'Commercial E'!F700</f>
        <v>4249124NYNYSEGG - Hud Vil</v>
      </c>
      <c r="T680" s="108">
        <f>'Commercial E'!G700</f>
        <v>6.8199999999999997E-2</v>
      </c>
      <c r="U680" s="108">
        <f>'Commercial E'!H700</f>
        <v>6.54E-2</v>
      </c>
      <c r="V680" s="108">
        <f>'Commercial E'!I700</f>
        <v>6.4899999999999999E-2</v>
      </c>
      <c r="W680" s="108">
        <f>'Commercial E'!J700</f>
        <v>6.6799999999999998E-2</v>
      </c>
    </row>
    <row r="681" spans="19:23" x14ac:dyDescent="0.25">
      <c r="S681" s="108" t="str">
        <f>'Commercial E'!B701&amp;'Commercial E'!C701&amp;'Commercial E'!D701&amp;'Commercial E'!E701&amp;'Commercial E'!F701</f>
        <v>425226NYNYSEGG - Hud Vil</v>
      </c>
      <c r="T681" s="108">
        <f>'Commercial E'!G701</f>
        <v>6.3E-2</v>
      </c>
      <c r="U681" s="108">
        <f>'Commercial E'!H701</f>
        <v>5.9799999999999999E-2</v>
      </c>
      <c r="V681" s="108">
        <f>'Commercial E'!I701</f>
        <v>5.9200000000000003E-2</v>
      </c>
      <c r="W681" s="108">
        <f>'Commercial E'!J701</f>
        <v>6.13E-2</v>
      </c>
    </row>
    <row r="682" spans="19:23" x14ac:dyDescent="0.25">
      <c r="S682" s="108" t="str">
        <f>'Commercial E'!B702&amp;'Commercial E'!C702&amp;'Commercial E'!D702&amp;'Commercial E'!E702&amp;'Commercial E'!F702</f>
        <v>4252212NYNYSEGG - Hud Vil</v>
      </c>
      <c r="T682" s="108">
        <f>'Commercial E'!G702</f>
        <v>6.9400000000000003E-2</v>
      </c>
      <c r="U682" s="108">
        <f>'Commercial E'!H702</f>
        <v>6.6299999999999998E-2</v>
      </c>
      <c r="V682" s="108">
        <f>'Commercial E'!I702</f>
        <v>6.5699999999999995E-2</v>
      </c>
      <c r="W682" s="108">
        <f>'Commercial E'!J702</f>
        <v>6.7900000000000002E-2</v>
      </c>
    </row>
    <row r="683" spans="19:23" x14ac:dyDescent="0.25">
      <c r="S683" s="108" t="str">
        <f>'Commercial E'!B703&amp;'Commercial E'!C703&amp;'Commercial E'!D703&amp;'Commercial E'!E703&amp;'Commercial E'!F703</f>
        <v>4252218NYNYSEGG - Hud Vil</v>
      </c>
      <c r="T683" s="108">
        <f>'Commercial E'!G703</f>
        <v>6.7500000000000004E-2</v>
      </c>
      <c r="U683" s="108">
        <f>'Commercial E'!H703</f>
        <v>6.4399999999999999E-2</v>
      </c>
      <c r="V683" s="108">
        <f>'Commercial E'!I703</f>
        <v>6.3899999999999998E-2</v>
      </c>
      <c r="W683" s="108">
        <f>'Commercial E'!J703</f>
        <v>6.59E-2</v>
      </c>
    </row>
    <row r="684" spans="19:23" x14ac:dyDescent="0.25">
      <c r="S684" s="108" t="str">
        <f>'Commercial E'!B704&amp;'Commercial E'!C704&amp;'Commercial E'!D704&amp;'Commercial E'!E704&amp;'Commercial E'!F704</f>
        <v>4252224NYNYSEGG - Hud Vil</v>
      </c>
      <c r="T684" s="108">
        <f>'Commercial E'!G704</f>
        <v>6.8400000000000002E-2</v>
      </c>
      <c r="U684" s="108">
        <f>'Commercial E'!H704</f>
        <v>6.5600000000000006E-2</v>
      </c>
      <c r="V684" s="108">
        <f>'Commercial E'!I704</f>
        <v>6.5100000000000005E-2</v>
      </c>
      <c r="W684" s="108">
        <f>'Commercial E'!J704</f>
        <v>6.7000000000000004E-2</v>
      </c>
    </row>
    <row r="685" spans="19:23" x14ac:dyDescent="0.25">
      <c r="S685" s="108" t="str">
        <f>'Commercial E'!B705&amp;'Commercial E'!C705&amp;'Commercial E'!D705&amp;'Commercial E'!E705&amp;'Commercial E'!F705</f>
        <v>425526NYNYSEGG - Hud Vil</v>
      </c>
      <c r="T685" s="108">
        <f>'Commercial E'!G705</f>
        <v>6.5299999999999997E-2</v>
      </c>
      <c r="U685" s="108">
        <f>'Commercial E'!H705</f>
        <v>6.2199999999999998E-2</v>
      </c>
      <c r="V685" s="108">
        <f>'Commercial E'!I705</f>
        <v>6.1600000000000002E-2</v>
      </c>
      <c r="W685" s="108">
        <f>'Commercial E'!J705</f>
        <v>6.3799999999999996E-2</v>
      </c>
    </row>
    <row r="686" spans="19:23" x14ac:dyDescent="0.25">
      <c r="S686" s="108" t="str">
        <f>'Commercial E'!B706&amp;'Commercial E'!C706&amp;'Commercial E'!D706&amp;'Commercial E'!E706&amp;'Commercial E'!F706</f>
        <v>4255212NYNYSEGG - Hud Vil</v>
      </c>
      <c r="T686" s="108">
        <f>'Commercial E'!G706</f>
        <v>6.9599999999999995E-2</v>
      </c>
      <c r="U686" s="108">
        <f>'Commercial E'!H706</f>
        <v>6.6500000000000004E-2</v>
      </c>
      <c r="V686" s="108">
        <f>'Commercial E'!I706</f>
        <v>6.59E-2</v>
      </c>
      <c r="W686" s="108">
        <f>'Commercial E'!J706</f>
        <v>6.8099999999999994E-2</v>
      </c>
    </row>
    <row r="687" spans="19:23" x14ac:dyDescent="0.25">
      <c r="S687" s="108" t="str">
        <f>'Commercial E'!B707&amp;'Commercial E'!C707&amp;'Commercial E'!D707&amp;'Commercial E'!E707&amp;'Commercial E'!F707</f>
        <v>4255218NYNYSEGG - Hud Vil</v>
      </c>
      <c r="T687" s="108">
        <f>'Commercial E'!G707</f>
        <v>6.8000000000000005E-2</v>
      </c>
      <c r="U687" s="108">
        <f>'Commercial E'!H707</f>
        <v>6.5100000000000005E-2</v>
      </c>
      <c r="V687" s="108">
        <f>'Commercial E'!I707</f>
        <v>6.4500000000000002E-2</v>
      </c>
      <c r="W687" s="108">
        <f>'Commercial E'!J707</f>
        <v>6.6600000000000006E-2</v>
      </c>
    </row>
    <row r="688" spans="19:23" x14ac:dyDescent="0.25">
      <c r="S688" s="108" t="str">
        <f>'Commercial E'!B708&amp;'Commercial E'!C708&amp;'Commercial E'!D708&amp;'Commercial E'!E708&amp;'Commercial E'!F708</f>
        <v>4255224NYNYSEGG - Hud Vil</v>
      </c>
      <c r="T688" s="108">
        <f>'Commercial E'!G708</f>
        <v>6.8599999999999994E-2</v>
      </c>
      <c r="U688" s="108">
        <f>'Commercial E'!H708</f>
        <v>6.5799999999999997E-2</v>
      </c>
      <c r="V688" s="108">
        <f>'Commercial E'!I708</f>
        <v>6.5299999999999997E-2</v>
      </c>
      <c r="W688" s="108">
        <f>'Commercial E'!J708</f>
        <v>6.7199999999999996E-2</v>
      </c>
    </row>
    <row r="689" spans="19:23" x14ac:dyDescent="0.25">
      <c r="S689" s="108" t="str">
        <f>'Commercial E'!B709&amp;'Commercial E'!C709&amp;'Commercial E'!D709&amp;'Commercial E'!E709&amp;'Commercial E'!F709</f>
        <v>425836NYNYSEGG - Hud Vil</v>
      </c>
      <c r="T689" s="108">
        <f>'Commercial E'!G709</f>
        <v>6.9400000000000003E-2</v>
      </c>
      <c r="U689" s="108">
        <f>'Commercial E'!H709</f>
        <v>6.6400000000000001E-2</v>
      </c>
      <c r="V689" s="108">
        <f>'Commercial E'!I709</f>
        <v>6.5799999999999997E-2</v>
      </c>
      <c r="W689" s="108">
        <f>'Commercial E'!J709</f>
        <v>6.8000000000000005E-2</v>
      </c>
    </row>
    <row r="690" spans="19:23" x14ac:dyDescent="0.25">
      <c r="S690" s="108" t="str">
        <f>'Commercial E'!B710&amp;'Commercial E'!C710&amp;'Commercial E'!D710&amp;'Commercial E'!E710&amp;'Commercial E'!F710</f>
        <v>4258312NYNYSEGG - Hud Vil</v>
      </c>
      <c r="T690" s="108">
        <f>'Commercial E'!G710</f>
        <v>6.9599999999999995E-2</v>
      </c>
      <c r="U690" s="108">
        <f>'Commercial E'!H710</f>
        <v>6.6600000000000006E-2</v>
      </c>
      <c r="V690" s="108">
        <f>'Commercial E'!I710</f>
        <v>6.6000000000000003E-2</v>
      </c>
      <c r="W690" s="108">
        <f>'Commercial E'!J710</f>
        <v>6.8199999999999997E-2</v>
      </c>
    </row>
    <row r="691" spans="19:23" x14ac:dyDescent="0.25">
      <c r="S691" s="108" t="str">
        <f>'Commercial E'!B711&amp;'Commercial E'!C711&amp;'Commercial E'!D711&amp;'Commercial E'!E711&amp;'Commercial E'!F711</f>
        <v>4258318NYNYSEGG - Hud Vil</v>
      </c>
      <c r="T691" s="108">
        <f>'Commercial E'!G711</f>
        <v>6.9099999999999995E-2</v>
      </c>
      <c r="U691" s="108">
        <f>'Commercial E'!H711</f>
        <v>6.6199999999999995E-2</v>
      </c>
      <c r="V691" s="108">
        <f>'Commercial E'!I711</f>
        <v>6.5600000000000006E-2</v>
      </c>
      <c r="W691" s="108">
        <f>'Commercial E'!J711</f>
        <v>6.7699999999999996E-2</v>
      </c>
    </row>
    <row r="692" spans="19:23" x14ac:dyDescent="0.25">
      <c r="S692" s="108" t="str">
        <f>'Commercial E'!B712&amp;'Commercial E'!C712&amp;'Commercial E'!D712&amp;'Commercial E'!E712&amp;'Commercial E'!F712</f>
        <v>4258324NYNYSEGG - Hud Vil</v>
      </c>
      <c r="T692" s="108">
        <f>'Commercial E'!G712</f>
        <v>6.8699999999999997E-2</v>
      </c>
      <c r="U692" s="108">
        <f>'Commercial E'!H712</f>
        <v>6.59E-2</v>
      </c>
      <c r="V692" s="108">
        <f>'Commercial E'!I712</f>
        <v>6.5299999999999997E-2</v>
      </c>
      <c r="W692" s="108">
        <f>'Commercial E'!J712</f>
        <v>6.7299999999999999E-2</v>
      </c>
    </row>
    <row r="693" spans="19:23" x14ac:dyDescent="0.25">
      <c r="S693" s="108" t="str">
        <f>'Commercial E'!B713&amp;'Commercial E'!C713&amp;'Commercial E'!D713&amp;'Commercial E'!E713&amp;'Commercial E'!F713</f>
        <v>426146NYNYSEGG - Hud Vil</v>
      </c>
      <c r="T693" s="108">
        <f>'Commercial E'!G713</f>
        <v>7.3400000000000007E-2</v>
      </c>
      <c r="U693" s="108">
        <f>'Commercial E'!H713</f>
        <v>7.0499999999999993E-2</v>
      </c>
      <c r="V693" s="108">
        <f>'Commercial E'!I713</f>
        <v>6.9800000000000001E-2</v>
      </c>
      <c r="W693" s="108">
        <f>'Commercial E'!J713</f>
        <v>7.1999999999999995E-2</v>
      </c>
    </row>
    <row r="694" spans="19:23" x14ac:dyDescent="0.25">
      <c r="S694" s="108" t="str">
        <f>'Commercial E'!B714&amp;'Commercial E'!C714&amp;'Commercial E'!D714&amp;'Commercial E'!E714&amp;'Commercial E'!F714</f>
        <v>4261412NYNYSEGG - Hud Vil</v>
      </c>
      <c r="T694" s="108">
        <f>'Commercial E'!G714</f>
        <v>6.9800000000000001E-2</v>
      </c>
      <c r="U694" s="108">
        <f>'Commercial E'!H714</f>
        <v>6.6699999999999995E-2</v>
      </c>
      <c r="V694" s="108">
        <f>'Commercial E'!I714</f>
        <v>6.6199999999999995E-2</v>
      </c>
      <c r="W694" s="108">
        <f>'Commercial E'!J714</f>
        <v>6.83E-2</v>
      </c>
    </row>
    <row r="695" spans="19:23" x14ac:dyDescent="0.25">
      <c r="S695" s="108" t="str">
        <f>'Commercial E'!B715&amp;'Commercial E'!C715&amp;'Commercial E'!D715&amp;'Commercial E'!E715&amp;'Commercial E'!F715</f>
        <v>4261418NYNYSEGG - Hud Vil</v>
      </c>
      <c r="T695" s="108">
        <f>'Commercial E'!G715</f>
        <v>7.0000000000000007E-2</v>
      </c>
      <c r="U695" s="108">
        <f>'Commercial E'!H715</f>
        <v>6.7299999999999999E-2</v>
      </c>
      <c r="V695" s="108">
        <f>'Commercial E'!I715</f>
        <v>6.6699999999999995E-2</v>
      </c>
      <c r="W695" s="108">
        <f>'Commercial E'!J715</f>
        <v>6.8699999999999997E-2</v>
      </c>
    </row>
    <row r="696" spans="19:23" x14ac:dyDescent="0.25">
      <c r="S696" s="108" t="str">
        <f>'Commercial E'!B716&amp;'Commercial E'!C716&amp;'Commercial E'!D716&amp;'Commercial E'!E716&amp;'Commercial E'!F716</f>
        <v>4261424NYNYSEGG - Hud Vil</v>
      </c>
      <c r="T696" s="108">
        <f>'Commercial E'!G716</f>
        <v>6.8699999999999997E-2</v>
      </c>
      <c r="U696" s="108">
        <f>'Commercial E'!H716</f>
        <v>6.59E-2</v>
      </c>
      <c r="V696" s="108">
        <f>'Commercial E'!I716</f>
        <v>6.5299999999999997E-2</v>
      </c>
      <c r="W696" s="108">
        <f>'Commercial E'!J716</f>
        <v>6.7299999999999999E-2</v>
      </c>
    </row>
    <row r="697" spans="19:23" x14ac:dyDescent="0.25">
      <c r="S697" s="108" t="str">
        <f>'Commercial E'!B717&amp;'Commercial E'!C717&amp;'Commercial E'!D717&amp;'Commercial E'!E717&amp;'Commercial E'!F717</f>
        <v>424616NYNYSEGH - Millwd</v>
      </c>
      <c r="T697" s="108">
        <f>'Commercial E'!G717</f>
        <v>6.0299999999999999E-2</v>
      </c>
      <c r="U697" s="108">
        <f>'Commercial E'!H717</f>
        <v>5.7299999999999997E-2</v>
      </c>
      <c r="V697" s="108">
        <f>'Commercial E'!I717</f>
        <v>5.6899999999999999E-2</v>
      </c>
      <c r="W697" s="108">
        <f>'Commercial E'!J717</f>
        <v>5.8700000000000002E-2</v>
      </c>
    </row>
    <row r="698" spans="19:23" x14ac:dyDescent="0.25">
      <c r="S698" s="108" t="str">
        <f>'Commercial E'!B718&amp;'Commercial E'!C718&amp;'Commercial E'!D718&amp;'Commercial E'!E718&amp;'Commercial E'!F718</f>
        <v>4246112NYNYSEGH - Millwd</v>
      </c>
      <c r="T698" s="108">
        <f>'Commercial E'!G718</f>
        <v>6.8599999999999994E-2</v>
      </c>
      <c r="U698" s="108">
        <f>'Commercial E'!H718</f>
        <v>6.5799999999999997E-2</v>
      </c>
      <c r="V698" s="108">
        <f>'Commercial E'!I718</f>
        <v>6.5199999999999994E-2</v>
      </c>
      <c r="W698" s="108">
        <f>'Commercial E'!J718</f>
        <v>6.7199999999999996E-2</v>
      </c>
    </row>
    <row r="699" spans="19:23" x14ac:dyDescent="0.25">
      <c r="S699" s="108" t="str">
        <f>'Commercial E'!B719&amp;'Commercial E'!C719&amp;'Commercial E'!D719&amp;'Commercial E'!E719&amp;'Commercial E'!F719</f>
        <v>4246118NYNYSEGH - Millwd</v>
      </c>
      <c r="T699" s="108">
        <f>'Commercial E'!G719</f>
        <v>6.7599999999999993E-2</v>
      </c>
      <c r="U699" s="108">
        <f>'Commercial E'!H719</f>
        <v>6.4600000000000005E-2</v>
      </c>
      <c r="V699" s="108">
        <f>'Commercial E'!I719</f>
        <v>6.4100000000000004E-2</v>
      </c>
      <c r="W699" s="108">
        <f>'Commercial E'!J719</f>
        <v>6.6100000000000006E-2</v>
      </c>
    </row>
    <row r="700" spans="19:23" x14ac:dyDescent="0.25">
      <c r="S700" s="108" t="str">
        <f>'Commercial E'!B720&amp;'Commercial E'!C720&amp;'Commercial E'!D720&amp;'Commercial E'!E720&amp;'Commercial E'!F720</f>
        <v>4246124NYNYSEGH - Millwd</v>
      </c>
      <c r="T700" s="108">
        <f>'Commercial E'!G720</f>
        <v>6.7699999999999996E-2</v>
      </c>
      <c r="U700" s="108">
        <f>'Commercial E'!H720</f>
        <v>6.5199999999999994E-2</v>
      </c>
      <c r="V700" s="108">
        <f>'Commercial E'!I720</f>
        <v>6.4699999999999994E-2</v>
      </c>
      <c r="W700" s="108">
        <f>'Commercial E'!J720</f>
        <v>6.6500000000000004E-2</v>
      </c>
    </row>
    <row r="701" spans="19:23" x14ac:dyDescent="0.25">
      <c r="S701" s="108" t="str">
        <f>'Commercial E'!B721&amp;'Commercial E'!C721&amp;'Commercial E'!D721&amp;'Commercial E'!E721&amp;'Commercial E'!F721</f>
        <v>424916NYNYSEGH - Millwd</v>
      </c>
      <c r="T701" s="108">
        <f>'Commercial E'!G721</f>
        <v>6.3500000000000001E-2</v>
      </c>
      <c r="U701" s="108">
        <f>'Commercial E'!H721</f>
        <v>6.0100000000000001E-2</v>
      </c>
      <c r="V701" s="108">
        <f>'Commercial E'!I721</f>
        <v>5.96E-2</v>
      </c>
      <c r="W701" s="108">
        <f>'Commercial E'!J721</f>
        <v>6.1699999999999998E-2</v>
      </c>
    </row>
    <row r="702" spans="19:23" x14ac:dyDescent="0.25">
      <c r="S702" s="108" t="str">
        <f>'Commercial E'!B722&amp;'Commercial E'!C722&amp;'Commercial E'!D722&amp;'Commercial E'!E722&amp;'Commercial E'!F722</f>
        <v>4249112NYNYSEGH - Millwd</v>
      </c>
      <c r="T702" s="108">
        <f>'Commercial E'!G722</f>
        <v>7.0599999999999996E-2</v>
      </c>
      <c r="U702" s="108">
        <f>'Commercial E'!H722</f>
        <v>6.7599999999999993E-2</v>
      </c>
      <c r="V702" s="108">
        <f>'Commercial E'!I722</f>
        <v>6.7000000000000004E-2</v>
      </c>
      <c r="W702" s="108">
        <f>'Commercial E'!J722</f>
        <v>6.9099999999999995E-2</v>
      </c>
    </row>
    <row r="703" spans="19:23" x14ac:dyDescent="0.25">
      <c r="S703" s="108" t="str">
        <f>'Commercial E'!B723&amp;'Commercial E'!C723&amp;'Commercial E'!D723&amp;'Commercial E'!E723&amp;'Commercial E'!F723</f>
        <v>4249118NYNYSEGH - Millwd</v>
      </c>
      <c r="T703" s="108">
        <f>'Commercial E'!G723</f>
        <v>6.8900000000000003E-2</v>
      </c>
      <c r="U703" s="108">
        <f>'Commercial E'!H723</f>
        <v>6.5699999999999995E-2</v>
      </c>
      <c r="V703" s="108">
        <f>'Commercial E'!I723</f>
        <v>6.5199999999999994E-2</v>
      </c>
      <c r="W703" s="108">
        <f>'Commercial E'!J723</f>
        <v>6.7299999999999999E-2</v>
      </c>
    </row>
    <row r="704" spans="19:23" x14ac:dyDescent="0.25">
      <c r="S704" s="108" t="str">
        <f>'Commercial E'!B724&amp;'Commercial E'!C724&amp;'Commercial E'!D724&amp;'Commercial E'!E724&amp;'Commercial E'!F724</f>
        <v>4249124NYNYSEGH - Millwd</v>
      </c>
      <c r="T704" s="108">
        <f>'Commercial E'!G724</f>
        <v>6.9800000000000001E-2</v>
      </c>
      <c r="U704" s="108">
        <f>'Commercial E'!H724</f>
        <v>6.7100000000000007E-2</v>
      </c>
      <c r="V704" s="108">
        <f>'Commercial E'!I724</f>
        <v>6.6500000000000004E-2</v>
      </c>
      <c r="W704" s="108">
        <f>'Commercial E'!J724</f>
        <v>6.8500000000000005E-2</v>
      </c>
    </row>
    <row r="705" spans="19:23" x14ac:dyDescent="0.25">
      <c r="S705" s="108" t="str">
        <f>'Commercial E'!B725&amp;'Commercial E'!C725&amp;'Commercial E'!D725&amp;'Commercial E'!E725&amp;'Commercial E'!F725</f>
        <v>425226NYNYSEGH - Millwd</v>
      </c>
      <c r="T705" s="108">
        <f>'Commercial E'!G725</f>
        <v>6.4699999999999994E-2</v>
      </c>
      <c r="U705" s="108">
        <f>'Commercial E'!H725</f>
        <v>6.1400000000000003E-2</v>
      </c>
      <c r="V705" s="108">
        <f>'Commercial E'!I725</f>
        <v>6.0900000000000003E-2</v>
      </c>
      <c r="W705" s="108">
        <f>'Commercial E'!J725</f>
        <v>6.3E-2</v>
      </c>
    </row>
    <row r="706" spans="19:23" x14ac:dyDescent="0.25">
      <c r="S706" s="108" t="str">
        <f>'Commercial E'!B726&amp;'Commercial E'!C726&amp;'Commercial E'!D726&amp;'Commercial E'!E726&amp;'Commercial E'!F726</f>
        <v>4252212NYNYSEGH - Millwd</v>
      </c>
      <c r="T706" s="108">
        <f>'Commercial E'!G726</f>
        <v>7.0999999999999994E-2</v>
      </c>
      <c r="U706" s="108">
        <f>'Commercial E'!H726</f>
        <v>6.8000000000000005E-2</v>
      </c>
      <c r="V706" s="108">
        <f>'Commercial E'!I726</f>
        <v>6.7400000000000002E-2</v>
      </c>
      <c r="W706" s="108">
        <f>'Commercial E'!J726</f>
        <v>6.9500000000000006E-2</v>
      </c>
    </row>
    <row r="707" spans="19:23" x14ac:dyDescent="0.25">
      <c r="S707" s="108" t="str">
        <f>'Commercial E'!B727&amp;'Commercial E'!C727&amp;'Commercial E'!D727&amp;'Commercial E'!E727&amp;'Commercial E'!F727</f>
        <v>4252218NYNYSEGH - Millwd</v>
      </c>
      <c r="T707" s="108">
        <f>'Commercial E'!G727</f>
        <v>6.9099999999999995E-2</v>
      </c>
      <c r="U707" s="108">
        <f>'Commercial E'!H727</f>
        <v>6.6100000000000006E-2</v>
      </c>
      <c r="V707" s="108">
        <f>'Commercial E'!I727</f>
        <v>6.5500000000000003E-2</v>
      </c>
      <c r="W707" s="108">
        <f>'Commercial E'!J727</f>
        <v>6.7599999999999993E-2</v>
      </c>
    </row>
    <row r="708" spans="19:23" x14ac:dyDescent="0.25">
      <c r="S708" s="108" t="str">
        <f>'Commercial E'!B728&amp;'Commercial E'!C728&amp;'Commercial E'!D728&amp;'Commercial E'!E728&amp;'Commercial E'!F728</f>
        <v>4252224NYNYSEGH - Millwd</v>
      </c>
      <c r="T708" s="108">
        <f>'Commercial E'!G728</f>
        <v>7.0000000000000007E-2</v>
      </c>
      <c r="U708" s="108">
        <f>'Commercial E'!H728</f>
        <v>6.7299999999999999E-2</v>
      </c>
      <c r="V708" s="108">
        <f>'Commercial E'!I728</f>
        <v>6.6699999999999995E-2</v>
      </c>
      <c r="W708" s="108">
        <f>'Commercial E'!J728</f>
        <v>6.8699999999999997E-2</v>
      </c>
    </row>
    <row r="709" spans="19:23" x14ac:dyDescent="0.25">
      <c r="S709" s="108" t="str">
        <f>'Commercial E'!B729&amp;'Commercial E'!C729&amp;'Commercial E'!D729&amp;'Commercial E'!E729&amp;'Commercial E'!F729</f>
        <v>425526NYNYSEGH - Millwd</v>
      </c>
      <c r="T709" s="108">
        <f>'Commercial E'!G729</f>
        <v>6.6900000000000001E-2</v>
      </c>
      <c r="U709" s="108">
        <f>'Commercial E'!H729</f>
        <v>6.3799999999999996E-2</v>
      </c>
      <c r="V709" s="108">
        <f>'Commercial E'!I729</f>
        <v>6.3299999999999995E-2</v>
      </c>
      <c r="W709" s="108">
        <f>'Commercial E'!J729</f>
        <v>6.54E-2</v>
      </c>
    </row>
    <row r="710" spans="19:23" x14ac:dyDescent="0.25">
      <c r="S710" s="108" t="str">
        <f>'Commercial E'!B730&amp;'Commercial E'!C730&amp;'Commercial E'!D730&amp;'Commercial E'!E730&amp;'Commercial E'!F730</f>
        <v>4255212NYNYSEGH - Millwd</v>
      </c>
      <c r="T710" s="108">
        <f>'Commercial E'!G730</f>
        <v>7.1199999999999999E-2</v>
      </c>
      <c r="U710" s="108">
        <f>'Commercial E'!H730</f>
        <v>6.8199999999999997E-2</v>
      </c>
      <c r="V710" s="108">
        <f>'Commercial E'!I730</f>
        <v>6.7599999999999993E-2</v>
      </c>
      <c r="W710" s="108">
        <f>'Commercial E'!J730</f>
        <v>6.9699999999999998E-2</v>
      </c>
    </row>
    <row r="711" spans="19:23" x14ac:dyDescent="0.25">
      <c r="S711" s="108" t="str">
        <f>'Commercial E'!B731&amp;'Commercial E'!C731&amp;'Commercial E'!D731&amp;'Commercial E'!E731&amp;'Commercial E'!F731</f>
        <v>4255218NYNYSEGH - Millwd</v>
      </c>
      <c r="T711" s="108">
        <f>'Commercial E'!G731</f>
        <v>6.9699999999999998E-2</v>
      </c>
      <c r="U711" s="108">
        <f>'Commercial E'!H731</f>
        <v>6.6699999999999995E-2</v>
      </c>
      <c r="V711" s="108">
        <f>'Commercial E'!I731</f>
        <v>6.6100000000000006E-2</v>
      </c>
      <c r="W711" s="108">
        <f>'Commercial E'!J731</f>
        <v>6.8199999999999997E-2</v>
      </c>
    </row>
    <row r="712" spans="19:23" x14ac:dyDescent="0.25">
      <c r="S712" s="108" t="str">
        <f>'Commercial E'!B732&amp;'Commercial E'!C732&amp;'Commercial E'!D732&amp;'Commercial E'!E732&amp;'Commercial E'!F732</f>
        <v>4255224NYNYSEGH - Millwd</v>
      </c>
      <c r="T712" s="108">
        <f>'Commercial E'!G732</f>
        <v>7.0199999999999999E-2</v>
      </c>
      <c r="U712" s="108">
        <f>'Commercial E'!H732</f>
        <v>6.7400000000000002E-2</v>
      </c>
      <c r="V712" s="108">
        <f>'Commercial E'!I732</f>
        <v>6.6900000000000001E-2</v>
      </c>
      <c r="W712" s="108">
        <f>'Commercial E'!J732</f>
        <v>6.8900000000000003E-2</v>
      </c>
    </row>
    <row r="713" spans="19:23" x14ac:dyDescent="0.25">
      <c r="S713" s="108" t="str">
        <f>'Commercial E'!B733&amp;'Commercial E'!C733&amp;'Commercial E'!D733&amp;'Commercial E'!E733&amp;'Commercial E'!F733</f>
        <v>425836NYNYSEGH - Millwd</v>
      </c>
      <c r="T713" s="108">
        <f>'Commercial E'!G733</f>
        <v>7.1099999999999997E-2</v>
      </c>
      <c r="U713" s="108">
        <f>'Commercial E'!H733</f>
        <v>6.8099999999999994E-2</v>
      </c>
      <c r="V713" s="108">
        <f>'Commercial E'!I733</f>
        <v>6.7400000000000002E-2</v>
      </c>
      <c r="W713" s="108">
        <f>'Commercial E'!J733</f>
        <v>6.9699999999999998E-2</v>
      </c>
    </row>
    <row r="714" spans="19:23" x14ac:dyDescent="0.25">
      <c r="S714" s="108" t="str">
        <f>'Commercial E'!B734&amp;'Commercial E'!C734&amp;'Commercial E'!D734&amp;'Commercial E'!E734&amp;'Commercial E'!F734</f>
        <v>4258312NYNYSEGH - Millwd</v>
      </c>
      <c r="T714" s="108">
        <f>'Commercial E'!G734</f>
        <v>7.1300000000000002E-2</v>
      </c>
      <c r="U714" s="108">
        <f>'Commercial E'!H734</f>
        <v>6.8199999999999997E-2</v>
      </c>
      <c r="V714" s="108">
        <f>'Commercial E'!I734</f>
        <v>6.7599999999999993E-2</v>
      </c>
      <c r="W714" s="108">
        <f>'Commercial E'!J734</f>
        <v>6.9800000000000001E-2</v>
      </c>
    </row>
    <row r="715" spans="19:23" x14ac:dyDescent="0.25">
      <c r="S715" s="108" t="str">
        <f>'Commercial E'!B735&amp;'Commercial E'!C735&amp;'Commercial E'!D735&amp;'Commercial E'!E735&amp;'Commercial E'!F735</f>
        <v>4258318NYNYSEGH - Millwd</v>
      </c>
      <c r="T715" s="108">
        <f>'Commercial E'!G735</f>
        <v>7.0699999999999999E-2</v>
      </c>
      <c r="U715" s="108">
        <f>'Commercial E'!H735</f>
        <v>6.7900000000000002E-2</v>
      </c>
      <c r="V715" s="108">
        <f>'Commercial E'!I735</f>
        <v>6.7299999999999999E-2</v>
      </c>
      <c r="W715" s="108">
        <f>'Commercial E'!J735</f>
        <v>6.93E-2</v>
      </c>
    </row>
    <row r="716" spans="19:23" x14ac:dyDescent="0.25">
      <c r="S716" s="108" t="str">
        <f>'Commercial E'!B736&amp;'Commercial E'!C736&amp;'Commercial E'!D736&amp;'Commercial E'!E736&amp;'Commercial E'!F736</f>
        <v>4258324NYNYSEGH - Millwd</v>
      </c>
      <c r="T716" s="108">
        <f>'Commercial E'!G736</f>
        <v>7.0300000000000001E-2</v>
      </c>
      <c r="U716" s="108">
        <f>'Commercial E'!H736</f>
        <v>6.7500000000000004E-2</v>
      </c>
      <c r="V716" s="108">
        <f>'Commercial E'!I736</f>
        <v>6.7000000000000004E-2</v>
      </c>
      <c r="W716" s="108">
        <f>'Commercial E'!J736</f>
        <v>6.8900000000000003E-2</v>
      </c>
    </row>
    <row r="717" spans="19:23" x14ac:dyDescent="0.25">
      <c r="S717" s="108" t="str">
        <f>'Commercial E'!B737&amp;'Commercial E'!C737&amp;'Commercial E'!D737&amp;'Commercial E'!E737&amp;'Commercial E'!F737</f>
        <v>426146NYNYSEGH - Millwd</v>
      </c>
      <c r="T717" s="108">
        <f>'Commercial E'!G737</f>
        <v>7.4999999999999997E-2</v>
      </c>
      <c r="U717" s="108">
        <f>'Commercial E'!H737</f>
        <v>7.2099999999999997E-2</v>
      </c>
      <c r="V717" s="108">
        <f>'Commercial E'!I737</f>
        <v>7.1400000000000005E-2</v>
      </c>
      <c r="W717" s="108">
        <f>'Commercial E'!J737</f>
        <v>7.3599999999999999E-2</v>
      </c>
    </row>
    <row r="718" spans="19:23" x14ac:dyDescent="0.25">
      <c r="S718" s="108" t="str">
        <f>'Commercial E'!B738&amp;'Commercial E'!C738&amp;'Commercial E'!D738&amp;'Commercial E'!E738&amp;'Commercial E'!F738</f>
        <v>4261412NYNYSEGH - Millwd</v>
      </c>
      <c r="T718" s="108">
        <f>'Commercial E'!G738</f>
        <v>7.1400000000000005E-2</v>
      </c>
      <c r="U718" s="108">
        <f>'Commercial E'!H738</f>
        <v>6.8400000000000002E-2</v>
      </c>
      <c r="V718" s="108">
        <f>'Commercial E'!I738</f>
        <v>6.7799999999999999E-2</v>
      </c>
      <c r="W718" s="108">
        <f>'Commercial E'!J738</f>
        <v>6.9900000000000004E-2</v>
      </c>
    </row>
    <row r="719" spans="19:23" x14ac:dyDescent="0.25">
      <c r="S719" s="108" t="str">
        <f>'Commercial E'!B739&amp;'Commercial E'!C739&amp;'Commercial E'!D739&amp;'Commercial E'!E739&amp;'Commercial E'!F739</f>
        <v>4261418NYNYSEGH - Millwd</v>
      </c>
      <c r="T719" s="108">
        <f>'Commercial E'!G739</f>
        <v>7.17E-2</v>
      </c>
      <c r="U719" s="108">
        <f>'Commercial E'!H739</f>
        <v>6.8900000000000003E-2</v>
      </c>
      <c r="V719" s="108">
        <f>'Commercial E'!I739</f>
        <v>6.83E-2</v>
      </c>
      <c r="W719" s="108">
        <f>'Commercial E'!J739</f>
        <v>7.0300000000000001E-2</v>
      </c>
    </row>
    <row r="720" spans="19:23" x14ac:dyDescent="0.25">
      <c r="S720" s="108" t="str">
        <f>'Commercial E'!B740&amp;'Commercial E'!C740&amp;'Commercial E'!D740&amp;'Commercial E'!E740&amp;'Commercial E'!F740</f>
        <v>4261424NYNYSEGH - Millwd</v>
      </c>
      <c r="T720" s="108">
        <f>'Commercial E'!G740</f>
        <v>7.0300000000000001E-2</v>
      </c>
      <c r="U720" s="108">
        <f>'Commercial E'!H740</f>
        <v>6.7500000000000004E-2</v>
      </c>
      <c r="V720" s="108">
        <f>'Commercial E'!I740</f>
        <v>6.7000000000000004E-2</v>
      </c>
      <c r="W720" s="108">
        <f>'Commercial E'!J740</f>
        <v>6.9000000000000006E-2</v>
      </c>
    </row>
    <row r="721" spans="19:23" x14ac:dyDescent="0.25">
      <c r="S721" s="108" t="str">
        <f>'Commercial E'!B741&amp;'Commercial E'!C741&amp;'Commercial E'!D741&amp;'Commercial E'!E741&amp;'Commercial E'!F741</f>
        <v>424616NYO&amp;RG - Hud Vil</v>
      </c>
      <c r="T721" s="108">
        <f>'Commercial E'!G741</f>
        <v>5.91E-2</v>
      </c>
      <c r="U721" s="108">
        <f>'Commercial E'!H741</f>
        <v>5.62E-2</v>
      </c>
      <c r="V721" s="108">
        <f>'Commercial E'!I741</f>
        <v>5.57E-2</v>
      </c>
      <c r="W721" s="108">
        <f>'Commercial E'!J741</f>
        <v>5.7599999999999998E-2</v>
      </c>
    </row>
    <row r="722" spans="19:23" x14ac:dyDescent="0.25">
      <c r="S722" s="108" t="str">
        <f>'Commercial E'!B742&amp;'Commercial E'!C742&amp;'Commercial E'!D742&amp;'Commercial E'!E742&amp;'Commercial E'!F742</f>
        <v>4246112NYO&amp;RG - Hud Vil</v>
      </c>
      <c r="T722" s="108">
        <f>'Commercial E'!G742</f>
        <v>6.7599999999999993E-2</v>
      </c>
      <c r="U722" s="108">
        <f>'Commercial E'!H742</f>
        <v>6.4699999999999994E-2</v>
      </c>
      <c r="V722" s="108">
        <f>'Commercial E'!I742</f>
        <v>6.4199999999999993E-2</v>
      </c>
      <c r="W722" s="108">
        <f>'Commercial E'!J742</f>
        <v>6.6199999999999995E-2</v>
      </c>
    </row>
    <row r="723" spans="19:23" x14ac:dyDescent="0.25">
      <c r="S723" s="108" t="str">
        <f>'Commercial E'!B743&amp;'Commercial E'!C743&amp;'Commercial E'!D743&amp;'Commercial E'!E743&amp;'Commercial E'!F743</f>
        <v>4246118NYO&amp;RG - Hud Vil</v>
      </c>
      <c r="T723" s="108">
        <f>'Commercial E'!G743</f>
        <v>6.6500000000000004E-2</v>
      </c>
      <c r="U723" s="108">
        <f>'Commercial E'!H743</f>
        <v>6.3500000000000001E-2</v>
      </c>
      <c r="V723" s="108">
        <f>'Commercial E'!I743</f>
        <v>6.3E-2</v>
      </c>
      <c r="W723" s="108">
        <f>'Commercial E'!J743</f>
        <v>6.5000000000000002E-2</v>
      </c>
    </row>
    <row r="724" spans="19:23" x14ac:dyDescent="0.25">
      <c r="S724" s="108" t="str">
        <f>'Commercial E'!B744&amp;'Commercial E'!C744&amp;'Commercial E'!D744&amp;'Commercial E'!E744&amp;'Commercial E'!F744</f>
        <v>4246124NYO&amp;RG - Hud Vil</v>
      </c>
      <c r="T724" s="108">
        <f>'Commercial E'!G744</f>
        <v>6.6699999999999995E-2</v>
      </c>
      <c r="U724" s="108">
        <f>'Commercial E'!H744</f>
        <v>6.4199999999999993E-2</v>
      </c>
      <c r="V724" s="108">
        <f>'Commercial E'!I744</f>
        <v>6.3700000000000007E-2</v>
      </c>
      <c r="W724" s="108">
        <f>'Commercial E'!J744</f>
        <v>6.5500000000000003E-2</v>
      </c>
    </row>
    <row r="725" spans="19:23" x14ac:dyDescent="0.25">
      <c r="S725" s="108" t="str">
        <f>'Commercial E'!B745&amp;'Commercial E'!C745&amp;'Commercial E'!D745&amp;'Commercial E'!E745&amp;'Commercial E'!F745</f>
        <v>424916NYO&amp;RG - Hud Vil</v>
      </c>
      <c r="T725" s="108">
        <f>'Commercial E'!G745</f>
        <v>6.2399999999999997E-2</v>
      </c>
      <c r="U725" s="108">
        <f>'Commercial E'!H745</f>
        <v>5.8999999999999997E-2</v>
      </c>
      <c r="V725" s="108">
        <f>'Commercial E'!I745</f>
        <v>5.8500000000000003E-2</v>
      </c>
      <c r="W725" s="108">
        <f>'Commercial E'!J745</f>
        <v>6.0499999999999998E-2</v>
      </c>
    </row>
    <row r="726" spans="19:23" x14ac:dyDescent="0.25">
      <c r="S726" s="108" t="str">
        <f>'Commercial E'!B746&amp;'Commercial E'!C746&amp;'Commercial E'!D746&amp;'Commercial E'!E746&amp;'Commercial E'!F746</f>
        <v>4249112NYO&amp;RG - Hud Vil</v>
      </c>
      <c r="T726" s="108">
        <f>'Commercial E'!G746</f>
        <v>6.9599999999999995E-2</v>
      </c>
      <c r="U726" s="108">
        <f>'Commercial E'!H746</f>
        <v>6.6600000000000006E-2</v>
      </c>
      <c r="V726" s="108">
        <f>'Commercial E'!I746</f>
        <v>6.6000000000000003E-2</v>
      </c>
      <c r="W726" s="108">
        <f>'Commercial E'!J746</f>
        <v>6.8099999999999994E-2</v>
      </c>
    </row>
    <row r="727" spans="19:23" x14ac:dyDescent="0.25">
      <c r="S727" s="108" t="str">
        <f>'Commercial E'!B747&amp;'Commercial E'!C747&amp;'Commercial E'!D747&amp;'Commercial E'!E747&amp;'Commercial E'!F747</f>
        <v>4249118NYO&amp;RG - Hud Vil</v>
      </c>
      <c r="T727" s="108">
        <f>'Commercial E'!G747</f>
        <v>6.7900000000000002E-2</v>
      </c>
      <c r="U727" s="108">
        <f>'Commercial E'!H747</f>
        <v>6.4699999999999994E-2</v>
      </c>
      <c r="V727" s="108">
        <f>'Commercial E'!I747</f>
        <v>6.4100000000000004E-2</v>
      </c>
      <c r="W727" s="108">
        <f>'Commercial E'!J747</f>
        <v>6.6299999999999998E-2</v>
      </c>
    </row>
    <row r="728" spans="19:23" x14ac:dyDescent="0.25">
      <c r="S728" s="108" t="str">
        <f>'Commercial E'!B748&amp;'Commercial E'!C748&amp;'Commercial E'!D748&amp;'Commercial E'!E748&amp;'Commercial E'!F748</f>
        <v>4249124NYO&amp;RG - Hud Vil</v>
      </c>
      <c r="T728" s="108">
        <f>'Commercial E'!G748</f>
        <v>6.88E-2</v>
      </c>
      <c r="U728" s="108">
        <f>'Commercial E'!H748</f>
        <v>6.6100000000000006E-2</v>
      </c>
      <c r="V728" s="108">
        <f>'Commercial E'!I748</f>
        <v>6.5500000000000003E-2</v>
      </c>
      <c r="W728" s="108">
        <f>'Commercial E'!J748</f>
        <v>6.7500000000000004E-2</v>
      </c>
    </row>
    <row r="729" spans="19:23" x14ac:dyDescent="0.25">
      <c r="S729" s="108" t="str">
        <f>'Commercial E'!B749&amp;'Commercial E'!C749&amp;'Commercial E'!D749&amp;'Commercial E'!E749&amp;'Commercial E'!F749</f>
        <v>425226NYO&amp;RG - Hud Vil</v>
      </c>
      <c r="T729" s="108">
        <f>'Commercial E'!G749</f>
        <v>6.3600000000000004E-2</v>
      </c>
      <c r="U729" s="108">
        <f>'Commercial E'!H749</f>
        <v>6.0299999999999999E-2</v>
      </c>
      <c r="V729" s="108">
        <f>'Commercial E'!I749</f>
        <v>5.9799999999999999E-2</v>
      </c>
      <c r="W729" s="108">
        <f>'Commercial E'!J749</f>
        <v>6.1800000000000001E-2</v>
      </c>
    </row>
    <row r="730" spans="19:23" x14ac:dyDescent="0.25">
      <c r="S730" s="108" t="str">
        <f>'Commercial E'!B750&amp;'Commercial E'!C750&amp;'Commercial E'!D750&amp;'Commercial E'!E750&amp;'Commercial E'!F750</f>
        <v>4252212NYO&amp;RG - Hud Vil</v>
      </c>
      <c r="T730" s="108">
        <f>'Commercial E'!G750</f>
        <v>7.0000000000000007E-2</v>
      </c>
      <c r="U730" s="108">
        <f>'Commercial E'!H750</f>
        <v>6.6900000000000001E-2</v>
      </c>
      <c r="V730" s="108">
        <f>'Commercial E'!I750</f>
        <v>6.6299999999999998E-2</v>
      </c>
      <c r="W730" s="108">
        <f>'Commercial E'!J750</f>
        <v>6.8500000000000005E-2</v>
      </c>
    </row>
    <row r="731" spans="19:23" x14ac:dyDescent="0.25">
      <c r="S731" s="108" t="str">
        <f>'Commercial E'!B751&amp;'Commercial E'!C751&amp;'Commercial E'!D751&amp;'Commercial E'!E751&amp;'Commercial E'!F751</f>
        <v>4252218NYO&amp;RG - Hud Vil</v>
      </c>
      <c r="T731" s="108">
        <f>'Commercial E'!G751</f>
        <v>6.8099999999999994E-2</v>
      </c>
      <c r="U731" s="108">
        <f>'Commercial E'!H751</f>
        <v>6.5000000000000002E-2</v>
      </c>
      <c r="V731" s="108">
        <f>'Commercial E'!I751</f>
        <v>6.4500000000000002E-2</v>
      </c>
      <c r="W731" s="108">
        <f>'Commercial E'!J751</f>
        <v>6.6600000000000006E-2</v>
      </c>
    </row>
    <row r="732" spans="19:23" x14ac:dyDescent="0.25">
      <c r="S732" s="108" t="str">
        <f>'Commercial E'!B752&amp;'Commercial E'!C752&amp;'Commercial E'!D752&amp;'Commercial E'!E752&amp;'Commercial E'!F752</f>
        <v>4252224NYO&amp;RG - Hud Vil</v>
      </c>
      <c r="T732" s="108">
        <f>'Commercial E'!G752</f>
        <v>6.9000000000000006E-2</v>
      </c>
      <c r="U732" s="108">
        <f>'Commercial E'!H752</f>
        <v>6.6299999999999998E-2</v>
      </c>
      <c r="V732" s="108">
        <f>'Commercial E'!I752</f>
        <v>6.5699999999999995E-2</v>
      </c>
      <c r="W732" s="108">
        <f>'Commercial E'!J752</f>
        <v>6.7699999999999996E-2</v>
      </c>
    </row>
    <row r="733" spans="19:23" x14ac:dyDescent="0.25">
      <c r="S733" s="108" t="str">
        <f>'Commercial E'!B753&amp;'Commercial E'!C753&amp;'Commercial E'!D753&amp;'Commercial E'!E753&amp;'Commercial E'!F753</f>
        <v>425526NYO&amp;RG - Hud Vil</v>
      </c>
      <c r="T733" s="108">
        <f>'Commercial E'!G753</f>
        <v>6.59E-2</v>
      </c>
      <c r="U733" s="108">
        <f>'Commercial E'!H753</f>
        <v>6.2799999999999995E-2</v>
      </c>
      <c r="V733" s="108">
        <f>'Commercial E'!I753</f>
        <v>6.2199999999999998E-2</v>
      </c>
      <c r="W733" s="108">
        <f>'Commercial E'!J753</f>
        <v>6.4299999999999996E-2</v>
      </c>
    </row>
    <row r="734" spans="19:23" x14ac:dyDescent="0.25">
      <c r="S734" s="108" t="str">
        <f>'Commercial E'!B754&amp;'Commercial E'!C754&amp;'Commercial E'!D754&amp;'Commercial E'!E754&amp;'Commercial E'!F754</f>
        <v>4255212NYO&amp;RG - Hud Vil</v>
      </c>
      <c r="T734" s="108">
        <f>'Commercial E'!G754</f>
        <v>7.0199999999999999E-2</v>
      </c>
      <c r="U734" s="108">
        <f>'Commercial E'!H754</f>
        <v>6.7199999999999996E-2</v>
      </c>
      <c r="V734" s="108">
        <f>'Commercial E'!I754</f>
        <v>6.6600000000000006E-2</v>
      </c>
      <c r="W734" s="108">
        <f>'Commercial E'!J754</f>
        <v>6.8699999999999997E-2</v>
      </c>
    </row>
    <row r="735" spans="19:23" x14ac:dyDescent="0.25">
      <c r="S735" s="108" t="str">
        <f>'Commercial E'!B755&amp;'Commercial E'!C755&amp;'Commercial E'!D755&amp;'Commercial E'!E755&amp;'Commercial E'!F755</f>
        <v>4255218NYO&amp;RG - Hud Vil</v>
      </c>
      <c r="T735" s="108">
        <f>'Commercial E'!G755</f>
        <v>6.8599999999999994E-2</v>
      </c>
      <c r="U735" s="108">
        <f>'Commercial E'!H755</f>
        <v>6.5699999999999995E-2</v>
      </c>
      <c r="V735" s="108">
        <f>'Commercial E'!I755</f>
        <v>6.5100000000000005E-2</v>
      </c>
      <c r="W735" s="108">
        <f>'Commercial E'!J755</f>
        <v>6.7199999999999996E-2</v>
      </c>
    </row>
    <row r="736" spans="19:23" x14ac:dyDescent="0.25">
      <c r="S736" s="108" t="str">
        <f>'Commercial E'!B756&amp;'Commercial E'!C756&amp;'Commercial E'!D756&amp;'Commercial E'!E756&amp;'Commercial E'!F756</f>
        <v>4255224NYO&amp;RG - Hud Vil</v>
      </c>
      <c r="T736" s="108">
        <f>'Commercial E'!G756</f>
        <v>6.9199999999999998E-2</v>
      </c>
      <c r="U736" s="108">
        <f>'Commercial E'!H756</f>
        <v>6.6400000000000001E-2</v>
      </c>
      <c r="V736" s="108">
        <f>'Commercial E'!I756</f>
        <v>6.59E-2</v>
      </c>
      <c r="W736" s="108">
        <f>'Commercial E'!J756</f>
        <v>6.7900000000000002E-2</v>
      </c>
    </row>
    <row r="737" spans="19:23" x14ac:dyDescent="0.25">
      <c r="S737" s="108" t="str">
        <f>'Commercial E'!B757&amp;'Commercial E'!C757&amp;'Commercial E'!D757&amp;'Commercial E'!E757&amp;'Commercial E'!F757</f>
        <v>425836NYO&amp;RG - Hud Vil</v>
      </c>
      <c r="T737" s="108">
        <f>'Commercial E'!G757</f>
        <v>7.0000000000000007E-2</v>
      </c>
      <c r="U737" s="108">
        <f>'Commercial E'!H757</f>
        <v>6.7000000000000004E-2</v>
      </c>
      <c r="V737" s="108">
        <f>'Commercial E'!I757</f>
        <v>6.6400000000000001E-2</v>
      </c>
      <c r="W737" s="108">
        <f>'Commercial E'!J757</f>
        <v>6.8599999999999994E-2</v>
      </c>
    </row>
    <row r="738" spans="19:23" x14ac:dyDescent="0.25">
      <c r="S738" s="108" t="str">
        <f>'Commercial E'!B758&amp;'Commercial E'!C758&amp;'Commercial E'!D758&amp;'Commercial E'!E758&amp;'Commercial E'!F758</f>
        <v>4258312NYO&amp;RG - Hud Vil</v>
      </c>
      <c r="T738" s="108">
        <f>'Commercial E'!G758</f>
        <v>7.0300000000000001E-2</v>
      </c>
      <c r="U738" s="108">
        <f>'Commercial E'!H758</f>
        <v>6.7199999999999996E-2</v>
      </c>
      <c r="V738" s="108">
        <f>'Commercial E'!I758</f>
        <v>6.6600000000000006E-2</v>
      </c>
      <c r="W738" s="108">
        <f>'Commercial E'!J758</f>
        <v>6.88E-2</v>
      </c>
    </row>
    <row r="739" spans="19:23" x14ac:dyDescent="0.25">
      <c r="S739" s="108" t="str">
        <f>'Commercial E'!B759&amp;'Commercial E'!C759&amp;'Commercial E'!D759&amp;'Commercial E'!E759&amp;'Commercial E'!F759</f>
        <v>4258318NYO&amp;RG - Hud Vil</v>
      </c>
      <c r="T739" s="108">
        <f>'Commercial E'!G759</f>
        <v>6.9699999999999998E-2</v>
      </c>
      <c r="U739" s="108">
        <f>'Commercial E'!H759</f>
        <v>6.6900000000000001E-2</v>
      </c>
      <c r="V739" s="108">
        <f>'Commercial E'!I759</f>
        <v>6.6299999999999998E-2</v>
      </c>
      <c r="W739" s="108">
        <f>'Commercial E'!J759</f>
        <v>6.83E-2</v>
      </c>
    </row>
    <row r="740" spans="19:23" x14ac:dyDescent="0.25">
      <c r="S740" s="108" t="str">
        <f>'Commercial E'!B760&amp;'Commercial E'!C760&amp;'Commercial E'!D760&amp;'Commercial E'!E760&amp;'Commercial E'!F760</f>
        <v>4258324NYO&amp;RG - Hud Vil</v>
      </c>
      <c r="T740" s="108">
        <f>'Commercial E'!G760</f>
        <v>6.93E-2</v>
      </c>
      <c r="U740" s="108">
        <f>'Commercial E'!H760</f>
        <v>6.6500000000000004E-2</v>
      </c>
      <c r="V740" s="108">
        <f>'Commercial E'!I760</f>
        <v>6.6000000000000003E-2</v>
      </c>
      <c r="W740" s="108">
        <f>'Commercial E'!J760</f>
        <v>6.7900000000000002E-2</v>
      </c>
    </row>
    <row r="741" spans="19:23" x14ac:dyDescent="0.25">
      <c r="S741" s="108" t="str">
        <f>'Commercial E'!B761&amp;'Commercial E'!C761&amp;'Commercial E'!D761&amp;'Commercial E'!E761&amp;'Commercial E'!F761</f>
        <v>426146NYO&amp;RG - Hud Vil</v>
      </c>
      <c r="T741" s="108">
        <f>'Commercial E'!G761</f>
        <v>7.3999999999999996E-2</v>
      </c>
      <c r="U741" s="108">
        <f>'Commercial E'!H761</f>
        <v>7.1199999999999999E-2</v>
      </c>
      <c r="V741" s="108">
        <f>'Commercial E'!I761</f>
        <v>7.0400000000000004E-2</v>
      </c>
      <c r="W741" s="108">
        <f>'Commercial E'!J761</f>
        <v>7.2700000000000001E-2</v>
      </c>
    </row>
    <row r="742" spans="19:23" x14ac:dyDescent="0.25">
      <c r="S742" s="108" t="str">
        <f>'Commercial E'!B762&amp;'Commercial E'!C762&amp;'Commercial E'!D762&amp;'Commercial E'!E762&amp;'Commercial E'!F762</f>
        <v>4261412NYO&amp;RG - Hud Vil</v>
      </c>
      <c r="T742" s="108">
        <f>'Commercial E'!G762</f>
        <v>7.0400000000000004E-2</v>
      </c>
      <c r="U742" s="108">
        <f>'Commercial E'!H762</f>
        <v>6.7400000000000002E-2</v>
      </c>
      <c r="V742" s="108">
        <f>'Commercial E'!I762</f>
        <v>6.6799999999999998E-2</v>
      </c>
      <c r="W742" s="108">
        <f>'Commercial E'!J762</f>
        <v>6.8900000000000003E-2</v>
      </c>
    </row>
    <row r="743" spans="19:23" x14ac:dyDescent="0.25">
      <c r="S743" s="108" t="str">
        <f>'Commercial E'!B763&amp;'Commercial E'!C763&amp;'Commercial E'!D763&amp;'Commercial E'!E763&amp;'Commercial E'!F763</f>
        <v>4261418NYO&amp;RG - Hud Vil</v>
      </c>
      <c r="T743" s="108">
        <f>'Commercial E'!G763</f>
        <v>7.0699999999999999E-2</v>
      </c>
      <c r="U743" s="108">
        <f>'Commercial E'!H763</f>
        <v>6.7900000000000002E-2</v>
      </c>
      <c r="V743" s="108">
        <f>'Commercial E'!I763</f>
        <v>6.7299999999999999E-2</v>
      </c>
      <c r="W743" s="108">
        <f>'Commercial E'!J763</f>
        <v>6.93E-2</v>
      </c>
    </row>
    <row r="744" spans="19:23" x14ac:dyDescent="0.25">
      <c r="S744" s="108" t="str">
        <f>'Commercial E'!B764&amp;'Commercial E'!C764&amp;'Commercial E'!D764&amp;'Commercial E'!E764&amp;'Commercial E'!F764</f>
        <v>4261424NYO&amp;RG - Hud Vil</v>
      </c>
      <c r="T744" s="108">
        <f>'Commercial E'!G764</f>
        <v>6.93E-2</v>
      </c>
      <c r="U744" s="108">
        <f>'Commercial E'!H764</f>
        <v>6.6500000000000004E-2</v>
      </c>
      <c r="V744" s="108">
        <f>'Commercial E'!I764</f>
        <v>6.6000000000000003E-2</v>
      </c>
      <c r="W744" s="108">
        <f>'Commercial E'!J764</f>
        <v>6.8000000000000005E-2</v>
      </c>
    </row>
    <row r="745" spans="19:23" x14ac:dyDescent="0.25">
      <c r="S745" s="108" t="str">
        <f>'Commercial E'!B765&amp;'Commercial E'!C765&amp;'Commercial E'!D765&amp;'Commercial E'!E765&amp;'Commercial E'!F765</f>
        <v>424616NYRGEB - Genese</v>
      </c>
      <c r="T745" s="108">
        <f>'Commercial E'!G765</f>
        <v>4.7E-2</v>
      </c>
      <c r="U745" s="108">
        <f>'Commercial E'!H765</f>
        <v>4.5199999999999997E-2</v>
      </c>
      <c r="V745" s="108">
        <f>'Commercial E'!I765</f>
        <v>4.4999999999999998E-2</v>
      </c>
      <c r="W745" s="108">
        <f>'Commercial E'!J765</f>
        <v>4.6100000000000002E-2</v>
      </c>
    </row>
    <row r="746" spans="19:23" x14ac:dyDescent="0.25">
      <c r="S746" s="108" t="str">
        <f>'Commercial E'!B766&amp;'Commercial E'!C766&amp;'Commercial E'!D766&amp;'Commercial E'!E766&amp;'Commercial E'!F766</f>
        <v>4246112NYRGEB - Genese</v>
      </c>
      <c r="T746" s="108">
        <f>'Commercial E'!G766</f>
        <v>5.0999999999999997E-2</v>
      </c>
      <c r="U746" s="108">
        <f>'Commercial E'!H766</f>
        <v>4.9399999999999999E-2</v>
      </c>
      <c r="V746" s="108">
        <f>'Commercial E'!I766</f>
        <v>4.9099999999999998E-2</v>
      </c>
      <c r="W746" s="108">
        <f>'Commercial E'!J766</f>
        <v>5.0200000000000002E-2</v>
      </c>
    </row>
    <row r="747" spans="19:23" x14ac:dyDescent="0.25">
      <c r="S747" s="108" t="str">
        <f>'Commercial E'!B767&amp;'Commercial E'!C767&amp;'Commercial E'!D767&amp;'Commercial E'!E767&amp;'Commercial E'!F767</f>
        <v>4246118NYRGEB - Genese</v>
      </c>
      <c r="T747" s="108">
        <f>'Commercial E'!G767</f>
        <v>5.0900000000000001E-2</v>
      </c>
      <c r="U747" s="108">
        <f>'Commercial E'!H767</f>
        <v>4.9299999999999997E-2</v>
      </c>
      <c r="V747" s="108">
        <f>'Commercial E'!I767</f>
        <v>4.9000000000000002E-2</v>
      </c>
      <c r="W747" s="108">
        <f>'Commercial E'!J767</f>
        <v>5.0099999999999999E-2</v>
      </c>
    </row>
    <row r="748" spans="19:23" x14ac:dyDescent="0.25">
      <c r="S748" s="108" t="str">
        <f>'Commercial E'!B768&amp;'Commercial E'!C768&amp;'Commercial E'!D768&amp;'Commercial E'!E768&amp;'Commercial E'!F768</f>
        <v>4246124NYRGEB - Genese</v>
      </c>
      <c r="T748" s="108">
        <f>'Commercial E'!G768</f>
        <v>5.3400000000000003E-2</v>
      </c>
      <c r="U748" s="108">
        <f>'Commercial E'!H768</f>
        <v>5.1799999999999999E-2</v>
      </c>
      <c r="V748" s="108">
        <f>'Commercial E'!I768</f>
        <v>5.1400000000000001E-2</v>
      </c>
      <c r="W748" s="108">
        <f>'Commercial E'!J768</f>
        <v>5.2600000000000001E-2</v>
      </c>
    </row>
    <row r="749" spans="19:23" x14ac:dyDescent="0.25">
      <c r="S749" s="108" t="str">
        <f>'Commercial E'!B769&amp;'Commercial E'!C769&amp;'Commercial E'!D769&amp;'Commercial E'!E769&amp;'Commercial E'!F769</f>
        <v>424916NYRGEB - Genese</v>
      </c>
      <c r="T749" s="108">
        <f>'Commercial E'!G769</f>
        <v>4.7399999999999998E-2</v>
      </c>
      <c r="U749" s="108">
        <f>'Commercial E'!H769</f>
        <v>4.5699999999999998E-2</v>
      </c>
      <c r="V749" s="108">
        <f>'Commercial E'!I769</f>
        <v>4.5499999999999999E-2</v>
      </c>
      <c r="W749" s="108">
        <f>'Commercial E'!J769</f>
        <v>4.65E-2</v>
      </c>
    </row>
    <row r="750" spans="19:23" x14ac:dyDescent="0.25">
      <c r="S750" s="108" t="str">
        <f>'Commercial E'!B770&amp;'Commercial E'!C770&amp;'Commercial E'!D770&amp;'Commercial E'!E770&amp;'Commercial E'!F770</f>
        <v>4249112NYRGEB - Genese</v>
      </c>
      <c r="T750" s="108">
        <f>'Commercial E'!G770</f>
        <v>5.1400000000000001E-2</v>
      </c>
      <c r="U750" s="108">
        <f>'Commercial E'!H770</f>
        <v>4.99E-2</v>
      </c>
      <c r="V750" s="108">
        <f>'Commercial E'!I770</f>
        <v>4.9599999999999998E-2</v>
      </c>
      <c r="W750" s="108">
        <f>'Commercial E'!J770</f>
        <v>5.0599999999999999E-2</v>
      </c>
    </row>
    <row r="751" spans="19:23" x14ac:dyDescent="0.25">
      <c r="S751" s="108" t="str">
        <f>'Commercial E'!B771&amp;'Commercial E'!C771&amp;'Commercial E'!D771&amp;'Commercial E'!E771&amp;'Commercial E'!F771</f>
        <v>4249118NYRGEB - Genese</v>
      </c>
      <c r="T751" s="108">
        <f>'Commercial E'!G771</f>
        <v>5.11E-2</v>
      </c>
      <c r="U751" s="108">
        <f>'Commercial E'!H771</f>
        <v>4.9500000000000002E-2</v>
      </c>
      <c r="V751" s="108">
        <f>'Commercial E'!I771</f>
        <v>4.9200000000000001E-2</v>
      </c>
      <c r="W751" s="108">
        <f>'Commercial E'!J771</f>
        <v>5.0299999999999997E-2</v>
      </c>
    </row>
    <row r="752" spans="19:23" x14ac:dyDescent="0.25">
      <c r="S752" s="108" t="str">
        <f>'Commercial E'!B772&amp;'Commercial E'!C772&amp;'Commercial E'!D772&amp;'Commercial E'!E772&amp;'Commercial E'!F772</f>
        <v>4249124NYRGEB - Genese</v>
      </c>
      <c r="T752" s="108">
        <f>'Commercial E'!G772</f>
        <v>5.1900000000000002E-2</v>
      </c>
      <c r="U752" s="108">
        <f>'Commercial E'!H772</f>
        <v>5.0599999999999999E-2</v>
      </c>
      <c r="V752" s="108">
        <f>'Commercial E'!I772</f>
        <v>5.0299999999999997E-2</v>
      </c>
      <c r="W752" s="108">
        <f>'Commercial E'!J772</f>
        <v>5.1299999999999998E-2</v>
      </c>
    </row>
    <row r="753" spans="19:23" x14ac:dyDescent="0.25">
      <c r="S753" s="108" t="str">
        <f>'Commercial E'!B773&amp;'Commercial E'!C773&amp;'Commercial E'!D773&amp;'Commercial E'!E773&amp;'Commercial E'!F773</f>
        <v>425226NYRGEB - Genese</v>
      </c>
      <c r="T753" s="108">
        <f>'Commercial E'!G773</f>
        <v>4.8500000000000001E-2</v>
      </c>
      <c r="U753" s="108">
        <f>'Commercial E'!H773</f>
        <v>4.6800000000000001E-2</v>
      </c>
      <c r="V753" s="108">
        <f>'Commercial E'!I773</f>
        <v>4.6600000000000003E-2</v>
      </c>
      <c r="W753" s="108">
        <f>'Commercial E'!J773</f>
        <v>4.7600000000000003E-2</v>
      </c>
    </row>
    <row r="754" spans="19:23" x14ac:dyDescent="0.25">
      <c r="S754" s="108" t="str">
        <f>'Commercial E'!B774&amp;'Commercial E'!C774&amp;'Commercial E'!D774&amp;'Commercial E'!E774&amp;'Commercial E'!F774</f>
        <v>4252212NYRGEB - Genese</v>
      </c>
      <c r="T754" s="108">
        <f>'Commercial E'!G774</f>
        <v>5.1799999999999999E-2</v>
      </c>
      <c r="U754" s="108">
        <f>'Commercial E'!H774</f>
        <v>5.0299999999999997E-2</v>
      </c>
      <c r="V754" s="108">
        <f>'Commercial E'!I774</f>
        <v>0.05</v>
      </c>
      <c r="W754" s="108">
        <f>'Commercial E'!J774</f>
        <v>5.11E-2</v>
      </c>
    </row>
    <row r="755" spans="19:23" x14ac:dyDescent="0.25">
      <c r="S755" s="108" t="str">
        <f>'Commercial E'!B775&amp;'Commercial E'!C775&amp;'Commercial E'!D775&amp;'Commercial E'!E775&amp;'Commercial E'!F775</f>
        <v>4252218NYRGEB - Genese</v>
      </c>
      <c r="T755" s="108">
        <f>'Commercial E'!G775</f>
        <v>5.1299999999999998E-2</v>
      </c>
      <c r="U755" s="108">
        <f>'Commercial E'!H775</f>
        <v>4.9799999999999997E-2</v>
      </c>
      <c r="V755" s="108">
        <f>'Commercial E'!I775</f>
        <v>4.9500000000000002E-2</v>
      </c>
      <c r="W755" s="108">
        <f>'Commercial E'!J775</f>
        <v>5.0500000000000003E-2</v>
      </c>
    </row>
    <row r="756" spans="19:23" x14ac:dyDescent="0.25">
      <c r="S756" s="108" t="str">
        <f>'Commercial E'!B776&amp;'Commercial E'!C776&amp;'Commercial E'!D776&amp;'Commercial E'!E776&amp;'Commercial E'!F776</f>
        <v>4252224NYRGEB - Genese</v>
      </c>
      <c r="T756" s="108">
        <f>'Commercial E'!G776</f>
        <v>5.2200000000000003E-2</v>
      </c>
      <c r="U756" s="108">
        <f>'Commercial E'!H776</f>
        <v>5.0900000000000001E-2</v>
      </c>
      <c r="V756" s="108">
        <f>'Commercial E'!I776</f>
        <v>5.0599999999999999E-2</v>
      </c>
      <c r="W756" s="108">
        <f>'Commercial E'!J776</f>
        <v>5.16E-2</v>
      </c>
    </row>
    <row r="757" spans="19:23" x14ac:dyDescent="0.25">
      <c r="S757" s="108" t="str">
        <f>'Commercial E'!B777&amp;'Commercial E'!C777&amp;'Commercial E'!D777&amp;'Commercial E'!E777&amp;'Commercial E'!F777</f>
        <v>425526NYRGEB - Genese</v>
      </c>
      <c r="T757" s="108">
        <f>'Commercial E'!G777</f>
        <v>4.9700000000000001E-2</v>
      </c>
      <c r="U757" s="108">
        <f>'Commercial E'!H777</f>
        <v>4.8099999999999997E-2</v>
      </c>
      <c r="V757" s="108">
        <f>'Commercial E'!I777</f>
        <v>4.7899999999999998E-2</v>
      </c>
      <c r="W757" s="108">
        <f>'Commercial E'!J777</f>
        <v>4.8899999999999999E-2</v>
      </c>
    </row>
    <row r="758" spans="19:23" x14ac:dyDescent="0.25">
      <c r="S758" s="108" t="str">
        <f>'Commercial E'!B778&amp;'Commercial E'!C778&amp;'Commercial E'!D778&amp;'Commercial E'!E778&amp;'Commercial E'!F778</f>
        <v>4255212NYRGEB - Genese</v>
      </c>
      <c r="T758" s="108">
        <f>'Commercial E'!G778</f>
        <v>5.2200000000000003E-2</v>
      </c>
      <c r="U758" s="108">
        <f>'Commercial E'!H778</f>
        <v>5.0700000000000002E-2</v>
      </c>
      <c r="V758" s="108">
        <f>'Commercial E'!I778</f>
        <v>5.04E-2</v>
      </c>
      <c r="W758" s="108">
        <f>'Commercial E'!J778</f>
        <v>5.1400000000000001E-2</v>
      </c>
    </row>
    <row r="759" spans="19:23" x14ac:dyDescent="0.25">
      <c r="S759" s="108" t="str">
        <f>'Commercial E'!B779&amp;'Commercial E'!C779&amp;'Commercial E'!D779&amp;'Commercial E'!E779&amp;'Commercial E'!F779</f>
        <v>4255218NYRGEB - Genese</v>
      </c>
      <c r="T759" s="108">
        <f>'Commercial E'!G779</f>
        <v>5.1700000000000003E-2</v>
      </c>
      <c r="U759" s="108">
        <f>'Commercial E'!H779</f>
        <v>5.0200000000000002E-2</v>
      </c>
      <c r="V759" s="108">
        <f>'Commercial E'!I779</f>
        <v>4.99E-2</v>
      </c>
      <c r="W759" s="108">
        <f>'Commercial E'!J779</f>
        <v>5.0999999999999997E-2</v>
      </c>
    </row>
    <row r="760" spans="19:23" x14ac:dyDescent="0.25">
      <c r="S760" s="108" t="str">
        <f>'Commercial E'!B780&amp;'Commercial E'!C780&amp;'Commercial E'!D780&amp;'Commercial E'!E780&amp;'Commercial E'!F780</f>
        <v>4255224NYRGEB - Genese</v>
      </c>
      <c r="T760" s="108">
        <f>'Commercial E'!G780</f>
        <v>5.2600000000000001E-2</v>
      </c>
      <c r="U760" s="108">
        <f>'Commercial E'!H780</f>
        <v>5.1200000000000002E-2</v>
      </c>
      <c r="V760" s="108">
        <f>'Commercial E'!I780</f>
        <v>5.0900000000000001E-2</v>
      </c>
      <c r="W760" s="108">
        <f>'Commercial E'!J780</f>
        <v>5.1900000000000002E-2</v>
      </c>
    </row>
    <row r="761" spans="19:23" x14ac:dyDescent="0.25">
      <c r="S761" s="108" t="str">
        <f>'Commercial E'!B781&amp;'Commercial E'!C781&amp;'Commercial E'!D781&amp;'Commercial E'!E781&amp;'Commercial E'!F781</f>
        <v>425836NYRGEB - Genese</v>
      </c>
      <c r="T761" s="108">
        <f>'Commercial E'!G781</f>
        <v>5.1700000000000003E-2</v>
      </c>
      <c r="U761" s="108">
        <f>'Commercial E'!H781</f>
        <v>5.0200000000000002E-2</v>
      </c>
      <c r="V761" s="108">
        <f>'Commercial E'!I781</f>
        <v>4.9799999999999997E-2</v>
      </c>
      <c r="W761" s="108">
        <f>'Commercial E'!J781</f>
        <v>5.0999999999999997E-2</v>
      </c>
    </row>
    <row r="762" spans="19:23" x14ac:dyDescent="0.25">
      <c r="S762" s="108" t="str">
        <f>'Commercial E'!B782&amp;'Commercial E'!C782&amp;'Commercial E'!D782&amp;'Commercial E'!E782&amp;'Commercial E'!F782</f>
        <v>4258312NYRGEB - Genese</v>
      </c>
      <c r="T762" s="108">
        <f>'Commercial E'!G782</f>
        <v>5.2400000000000002E-2</v>
      </c>
      <c r="U762" s="108">
        <f>'Commercial E'!H782</f>
        <v>5.0900000000000001E-2</v>
      </c>
      <c r="V762" s="108">
        <f>'Commercial E'!I782</f>
        <v>5.0599999999999999E-2</v>
      </c>
      <c r="W762" s="108">
        <f>'Commercial E'!J782</f>
        <v>5.1700000000000003E-2</v>
      </c>
    </row>
    <row r="763" spans="19:23" x14ac:dyDescent="0.25">
      <c r="S763" s="108" t="str">
        <f>'Commercial E'!B783&amp;'Commercial E'!C783&amp;'Commercial E'!D783&amp;'Commercial E'!E783&amp;'Commercial E'!F783</f>
        <v>4258318NYRGEB - Genese</v>
      </c>
      <c r="T763" s="108">
        <f>'Commercial E'!G783</f>
        <v>5.2499999999999998E-2</v>
      </c>
      <c r="U763" s="108">
        <f>'Commercial E'!H783</f>
        <v>5.0999999999999997E-2</v>
      </c>
      <c r="V763" s="108">
        <f>'Commercial E'!I783</f>
        <v>5.0700000000000002E-2</v>
      </c>
      <c r="W763" s="108">
        <f>'Commercial E'!J783</f>
        <v>5.1799999999999999E-2</v>
      </c>
    </row>
    <row r="764" spans="19:23" x14ac:dyDescent="0.25">
      <c r="S764" s="108" t="str">
        <f>'Commercial E'!B784&amp;'Commercial E'!C784&amp;'Commercial E'!D784&amp;'Commercial E'!E784&amp;'Commercial E'!F784</f>
        <v>4258324NYRGEB - Genese</v>
      </c>
      <c r="T764" s="108">
        <f>'Commercial E'!G784</f>
        <v>5.28E-2</v>
      </c>
      <c r="U764" s="108">
        <f>'Commercial E'!H784</f>
        <v>5.1400000000000001E-2</v>
      </c>
      <c r="V764" s="108">
        <f>'Commercial E'!I784</f>
        <v>5.1200000000000002E-2</v>
      </c>
      <c r="W764" s="108">
        <f>'Commercial E'!J784</f>
        <v>5.21E-2</v>
      </c>
    </row>
    <row r="765" spans="19:23" x14ac:dyDescent="0.25">
      <c r="S765" s="108" t="str">
        <f>'Commercial E'!B785&amp;'Commercial E'!C785&amp;'Commercial E'!D785&amp;'Commercial E'!E785&amp;'Commercial E'!F785</f>
        <v>426146NYRGEB - Genese</v>
      </c>
      <c r="T765" s="108">
        <f>'Commercial E'!G785</f>
        <v>5.3400000000000003E-2</v>
      </c>
      <c r="U765" s="108">
        <f>'Commercial E'!H785</f>
        <v>5.1900000000000002E-2</v>
      </c>
      <c r="V765" s="108">
        <f>'Commercial E'!I785</f>
        <v>5.1499999999999997E-2</v>
      </c>
      <c r="W765" s="108">
        <f>'Commercial E'!J785</f>
        <v>5.2699999999999997E-2</v>
      </c>
    </row>
    <row r="766" spans="19:23" x14ac:dyDescent="0.25">
      <c r="S766" s="108" t="str">
        <f>'Commercial E'!B786&amp;'Commercial E'!C786&amp;'Commercial E'!D786&amp;'Commercial E'!E786&amp;'Commercial E'!F786</f>
        <v>4261412NYRGEB - Genese</v>
      </c>
      <c r="T766" s="108">
        <f>'Commercial E'!G786</f>
        <v>5.28E-2</v>
      </c>
      <c r="U766" s="108">
        <f>'Commercial E'!H786</f>
        <v>5.1200000000000002E-2</v>
      </c>
      <c r="V766" s="108">
        <f>'Commercial E'!I786</f>
        <v>5.0900000000000001E-2</v>
      </c>
      <c r="W766" s="108">
        <f>'Commercial E'!J786</f>
        <v>5.1999999999999998E-2</v>
      </c>
    </row>
    <row r="767" spans="19:23" x14ac:dyDescent="0.25">
      <c r="S767" s="108" t="str">
        <f>'Commercial E'!B787&amp;'Commercial E'!C787&amp;'Commercial E'!D787&amp;'Commercial E'!E787&amp;'Commercial E'!F787</f>
        <v>4261418NYRGEB - Genese</v>
      </c>
      <c r="T767" s="108">
        <f>'Commercial E'!G787</f>
        <v>5.3100000000000001E-2</v>
      </c>
      <c r="U767" s="108">
        <f>'Commercial E'!H787</f>
        <v>5.1700000000000003E-2</v>
      </c>
      <c r="V767" s="108">
        <f>'Commercial E'!I787</f>
        <v>5.1400000000000001E-2</v>
      </c>
      <c r="W767" s="108">
        <f>'Commercial E'!J787</f>
        <v>5.2400000000000002E-2</v>
      </c>
    </row>
    <row r="768" spans="19:23" x14ac:dyDescent="0.25">
      <c r="S768" s="108" t="str">
        <f>'Commercial E'!B788&amp;'Commercial E'!C788&amp;'Commercial E'!D788&amp;'Commercial E'!E788&amp;'Commercial E'!F788</f>
        <v>4261424NYRGEB - Genese</v>
      </c>
      <c r="T768" s="108">
        <f>'Commercial E'!G788</f>
        <v>5.2999999999999999E-2</v>
      </c>
      <c r="U768" s="108">
        <f>'Commercial E'!H788</f>
        <v>5.16E-2</v>
      </c>
      <c r="V768" s="108">
        <f>'Commercial E'!I788</f>
        <v>5.1400000000000001E-2</v>
      </c>
      <c r="W768" s="108">
        <f>'Commercial E'!J788</f>
        <v>5.2400000000000002E-2</v>
      </c>
    </row>
    <row r="769" spans="19:23" x14ac:dyDescent="0.25">
      <c r="S769" s="108" t="str">
        <f>'Commercial E'!B789&amp;'Commercial E'!C789&amp;'Commercial E'!D789&amp;'Commercial E'!E789&amp;'Commercial E'!F789</f>
        <v>424616PADUQ</v>
      </c>
      <c r="T769" s="108">
        <f>'Commercial E'!G789</f>
        <v>6.5100000000000005E-2</v>
      </c>
      <c r="U769" s="108">
        <f>'Commercial E'!H789</f>
        <v>6.5699999999999995E-2</v>
      </c>
      <c r="V769" s="108">
        <f>'Commercial E'!I789</f>
        <v>6.4899999999999999E-2</v>
      </c>
      <c r="W769" s="108">
        <f>'Commercial E'!J789</f>
        <v>6.4199999999999993E-2</v>
      </c>
    </row>
    <row r="770" spans="19:23" x14ac:dyDescent="0.25">
      <c r="S770" s="108" t="str">
        <f>'Commercial E'!B790&amp;'Commercial E'!C790&amp;'Commercial E'!D790&amp;'Commercial E'!E790&amp;'Commercial E'!F790</f>
        <v>4246112PADUQ</v>
      </c>
      <c r="T770" s="108">
        <f>'Commercial E'!G790</f>
        <v>6.3700000000000007E-2</v>
      </c>
      <c r="U770" s="108">
        <f>'Commercial E'!H790</f>
        <v>6.8500000000000005E-2</v>
      </c>
      <c r="V770" s="108">
        <f>'Commercial E'!I790</f>
        <v>6.7199999999999996E-2</v>
      </c>
      <c r="W770" s="108">
        <f>'Commercial E'!J790</f>
        <v>6.6600000000000006E-2</v>
      </c>
    </row>
    <row r="771" spans="19:23" x14ac:dyDescent="0.25">
      <c r="S771" s="108" t="str">
        <f>'Commercial E'!B791&amp;'Commercial E'!C791&amp;'Commercial E'!D791&amp;'Commercial E'!E791&amp;'Commercial E'!F791</f>
        <v>4246118PADUQ</v>
      </c>
      <c r="T771" s="108">
        <f>'Commercial E'!G791</f>
        <v>6.5299999999999997E-2</v>
      </c>
      <c r="U771" s="108">
        <f>'Commercial E'!H791</f>
        <v>6.8900000000000003E-2</v>
      </c>
      <c r="V771" s="108">
        <f>'Commercial E'!I791</f>
        <v>6.7799999999999999E-2</v>
      </c>
      <c r="W771" s="108">
        <f>'Commercial E'!J791</f>
        <v>6.7100000000000007E-2</v>
      </c>
    </row>
    <row r="772" spans="19:23" x14ac:dyDescent="0.25">
      <c r="S772" s="108" t="str">
        <f>'Commercial E'!B792&amp;'Commercial E'!C792&amp;'Commercial E'!D792&amp;'Commercial E'!E792&amp;'Commercial E'!F792</f>
        <v>4246124PADUQ</v>
      </c>
      <c r="T772" s="108">
        <f>'Commercial E'!G792</f>
        <v>6.54E-2</v>
      </c>
      <c r="U772" s="108">
        <f>'Commercial E'!H792</f>
        <v>7.0599999999999996E-2</v>
      </c>
      <c r="V772" s="108">
        <f>'Commercial E'!I792</f>
        <v>6.93E-2</v>
      </c>
      <c r="W772" s="108">
        <f>'Commercial E'!J792</f>
        <v>6.8500000000000005E-2</v>
      </c>
    </row>
    <row r="773" spans="19:23" x14ac:dyDescent="0.25">
      <c r="S773" s="108" t="str">
        <f>'Commercial E'!B793&amp;'Commercial E'!C793&amp;'Commercial E'!D793&amp;'Commercial E'!E793&amp;'Commercial E'!F793</f>
        <v>424916PADUQ</v>
      </c>
      <c r="T773" s="108">
        <f>'Commercial E'!G793</f>
        <v>6.4799999999999996E-2</v>
      </c>
      <c r="U773" s="108">
        <f>'Commercial E'!H793</f>
        <v>6.5299999999999997E-2</v>
      </c>
      <c r="V773" s="108">
        <f>'Commercial E'!I793</f>
        <v>6.4600000000000005E-2</v>
      </c>
      <c r="W773" s="108">
        <f>'Commercial E'!J793</f>
        <v>6.3899999999999998E-2</v>
      </c>
    </row>
    <row r="774" spans="19:23" x14ac:dyDescent="0.25">
      <c r="S774" s="108" t="str">
        <f>'Commercial E'!B794&amp;'Commercial E'!C794&amp;'Commercial E'!D794&amp;'Commercial E'!E794&amp;'Commercial E'!F794</f>
        <v>4249112PADUQ</v>
      </c>
      <c r="T774" s="108">
        <f>'Commercial E'!G794</f>
        <v>6.3700000000000007E-2</v>
      </c>
      <c r="U774" s="108">
        <f>'Commercial E'!H794</f>
        <v>6.83E-2</v>
      </c>
      <c r="V774" s="108">
        <f>'Commercial E'!I794</f>
        <v>6.7100000000000007E-2</v>
      </c>
      <c r="W774" s="108">
        <f>'Commercial E'!J794</f>
        <v>6.6500000000000004E-2</v>
      </c>
    </row>
    <row r="775" spans="19:23" x14ac:dyDescent="0.25">
      <c r="S775" s="108" t="str">
        <f>'Commercial E'!B795&amp;'Commercial E'!C795&amp;'Commercial E'!D795&amp;'Commercial E'!E795&amp;'Commercial E'!F795</f>
        <v>4249118PADUQ</v>
      </c>
      <c r="T775" s="108">
        <f>'Commercial E'!G795</f>
        <v>6.54E-2</v>
      </c>
      <c r="U775" s="108">
        <f>'Commercial E'!H795</f>
        <v>6.9000000000000006E-2</v>
      </c>
      <c r="V775" s="108">
        <f>'Commercial E'!I795</f>
        <v>6.7900000000000002E-2</v>
      </c>
      <c r="W775" s="108">
        <f>'Commercial E'!J795</f>
        <v>6.7199999999999996E-2</v>
      </c>
    </row>
    <row r="776" spans="19:23" x14ac:dyDescent="0.25">
      <c r="S776" s="108" t="str">
        <f>'Commercial E'!B796&amp;'Commercial E'!C796&amp;'Commercial E'!D796&amp;'Commercial E'!E796&amp;'Commercial E'!F796</f>
        <v>4249124PADUQ</v>
      </c>
      <c r="T776" s="108">
        <f>'Commercial E'!G796</f>
        <v>6.5299999999999997E-2</v>
      </c>
      <c r="U776" s="108">
        <f>'Commercial E'!H796</f>
        <v>7.0599999999999996E-2</v>
      </c>
      <c r="V776" s="108">
        <f>'Commercial E'!I796</f>
        <v>6.93E-2</v>
      </c>
      <c r="W776" s="108">
        <f>'Commercial E'!J796</f>
        <v>6.8500000000000005E-2</v>
      </c>
    </row>
    <row r="777" spans="19:23" x14ac:dyDescent="0.25">
      <c r="S777" s="108" t="str">
        <f>'Commercial E'!B797&amp;'Commercial E'!C797&amp;'Commercial E'!D797&amp;'Commercial E'!E797&amp;'Commercial E'!F797</f>
        <v>425226PADUQ</v>
      </c>
      <c r="T777" s="108">
        <f>'Commercial E'!G797</f>
        <v>6.3500000000000001E-2</v>
      </c>
      <c r="U777" s="108">
        <f>'Commercial E'!H797</f>
        <v>6.5199999999999994E-2</v>
      </c>
      <c r="V777" s="108">
        <f>'Commercial E'!I797</f>
        <v>6.4399999999999999E-2</v>
      </c>
      <c r="W777" s="108">
        <f>'Commercial E'!J797</f>
        <v>6.3799999999999996E-2</v>
      </c>
    </row>
    <row r="778" spans="19:23" x14ac:dyDescent="0.25">
      <c r="S778" s="108" t="str">
        <f>'Commercial E'!B798&amp;'Commercial E'!C798&amp;'Commercial E'!D798&amp;'Commercial E'!E798&amp;'Commercial E'!F798</f>
        <v>4252212PADUQ</v>
      </c>
      <c r="T778" s="108">
        <f>'Commercial E'!G798</f>
        <v>6.3500000000000001E-2</v>
      </c>
      <c r="U778" s="108">
        <f>'Commercial E'!H798</f>
        <v>6.8099999999999994E-2</v>
      </c>
      <c r="V778" s="108">
        <f>'Commercial E'!I798</f>
        <v>6.6900000000000001E-2</v>
      </c>
      <c r="W778" s="108">
        <f>'Commercial E'!J798</f>
        <v>6.6199999999999995E-2</v>
      </c>
    </row>
    <row r="779" spans="19:23" x14ac:dyDescent="0.25">
      <c r="S779" s="108" t="str">
        <f>'Commercial E'!B799&amp;'Commercial E'!C799&amp;'Commercial E'!D799&amp;'Commercial E'!E799&amp;'Commercial E'!F799</f>
        <v>4252218PADUQ</v>
      </c>
      <c r="T779" s="108">
        <f>'Commercial E'!G799</f>
        <v>6.5100000000000005E-2</v>
      </c>
      <c r="U779" s="108">
        <f>'Commercial E'!H799</f>
        <v>6.9199999999999998E-2</v>
      </c>
      <c r="V779" s="108">
        <f>'Commercial E'!I799</f>
        <v>6.8000000000000005E-2</v>
      </c>
      <c r="W779" s="108">
        <f>'Commercial E'!J799</f>
        <v>6.7299999999999999E-2</v>
      </c>
    </row>
    <row r="780" spans="19:23" x14ac:dyDescent="0.25">
      <c r="S780" s="108" t="str">
        <f>'Commercial E'!B800&amp;'Commercial E'!C800&amp;'Commercial E'!D800&amp;'Commercial E'!E800&amp;'Commercial E'!F800</f>
        <v>4252224PADUQ</v>
      </c>
      <c r="T780" s="108">
        <f>'Commercial E'!G800</f>
        <v>6.5299999999999997E-2</v>
      </c>
      <c r="U780" s="108">
        <f>'Commercial E'!H800</f>
        <v>7.0599999999999996E-2</v>
      </c>
      <c r="V780" s="108">
        <f>'Commercial E'!I800</f>
        <v>6.9199999999999998E-2</v>
      </c>
      <c r="W780" s="108">
        <f>'Commercial E'!J800</f>
        <v>6.8500000000000005E-2</v>
      </c>
    </row>
    <row r="781" spans="19:23" x14ac:dyDescent="0.25">
      <c r="S781" s="108" t="str">
        <f>'Commercial E'!B801&amp;'Commercial E'!C801&amp;'Commercial E'!D801&amp;'Commercial E'!E801&amp;'Commercial E'!F801</f>
        <v>425526PADUQ</v>
      </c>
      <c r="T781" s="108">
        <f>'Commercial E'!G801</f>
        <v>6.3E-2</v>
      </c>
      <c r="U781" s="108">
        <f>'Commercial E'!H801</f>
        <v>6.6500000000000004E-2</v>
      </c>
      <c r="V781" s="108">
        <f>'Commercial E'!I801</f>
        <v>6.54E-2</v>
      </c>
      <c r="W781" s="108">
        <f>'Commercial E'!J801</f>
        <v>6.4799999999999996E-2</v>
      </c>
    </row>
    <row r="782" spans="19:23" x14ac:dyDescent="0.25">
      <c r="S782" s="108" t="str">
        <f>'Commercial E'!B802&amp;'Commercial E'!C802&amp;'Commercial E'!D802&amp;'Commercial E'!E802&amp;'Commercial E'!F802</f>
        <v>4255212PADUQ</v>
      </c>
      <c r="T782" s="108">
        <f>'Commercial E'!G802</f>
        <v>6.4000000000000001E-2</v>
      </c>
      <c r="U782" s="108">
        <f>'Commercial E'!H802</f>
        <v>6.8699999999999997E-2</v>
      </c>
      <c r="V782" s="108">
        <f>'Commercial E'!I802</f>
        <v>6.7400000000000002E-2</v>
      </c>
      <c r="W782" s="108">
        <f>'Commercial E'!J802</f>
        <v>6.6799999999999998E-2</v>
      </c>
    </row>
    <row r="783" spans="19:23" x14ac:dyDescent="0.25">
      <c r="S783" s="108" t="str">
        <f>'Commercial E'!B803&amp;'Commercial E'!C803&amp;'Commercial E'!D803&amp;'Commercial E'!E803&amp;'Commercial E'!F803</f>
        <v>4255218PADUQ</v>
      </c>
      <c r="T783" s="108">
        <f>'Commercial E'!G803</f>
        <v>6.5100000000000005E-2</v>
      </c>
      <c r="U783" s="108">
        <f>'Commercial E'!H803</f>
        <v>6.9900000000000004E-2</v>
      </c>
      <c r="V783" s="108">
        <f>'Commercial E'!I803</f>
        <v>6.8599999999999994E-2</v>
      </c>
      <c r="W783" s="108">
        <f>'Commercial E'!J803</f>
        <v>6.7900000000000002E-2</v>
      </c>
    </row>
    <row r="784" spans="19:23" x14ac:dyDescent="0.25">
      <c r="S784" s="108" t="str">
        <f>'Commercial E'!B804&amp;'Commercial E'!C804&amp;'Commercial E'!D804&amp;'Commercial E'!E804&amp;'Commercial E'!F804</f>
        <v>4255224PADUQ</v>
      </c>
      <c r="T784" s="108">
        <f>'Commercial E'!G804</f>
        <v>6.5500000000000003E-2</v>
      </c>
      <c r="U784" s="108">
        <f>'Commercial E'!H804</f>
        <v>7.0900000000000005E-2</v>
      </c>
      <c r="V784" s="108">
        <f>'Commercial E'!I804</f>
        <v>6.9500000000000006E-2</v>
      </c>
      <c r="W784" s="108">
        <f>'Commercial E'!J804</f>
        <v>6.88E-2</v>
      </c>
    </row>
    <row r="785" spans="19:23" x14ac:dyDescent="0.25">
      <c r="S785" s="108" t="str">
        <f>'Commercial E'!B805&amp;'Commercial E'!C805&amp;'Commercial E'!D805&amp;'Commercial E'!E805&amp;'Commercial E'!F805</f>
        <v>425836PADUQ</v>
      </c>
      <c r="T785" s="108">
        <f>'Commercial E'!G805</f>
        <v>6.3299999999999995E-2</v>
      </c>
      <c r="U785" s="108">
        <f>'Commercial E'!H805</f>
        <v>6.8699999999999997E-2</v>
      </c>
      <c r="V785" s="108">
        <f>'Commercial E'!I805</f>
        <v>6.7199999999999996E-2</v>
      </c>
      <c r="W785" s="108">
        <f>'Commercial E'!J805</f>
        <v>6.6799999999999998E-2</v>
      </c>
    </row>
    <row r="786" spans="19:23" x14ac:dyDescent="0.25">
      <c r="S786" s="108" t="str">
        <f>'Commercial E'!B806&amp;'Commercial E'!C806&amp;'Commercial E'!D806&amp;'Commercial E'!E806&amp;'Commercial E'!F806</f>
        <v>4258312PADUQ</v>
      </c>
      <c r="T786" s="108">
        <f>'Commercial E'!G806</f>
        <v>6.4500000000000002E-2</v>
      </c>
      <c r="U786" s="108">
        <f>'Commercial E'!H806</f>
        <v>6.93E-2</v>
      </c>
      <c r="V786" s="108">
        <f>'Commercial E'!I806</f>
        <v>6.8099999999999994E-2</v>
      </c>
      <c r="W786" s="108">
        <f>'Commercial E'!J806</f>
        <v>6.7400000000000002E-2</v>
      </c>
    </row>
    <row r="787" spans="19:23" x14ac:dyDescent="0.25">
      <c r="S787" s="108" t="str">
        <f>'Commercial E'!B807&amp;'Commercial E'!C807&amp;'Commercial E'!D807&amp;'Commercial E'!E807&amp;'Commercial E'!F807</f>
        <v>4258318PADUQ</v>
      </c>
      <c r="T787" s="108">
        <f>'Commercial E'!G807</f>
        <v>6.54E-2</v>
      </c>
      <c r="U787" s="108">
        <f>'Commercial E'!H807</f>
        <v>7.0900000000000005E-2</v>
      </c>
      <c r="V787" s="108">
        <f>'Commercial E'!I807</f>
        <v>6.9500000000000006E-2</v>
      </c>
      <c r="W787" s="108">
        <f>'Commercial E'!J807</f>
        <v>6.88E-2</v>
      </c>
    </row>
    <row r="788" spans="19:23" x14ac:dyDescent="0.25">
      <c r="S788" s="108" t="str">
        <f>'Commercial E'!B808&amp;'Commercial E'!C808&amp;'Commercial E'!D808&amp;'Commercial E'!E808&amp;'Commercial E'!F808</f>
        <v>4258324PADUQ</v>
      </c>
      <c r="T788" s="108">
        <f>'Commercial E'!G808</f>
        <v>6.5799999999999997E-2</v>
      </c>
      <c r="U788" s="108">
        <f>'Commercial E'!H808</f>
        <v>7.1300000000000002E-2</v>
      </c>
      <c r="V788" s="108">
        <f>'Commercial E'!I808</f>
        <v>6.9900000000000004E-2</v>
      </c>
      <c r="W788" s="108">
        <f>'Commercial E'!J808</f>
        <v>6.9099999999999995E-2</v>
      </c>
    </row>
    <row r="789" spans="19:23" x14ac:dyDescent="0.25">
      <c r="S789" s="108" t="str">
        <f>'Commercial E'!B809&amp;'Commercial E'!C809&amp;'Commercial E'!D809&amp;'Commercial E'!E809&amp;'Commercial E'!F809</f>
        <v>426146PADUQ</v>
      </c>
      <c r="T789" s="108">
        <f>'Commercial E'!G809</f>
        <v>6.3700000000000007E-2</v>
      </c>
      <c r="U789" s="108">
        <f>'Commercial E'!H809</f>
        <v>7.0900000000000005E-2</v>
      </c>
      <c r="V789" s="108">
        <f>'Commercial E'!I809</f>
        <v>6.9199999999999998E-2</v>
      </c>
      <c r="W789" s="108">
        <f>'Commercial E'!J809</f>
        <v>6.88E-2</v>
      </c>
    </row>
    <row r="790" spans="19:23" x14ac:dyDescent="0.25">
      <c r="S790" s="108" t="str">
        <f>'Commercial E'!B810&amp;'Commercial E'!C810&amp;'Commercial E'!D810&amp;'Commercial E'!E810&amp;'Commercial E'!F810</f>
        <v>4261412PADUQ</v>
      </c>
      <c r="T790" s="108">
        <f>'Commercial E'!G810</f>
        <v>6.5199999999999994E-2</v>
      </c>
      <c r="U790" s="108">
        <f>'Commercial E'!H810</f>
        <v>7.0199999999999999E-2</v>
      </c>
      <c r="V790" s="108">
        <f>'Commercial E'!I810</f>
        <v>6.8900000000000003E-2</v>
      </c>
      <c r="W790" s="108">
        <f>'Commercial E'!J810</f>
        <v>6.8199999999999997E-2</v>
      </c>
    </row>
    <row r="791" spans="19:23" x14ac:dyDescent="0.25">
      <c r="S791" s="108" t="str">
        <f>'Commercial E'!B811&amp;'Commercial E'!C811&amp;'Commercial E'!D811&amp;'Commercial E'!E811&amp;'Commercial E'!F811</f>
        <v>4261418PADUQ</v>
      </c>
      <c r="T791" s="108">
        <f>'Commercial E'!G811</f>
        <v>6.5799999999999997E-2</v>
      </c>
      <c r="U791" s="108">
        <f>'Commercial E'!H811</f>
        <v>7.1999999999999995E-2</v>
      </c>
      <c r="V791" s="108">
        <f>'Commercial E'!I811</f>
        <v>7.0499999999999993E-2</v>
      </c>
      <c r="W791" s="108">
        <f>'Commercial E'!J811</f>
        <v>6.9900000000000004E-2</v>
      </c>
    </row>
    <row r="792" spans="19:23" x14ac:dyDescent="0.25">
      <c r="S792" s="108" t="str">
        <f>'Commercial E'!B812&amp;'Commercial E'!C812&amp;'Commercial E'!D812&amp;'Commercial E'!E812&amp;'Commercial E'!F812</f>
        <v>4261424PADUQ</v>
      </c>
      <c r="T792" s="108">
        <f>'Commercial E'!G812</f>
        <v>6.6199999999999995E-2</v>
      </c>
      <c r="U792" s="108">
        <f>'Commercial E'!H812</f>
        <v>7.1800000000000003E-2</v>
      </c>
      <c r="V792" s="108">
        <f>'Commercial E'!I812</f>
        <v>7.0400000000000004E-2</v>
      </c>
      <c r="W792" s="108">
        <f>'Commercial E'!J812</f>
        <v>6.9599999999999995E-2</v>
      </c>
    </row>
    <row r="793" spans="19:23" x14ac:dyDescent="0.25">
      <c r="S793" s="108" t="str">
        <f>'Commercial E'!B813&amp;'Commercial E'!C813&amp;'Commercial E'!D813&amp;'Commercial E'!E813&amp;'Commercial E'!F813</f>
        <v>424616PAMet-Ed</v>
      </c>
      <c r="T793" s="108">
        <f>'Commercial E'!G813</f>
        <v>5.7599999999999998E-2</v>
      </c>
      <c r="U793" s="108">
        <f>'Commercial E'!H813</f>
        <v>5.9200000000000003E-2</v>
      </c>
      <c r="V793" s="108">
        <f>'Commercial E'!I813</f>
        <v>6.0499999999999998E-2</v>
      </c>
      <c r="W793" s="108">
        <f>'Commercial E'!J813</f>
        <v>5.9799999999999999E-2</v>
      </c>
    </row>
    <row r="794" spans="19:23" x14ac:dyDescent="0.25">
      <c r="S794" s="108" t="str">
        <f>'Commercial E'!B814&amp;'Commercial E'!C814&amp;'Commercial E'!D814&amp;'Commercial E'!E814&amp;'Commercial E'!F814</f>
        <v>4246112PAMet-Ed</v>
      </c>
      <c r="T794" s="108">
        <f>'Commercial E'!G814</f>
        <v>5.8900000000000001E-2</v>
      </c>
      <c r="U794" s="108">
        <f>'Commercial E'!H814</f>
        <v>6.4299999999999996E-2</v>
      </c>
      <c r="V794" s="108">
        <f>'Commercial E'!I814</f>
        <v>6.5000000000000002E-2</v>
      </c>
      <c r="W794" s="108">
        <f>'Commercial E'!J814</f>
        <v>6.4299999999999996E-2</v>
      </c>
    </row>
    <row r="795" spans="19:23" x14ac:dyDescent="0.25">
      <c r="S795" s="108" t="str">
        <f>'Commercial E'!B815&amp;'Commercial E'!C815&amp;'Commercial E'!D815&amp;'Commercial E'!E815&amp;'Commercial E'!F815</f>
        <v>4246118PAMet-Ed</v>
      </c>
      <c r="T795" s="108">
        <f>'Commercial E'!G815</f>
        <v>5.8599999999999999E-2</v>
      </c>
      <c r="U795" s="108">
        <f>'Commercial E'!H815</f>
        <v>6.2700000000000006E-2</v>
      </c>
      <c r="V795" s="108">
        <f>'Commercial E'!I815</f>
        <v>6.3600000000000004E-2</v>
      </c>
      <c r="W795" s="108">
        <f>'Commercial E'!J815</f>
        <v>6.2899999999999998E-2</v>
      </c>
    </row>
    <row r="796" spans="19:23" x14ac:dyDescent="0.25">
      <c r="S796" s="108" t="str">
        <f>'Commercial E'!B816&amp;'Commercial E'!C816&amp;'Commercial E'!D816&amp;'Commercial E'!E816&amp;'Commercial E'!F816</f>
        <v>4246124PAMet-Ed</v>
      </c>
      <c r="T796" s="108">
        <f>'Commercial E'!G816</f>
        <v>5.9400000000000001E-2</v>
      </c>
      <c r="U796" s="108">
        <f>'Commercial E'!H816</f>
        <v>6.4600000000000005E-2</v>
      </c>
      <c r="V796" s="108">
        <f>'Commercial E'!I816</f>
        <v>6.5299999999999997E-2</v>
      </c>
      <c r="W796" s="108">
        <f>'Commercial E'!J816</f>
        <v>6.4600000000000005E-2</v>
      </c>
    </row>
    <row r="797" spans="19:23" x14ac:dyDescent="0.25">
      <c r="S797" s="108" t="str">
        <f>'Commercial E'!B817&amp;'Commercial E'!C817&amp;'Commercial E'!D817&amp;'Commercial E'!E817&amp;'Commercial E'!F817</f>
        <v>424916PAMet-Ed</v>
      </c>
      <c r="T797" s="108">
        <f>'Commercial E'!G817</f>
        <v>5.8400000000000001E-2</v>
      </c>
      <c r="U797" s="108">
        <f>'Commercial E'!H817</f>
        <v>5.9299999999999999E-2</v>
      </c>
      <c r="V797" s="108">
        <f>'Commercial E'!I817</f>
        <v>6.0900000000000003E-2</v>
      </c>
      <c r="W797" s="108">
        <f>'Commercial E'!J817</f>
        <v>6.0199999999999997E-2</v>
      </c>
    </row>
    <row r="798" spans="19:23" x14ac:dyDescent="0.25">
      <c r="S798" s="108" t="str">
        <f>'Commercial E'!B818&amp;'Commercial E'!C818&amp;'Commercial E'!D818&amp;'Commercial E'!E818&amp;'Commercial E'!F818</f>
        <v>4249112PAMet-Ed</v>
      </c>
      <c r="T798" s="108">
        <f>'Commercial E'!G818</f>
        <v>5.9200000000000003E-2</v>
      </c>
      <c r="U798" s="108">
        <f>'Commercial E'!H818</f>
        <v>6.4600000000000005E-2</v>
      </c>
      <c r="V798" s="108">
        <f>'Commercial E'!I818</f>
        <v>6.5299999999999997E-2</v>
      </c>
      <c r="W798" s="108">
        <f>'Commercial E'!J818</f>
        <v>6.4600000000000005E-2</v>
      </c>
    </row>
    <row r="799" spans="19:23" x14ac:dyDescent="0.25">
      <c r="S799" s="108" t="str">
        <f>'Commercial E'!B819&amp;'Commercial E'!C819&amp;'Commercial E'!D819&amp;'Commercial E'!E819&amp;'Commercial E'!F819</f>
        <v>4249118PAMet-Ed</v>
      </c>
      <c r="T799" s="108">
        <f>'Commercial E'!G819</f>
        <v>5.8700000000000002E-2</v>
      </c>
      <c r="U799" s="108">
        <f>'Commercial E'!H819</f>
        <v>6.2600000000000003E-2</v>
      </c>
      <c r="V799" s="108">
        <f>'Commercial E'!I819</f>
        <v>6.3600000000000004E-2</v>
      </c>
      <c r="W799" s="108">
        <f>'Commercial E'!J819</f>
        <v>6.2899999999999998E-2</v>
      </c>
    </row>
    <row r="800" spans="19:23" x14ac:dyDescent="0.25">
      <c r="S800" s="108" t="str">
        <f>'Commercial E'!B820&amp;'Commercial E'!C820&amp;'Commercial E'!D820&amp;'Commercial E'!E820&amp;'Commercial E'!F820</f>
        <v>4249124PAMet-Ed</v>
      </c>
      <c r="T800" s="108">
        <f>'Commercial E'!G820</f>
        <v>5.96E-2</v>
      </c>
      <c r="U800" s="108">
        <f>'Commercial E'!H820</f>
        <v>6.4799999999999996E-2</v>
      </c>
      <c r="V800" s="108">
        <f>'Commercial E'!I820</f>
        <v>6.5600000000000006E-2</v>
      </c>
      <c r="W800" s="108">
        <f>'Commercial E'!J820</f>
        <v>6.4899999999999999E-2</v>
      </c>
    </row>
    <row r="801" spans="19:23" x14ac:dyDescent="0.25">
      <c r="S801" s="108" t="str">
        <f>'Commercial E'!B821&amp;'Commercial E'!C821&amp;'Commercial E'!D821&amp;'Commercial E'!E821&amp;'Commercial E'!F821</f>
        <v>425226PAMet-Ed</v>
      </c>
      <c r="T801" s="108">
        <f>'Commercial E'!G821</f>
        <v>5.8500000000000003E-2</v>
      </c>
      <c r="U801" s="108">
        <f>'Commercial E'!H821</f>
        <v>6.0199999999999997E-2</v>
      </c>
      <c r="V801" s="108">
        <f>'Commercial E'!I821</f>
        <v>6.1699999999999998E-2</v>
      </c>
      <c r="W801" s="108">
        <f>'Commercial E'!J821</f>
        <v>6.0999999999999999E-2</v>
      </c>
    </row>
    <row r="802" spans="19:23" x14ac:dyDescent="0.25">
      <c r="S802" s="108" t="str">
        <f>'Commercial E'!B822&amp;'Commercial E'!C822&amp;'Commercial E'!D822&amp;'Commercial E'!E822&amp;'Commercial E'!F822</f>
        <v>4252212PAMet-Ed</v>
      </c>
      <c r="T802" s="108">
        <f>'Commercial E'!G822</f>
        <v>5.9400000000000001E-2</v>
      </c>
      <c r="U802" s="108">
        <f>'Commercial E'!H822</f>
        <v>6.4699999999999994E-2</v>
      </c>
      <c r="V802" s="108">
        <f>'Commercial E'!I822</f>
        <v>6.54E-2</v>
      </c>
      <c r="W802" s="108">
        <f>'Commercial E'!J822</f>
        <v>6.4699999999999994E-2</v>
      </c>
    </row>
    <row r="803" spans="19:23" x14ac:dyDescent="0.25">
      <c r="S803" s="108" t="str">
        <f>'Commercial E'!B823&amp;'Commercial E'!C823&amp;'Commercial E'!D823&amp;'Commercial E'!E823&amp;'Commercial E'!F823</f>
        <v>4252218PAMet-Ed</v>
      </c>
      <c r="T803" s="108">
        <f>'Commercial E'!G823</f>
        <v>5.8599999999999999E-2</v>
      </c>
      <c r="U803" s="108">
        <f>'Commercial E'!H823</f>
        <v>6.2700000000000006E-2</v>
      </c>
      <c r="V803" s="108">
        <f>'Commercial E'!I823</f>
        <v>6.3700000000000007E-2</v>
      </c>
      <c r="W803" s="108">
        <f>'Commercial E'!J823</f>
        <v>6.3E-2</v>
      </c>
    </row>
    <row r="804" spans="19:23" x14ac:dyDescent="0.25">
      <c r="S804" s="108" t="str">
        <f>'Commercial E'!B824&amp;'Commercial E'!C824&amp;'Commercial E'!D824&amp;'Commercial E'!E824&amp;'Commercial E'!F824</f>
        <v>4252224PAMet-Ed</v>
      </c>
      <c r="T804" s="108">
        <f>'Commercial E'!G824</f>
        <v>5.9799999999999999E-2</v>
      </c>
      <c r="U804" s="108">
        <f>'Commercial E'!H824</f>
        <v>6.5000000000000002E-2</v>
      </c>
      <c r="V804" s="108">
        <f>'Commercial E'!I824</f>
        <v>6.5699999999999995E-2</v>
      </c>
      <c r="W804" s="108">
        <f>'Commercial E'!J824</f>
        <v>6.5000000000000002E-2</v>
      </c>
    </row>
    <row r="805" spans="19:23" x14ac:dyDescent="0.25">
      <c r="S805" s="108" t="str">
        <f>'Commercial E'!B825&amp;'Commercial E'!C825&amp;'Commercial E'!D825&amp;'Commercial E'!E825&amp;'Commercial E'!F825</f>
        <v>425526PAMet-Ed</v>
      </c>
      <c r="T805" s="108">
        <f>'Commercial E'!G825</f>
        <v>5.8200000000000002E-2</v>
      </c>
      <c r="U805" s="108">
        <f>'Commercial E'!H825</f>
        <v>6.1899999999999997E-2</v>
      </c>
      <c r="V805" s="108">
        <f>'Commercial E'!I825</f>
        <v>6.2899999999999998E-2</v>
      </c>
      <c r="W805" s="108">
        <f>'Commercial E'!J825</f>
        <v>6.2199999999999998E-2</v>
      </c>
    </row>
    <row r="806" spans="19:23" x14ac:dyDescent="0.25">
      <c r="S806" s="108" t="str">
        <f>'Commercial E'!B826&amp;'Commercial E'!C826&amp;'Commercial E'!D826&amp;'Commercial E'!E826&amp;'Commercial E'!F826</f>
        <v>4255212PAMet-Ed</v>
      </c>
      <c r="T806" s="108">
        <f>'Commercial E'!G826</f>
        <v>5.9400000000000001E-2</v>
      </c>
      <c r="U806" s="108">
        <f>'Commercial E'!H826</f>
        <v>6.4699999999999994E-2</v>
      </c>
      <c r="V806" s="108">
        <f>'Commercial E'!I826</f>
        <v>6.54E-2</v>
      </c>
      <c r="W806" s="108">
        <f>'Commercial E'!J826</f>
        <v>6.4699999999999994E-2</v>
      </c>
    </row>
    <row r="807" spans="19:23" x14ac:dyDescent="0.25">
      <c r="S807" s="108" t="str">
        <f>'Commercial E'!B827&amp;'Commercial E'!C827&amp;'Commercial E'!D827&amp;'Commercial E'!E827&amp;'Commercial E'!F827</f>
        <v>4255218PAMet-Ed</v>
      </c>
      <c r="T807" s="108">
        <f>'Commercial E'!G827</f>
        <v>5.8400000000000001E-2</v>
      </c>
      <c r="U807" s="108">
        <f>'Commercial E'!H827</f>
        <v>6.3100000000000003E-2</v>
      </c>
      <c r="V807" s="108">
        <f>'Commercial E'!I827</f>
        <v>6.3899999999999998E-2</v>
      </c>
      <c r="W807" s="108">
        <f>'Commercial E'!J827</f>
        <v>6.3299999999999995E-2</v>
      </c>
    </row>
    <row r="808" spans="19:23" x14ac:dyDescent="0.25">
      <c r="S808" s="108" t="str">
        <f>'Commercial E'!B828&amp;'Commercial E'!C828&amp;'Commercial E'!D828&amp;'Commercial E'!E828&amp;'Commercial E'!F828</f>
        <v>4255224PAMet-Ed</v>
      </c>
      <c r="T808" s="108">
        <f>'Commercial E'!G828</f>
        <v>6.0100000000000001E-2</v>
      </c>
      <c r="U808" s="108">
        <f>'Commercial E'!H828</f>
        <v>6.5299999999999997E-2</v>
      </c>
      <c r="V808" s="108">
        <f>'Commercial E'!I828</f>
        <v>6.6000000000000003E-2</v>
      </c>
      <c r="W808" s="108">
        <f>'Commercial E'!J828</f>
        <v>6.5299999999999997E-2</v>
      </c>
    </row>
    <row r="809" spans="19:23" x14ac:dyDescent="0.25">
      <c r="S809" s="108" t="str">
        <f>'Commercial E'!B829&amp;'Commercial E'!C829&amp;'Commercial E'!D829&amp;'Commercial E'!E829&amp;'Commercial E'!F829</f>
        <v>425836PAMet-Ed</v>
      </c>
      <c r="T809" s="108">
        <f>'Commercial E'!G829</f>
        <v>5.96E-2</v>
      </c>
      <c r="U809" s="108">
        <f>'Commercial E'!H829</f>
        <v>6.5100000000000005E-2</v>
      </c>
      <c r="V809" s="108">
        <f>'Commercial E'!I829</f>
        <v>6.5699999999999995E-2</v>
      </c>
      <c r="W809" s="108">
        <f>'Commercial E'!J829</f>
        <v>6.5199999999999994E-2</v>
      </c>
    </row>
    <row r="810" spans="19:23" x14ac:dyDescent="0.25">
      <c r="S810" s="108" t="str">
        <f>'Commercial E'!B830&amp;'Commercial E'!C830&amp;'Commercial E'!D830&amp;'Commercial E'!E830&amp;'Commercial E'!F830</f>
        <v>4258312PAMet-Ed</v>
      </c>
      <c r="T810" s="108">
        <f>'Commercial E'!G830</f>
        <v>5.9299999999999999E-2</v>
      </c>
      <c r="U810" s="108">
        <f>'Commercial E'!H830</f>
        <v>6.4600000000000005E-2</v>
      </c>
      <c r="V810" s="108">
        <f>'Commercial E'!I830</f>
        <v>6.5299999999999997E-2</v>
      </c>
      <c r="W810" s="108">
        <f>'Commercial E'!J830</f>
        <v>6.4600000000000005E-2</v>
      </c>
    </row>
    <row r="811" spans="19:23" x14ac:dyDescent="0.25">
      <c r="S811" s="108" t="str">
        <f>'Commercial E'!B831&amp;'Commercial E'!C831&amp;'Commercial E'!D831&amp;'Commercial E'!E831&amp;'Commercial E'!F831</f>
        <v>4258318PAMet-Ed</v>
      </c>
      <c r="T811" s="108">
        <f>'Commercial E'!G831</f>
        <v>5.9200000000000003E-2</v>
      </c>
      <c r="U811" s="108">
        <f>'Commercial E'!H831</f>
        <v>6.4500000000000002E-2</v>
      </c>
      <c r="V811" s="108">
        <f>'Commercial E'!I831</f>
        <v>6.5100000000000005E-2</v>
      </c>
      <c r="W811" s="108">
        <f>'Commercial E'!J831</f>
        <v>6.4500000000000002E-2</v>
      </c>
    </row>
    <row r="812" spans="19:23" x14ac:dyDescent="0.25">
      <c r="S812" s="108" t="str">
        <f>'Commercial E'!B832&amp;'Commercial E'!C832&amp;'Commercial E'!D832&amp;'Commercial E'!E832&amp;'Commercial E'!F832</f>
        <v>4258324PAMet-Ed</v>
      </c>
      <c r="T812" s="108">
        <f>'Commercial E'!G832</f>
        <v>6.0299999999999999E-2</v>
      </c>
      <c r="U812" s="108">
        <f>'Commercial E'!H832</f>
        <v>6.5500000000000003E-2</v>
      </c>
      <c r="V812" s="108">
        <f>'Commercial E'!I832</f>
        <v>6.6199999999999995E-2</v>
      </c>
      <c r="W812" s="108">
        <f>'Commercial E'!J832</f>
        <v>6.5500000000000003E-2</v>
      </c>
    </row>
    <row r="813" spans="19:23" x14ac:dyDescent="0.25">
      <c r="S813" s="108" t="str">
        <f>'Commercial E'!B833&amp;'Commercial E'!C833&amp;'Commercial E'!D833&amp;'Commercial E'!E833&amp;'Commercial E'!F833</f>
        <v>426146PAMet-Ed</v>
      </c>
      <c r="T813" s="108">
        <f>'Commercial E'!G833</f>
        <v>6.0600000000000001E-2</v>
      </c>
      <c r="U813" s="108">
        <f>'Commercial E'!H833</f>
        <v>6.8000000000000005E-2</v>
      </c>
      <c r="V813" s="108">
        <f>'Commercial E'!I833</f>
        <v>6.8099999999999994E-2</v>
      </c>
      <c r="W813" s="108">
        <f>'Commercial E'!J833</f>
        <v>6.7699999999999996E-2</v>
      </c>
    </row>
    <row r="814" spans="19:23" x14ac:dyDescent="0.25">
      <c r="S814" s="108" t="str">
        <f>'Commercial E'!B834&amp;'Commercial E'!C834&amp;'Commercial E'!D834&amp;'Commercial E'!E834&amp;'Commercial E'!F834</f>
        <v>4261412PAMet-Ed</v>
      </c>
      <c r="T814" s="108">
        <f>'Commercial E'!G834</f>
        <v>5.9299999999999999E-2</v>
      </c>
      <c r="U814" s="108">
        <f>'Commercial E'!H834</f>
        <v>6.4500000000000002E-2</v>
      </c>
      <c r="V814" s="108">
        <f>'Commercial E'!I834</f>
        <v>6.5299999999999997E-2</v>
      </c>
      <c r="W814" s="108">
        <f>'Commercial E'!J834</f>
        <v>6.4600000000000005E-2</v>
      </c>
    </row>
    <row r="815" spans="19:23" x14ac:dyDescent="0.25">
      <c r="S815" s="108" t="str">
        <f>'Commercial E'!B835&amp;'Commercial E'!C835&amp;'Commercial E'!D835&amp;'Commercial E'!E835&amp;'Commercial E'!F835</f>
        <v>4261418PAMet-Ed</v>
      </c>
      <c r="T815" s="108">
        <f>'Commercial E'!G835</f>
        <v>5.9900000000000002E-2</v>
      </c>
      <c r="U815" s="108">
        <f>'Commercial E'!H835</f>
        <v>6.5699999999999995E-2</v>
      </c>
      <c r="V815" s="108">
        <f>'Commercial E'!I835</f>
        <v>6.6199999999999995E-2</v>
      </c>
      <c r="W815" s="108">
        <f>'Commercial E'!J835</f>
        <v>6.5600000000000006E-2</v>
      </c>
    </row>
    <row r="816" spans="19:23" x14ac:dyDescent="0.25">
      <c r="S816" s="108" t="str">
        <f>'Commercial E'!B836&amp;'Commercial E'!C836&amp;'Commercial E'!D836&amp;'Commercial E'!E836&amp;'Commercial E'!F836</f>
        <v>4261424PAMet-Ed</v>
      </c>
      <c r="T816" s="108">
        <f>'Commercial E'!G836</f>
        <v>6.0499999999999998E-2</v>
      </c>
      <c r="U816" s="108">
        <f>'Commercial E'!H836</f>
        <v>6.5699999999999995E-2</v>
      </c>
      <c r="V816" s="108">
        <f>'Commercial E'!I836</f>
        <v>6.6400000000000001E-2</v>
      </c>
      <c r="W816" s="108">
        <f>'Commercial E'!J836</f>
        <v>6.5799999999999997E-2</v>
      </c>
    </row>
    <row r="817" spans="19:23" x14ac:dyDescent="0.25">
      <c r="S817" s="108" t="str">
        <f>'Commercial E'!B837&amp;'Commercial E'!C837&amp;'Commercial E'!D837&amp;'Commercial E'!E837&amp;'Commercial E'!F837</f>
        <v>424616PAPECO</v>
      </c>
      <c r="T817" s="108">
        <f>'Commercial E'!G837</f>
        <v>6.4799999999999996E-2</v>
      </c>
      <c r="U817" s="108">
        <f>'Commercial E'!H837</f>
        <v>6.1899999999999997E-2</v>
      </c>
      <c r="V817" s="108">
        <f>'Commercial E'!I837</f>
        <v>6.0400000000000002E-2</v>
      </c>
      <c r="W817" s="108">
        <f>'Commercial E'!J837</f>
        <v>6.0600000000000001E-2</v>
      </c>
    </row>
    <row r="818" spans="19:23" x14ac:dyDescent="0.25">
      <c r="S818" s="108" t="str">
        <f>'Commercial E'!B838&amp;'Commercial E'!C838&amp;'Commercial E'!D838&amp;'Commercial E'!E838&amp;'Commercial E'!F838</f>
        <v>4246112PAPECO</v>
      </c>
      <c r="T818" s="108">
        <f>'Commercial E'!G838</f>
        <v>6.83E-2</v>
      </c>
      <c r="U818" s="108">
        <f>'Commercial E'!H838</f>
        <v>6.8000000000000005E-2</v>
      </c>
      <c r="V818" s="108">
        <f>'Commercial E'!I838</f>
        <v>6.6699999999999995E-2</v>
      </c>
      <c r="W818" s="108">
        <f>'Commercial E'!J838</f>
        <v>6.6299999999999998E-2</v>
      </c>
    </row>
    <row r="819" spans="19:23" x14ac:dyDescent="0.25">
      <c r="S819" s="108" t="str">
        <f>'Commercial E'!B839&amp;'Commercial E'!C839&amp;'Commercial E'!D839&amp;'Commercial E'!E839&amp;'Commercial E'!F839</f>
        <v>4246118PAPECO</v>
      </c>
      <c r="T819" s="108">
        <f>'Commercial E'!G839</f>
        <v>6.7599999999999993E-2</v>
      </c>
      <c r="U819" s="108">
        <f>'Commercial E'!H839</f>
        <v>6.6500000000000004E-2</v>
      </c>
      <c r="V819" s="108">
        <f>'Commercial E'!I839</f>
        <v>6.5100000000000005E-2</v>
      </c>
      <c r="W819" s="108">
        <f>'Commercial E'!J839</f>
        <v>6.4899999999999999E-2</v>
      </c>
    </row>
    <row r="820" spans="19:23" x14ac:dyDescent="0.25">
      <c r="S820" s="108" t="str">
        <f>'Commercial E'!B840&amp;'Commercial E'!C840&amp;'Commercial E'!D840&amp;'Commercial E'!E840&amp;'Commercial E'!F840</f>
        <v>4246124PAPECO</v>
      </c>
      <c r="T820" s="108">
        <f>'Commercial E'!G840</f>
        <v>6.83E-2</v>
      </c>
      <c r="U820" s="108">
        <f>'Commercial E'!H840</f>
        <v>6.8000000000000005E-2</v>
      </c>
      <c r="V820" s="108">
        <f>'Commercial E'!I840</f>
        <v>6.6699999999999995E-2</v>
      </c>
      <c r="W820" s="108">
        <f>'Commercial E'!J840</f>
        <v>6.6299999999999998E-2</v>
      </c>
    </row>
    <row r="821" spans="19:23" x14ac:dyDescent="0.25">
      <c r="S821" s="108" t="str">
        <f>'Commercial E'!B841&amp;'Commercial E'!C841&amp;'Commercial E'!D841&amp;'Commercial E'!E841&amp;'Commercial E'!F841</f>
        <v>424916PAPECO</v>
      </c>
      <c r="T821" s="108">
        <f>'Commercial E'!G841</f>
        <v>6.54E-2</v>
      </c>
      <c r="U821" s="108">
        <f>'Commercial E'!H841</f>
        <v>6.2399999999999997E-2</v>
      </c>
      <c r="V821" s="108">
        <f>'Commercial E'!I841</f>
        <v>6.0900000000000003E-2</v>
      </c>
      <c r="W821" s="108">
        <f>'Commercial E'!J841</f>
        <v>6.1199999999999997E-2</v>
      </c>
    </row>
    <row r="822" spans="19:23" x14ac:dyDescent="0.25">
      <c r="S822" s="108" t="str">
        <f>'Commercial E'!B842&amp;'Commercial E'!C842&amp;'Commercial E'!D842&amp;'Commercial E'!E842&amp;'Commercial E'!F842</f>
        <v>4249112PAPECO</v>
      </c>
      <c r="T822" s="108">
        <f>'Commercial E'!G842</f>
        <v>6.8599999999999994E-2</v>
      </c>
      <c r="U822" s="108">
        <f>'Commercial E'!H842</f>
        <v>6.83E-2</v>
      </c>
      <c r="V822" s="108">
        <f>'Commercial E'!I842</f>
        <v>6.7000000000000004E-2</v>
      </c>
      <c r="W822" s="108">
        <f>'Commercial E'!J842</f>
        <v>6.6600000000000006E-2</v>
      </c>
    </row>
    <row r="823" spans="19:23" x14ac:dyDescent="0.25">
      <c r="S823" s="108" t="str">
        <f>'Commercial E'!B843&amp;'Commercial E'!C843&amp;'Commercial E'!D843&amp;'Commercial E'!E843&amp;'Commercial E'!F843</f>
        <v>4249118PAPECO</v>
      </c>
      <c r="T823" s="108">
        <f>'Commercial E'!G843</f>
        <v>6.7699999999999996E-2</v>
      </c>
      <c r="U823" s="108">
        <f>'Commercial E'!H843</f>
        <v>6.6500000000000004E-2</v>
      </c>
      <c r="V823" s="108">
        <f>'Commercial E'!I843</f>
        <v>6.5100000000000005E-2</v>
      </c>
      <c r="W823" s="108">
        <f>'Commercial E'!J843</f>
        <v>6.5000000000000002E-2</v>
      </c>
    </row>
    <row r="824" spans="19:23" x14ac:dyDescent="0.25">
      <c r="S824" s="108" t="str">
        <f>'Commercial E'!B844&amp;'Commercial E'!C844&amp;'Commercial E'!D844&amp;'Commercial E'!E844&amp;'Commercial E'!F844</f>
        <v>4249124PAPECO</v>
      </c>
      <c r="T824" s="108">
        <f>'Commercial E'!G844</f>
        <v>6.8500000000000005E-2</v>
      </c>
      <c r="U824" s="108">
        <f>'Commercial E'!H844</f>
        <v>6.8199999999999997E-2</v>
      </c>
      <c r="V824" s="108">
        <f>'Commercial E'!I844</f>
        <v>6.6900000000000001E-2</v>
      </c>
      <c r="W824" s="108">
        <f>'Commercial E'!J844</f>
        <v>6.6500000000000004E-2</v>
      </c>
    </row>
    <row r="825" spans="19:23" x14ac:dyDescent="0.25">
      <c r="S825" s="108" t="str">
        <f>'Commercial E'!B845&amp;'Commercial E'!C845&amp;'Commercial E'!D845&amp;'Commercial E'!E845&amp;'Commercial E'!F845</f>
        <v>425226PAPECO</v>
      </c>
      <c r="T825" s="108">
        <f>'Commercial E'!G845</f>
        <v>6.5600000000000006E-2</v>
      </c>
      <c r="U825" s="108">
        <f>'Commercial E'!H845</f>
        <v>6.3299999999999995E-2</v>
      </c>
      <c r="V825" s="108">
        <f>'Commercial E'!I845</f>
        <v>6.1699999999999998E-2</v>
      </c>
      <c r="W825" s="108">
        <f>'Commercial E'!J845</f>
        <v>6.2100000000000002E-2</v>
      </c>
    </row>
    <row r="826" spans="19:23" x14ac:dyDescent="0.25">
      <c r="S826" s="108" t="str">
        <f>'Commercial E'!B846&amp;'Commercial E'!C846&amp;'Commercial E'!D846&amp;'Commercial E'!E846&amp;'Commercial E'!F846</f>
        <v>4252212PAPECO</v>
      </c>
      <c r="T826" s="108">
        <f>'Commercial E'!G846</f>
        <v>6.88E-2</v>
      </c>
      <c r="U826" s="108">
        <f>'Commercial E'!H846</f>
        <v>6.8500000000000005E-2</v>
      </c>
      <c r="V826" s="108">
        <f>'Commercial E'!I846</f>
        <v>6.7199999999999996E-2</v>
      </c>
      <c r="W826" s="108">
        <f>'Commercial E'!J846</f>
        <v>6.6799999999999998E-2</v>
      </c>
    </row>
    <row r="827" spans="19:23" x14ac:dyDescent="0.25">
      <c r="S827" s="108" t="str">
        <f>'Commercial E'!B847&amp;'Commercial E'!C847&amp;'Commercial E'!D847&amp;'Commercial E'!E847&amp;'Commercial E'!F847</f>
        <v>4252218PAPECO</v>
      </c>
      <c r="T827" s="108">
        <f>'Commercial E'!G847</f>
        <v>6.7599999999999993E-2</v>
      </c>
      <c r="U827" s="108">
        <f>'Commercial E'!H847</f>
        <v>6.6600000000000006E-2</v>
      </c>
      <c r="V827" s="108">
        <f>'Commercial E'!I847</f>
        <v>6.5199999999999994E-2</v>
      </c>
      <c r="W827" s="108">
        <f>'Commercial E'!J847</f>
        <v>6.5100000000000005E-2</v>
      </c>
    </row>
    <row r="828" spans="19:23" x14ac:dyDescent="0.25">
      <c r="S828" s="108" t="str">
        <f>'Commercial E'!B848&amp;'Commercial E'!C848&amp;'Commercial E'!D848&amp;'Commercial E'!E848&amp;'Commercial E'!F848</f>
        <v>4252224PAPECO</v>
      </c>
      <c r="T828" s="108">
        <f>'Commercial E'!G848</f>
        <v>6.8599999999999994E-2</v>
      </c>
      <c r="U828" s="108">
        <f>'Commercial E'!H848</f>
        <v>6.83E-2</v>
      </c>
      <c r="V828" s="108">
        <f>'Commercial E'!I848</f>
        <v>6.7000000000000004E-2</v>
      </c>
      <c r="W828" s="108">
        <f>'Commercial E'!J848</f>
        <v>6.6600000000000006E-2</v>
      </c>
    </row>
    <row r="829" spans="19:23" x14ac:dyDescent="0.25">
      <c r="S829" s="108" t="str">
        <f>'Commercial E'!B849&amp;'Commercial E'!C849&amp;'Commercial E'!D849&amp;'Commercial E'!E849&amp;'Commercial E'!F849</f>
        <v>425526PAPECO</v>
      </c>
      <c r="T829" s="108">
        <f>'Commercial E'!G849</f>
        <v>6.6100000000000006E-2</v>
      </c>
      <c r="U829" s="108">
        <f>'Commercial E'!H849</f>
        <v>6.4899999999999999E-2</v>
      </c>
      <c r="V829" s="108">
        <f>'Commercial E'!I849</f>
        <v>6.3200000000000006E-2</v>
      </c>
      <c r="W829" s="108">
        <f>'Commercial E'!J849</f>
        <v>6.3500000000000001E-2</v>
      </c>
    </row>
    <row r="830" spans="19:23" x14ac:dyDescent="0.25">
      <c r="S830" s="108" t="str">
        <f>'Commercial E'!B850&amp;'Commercial E'!C850&amp;'Commercial E'!D850&amp;'Commercial E'!E850&amp;'Commercial E'!F850</f>
        <v>4255212PAPECO</v>
      </c>
      <c r="T830" s="108">
        <f>'Commercial E'!G850</f>
        <v>6.88E-2</v>
      </c>
      <c r="U830" s="108">
        <f>'Commercial E'!H850</f>
        <v>6.8599999999999994E-2</v>
      </c>
      <c r="V830" s="108">
        <f>'Commercial E'!I850</f>
        <v>6.7199999999999996E-2</v>
      </c>
      <c r="W830" s="108">
        <f>'Commercial E'!J850</f>
        <v>6.6799999999999998E-2</v>
      </c>
    </row>
    <row r="831" spans="19:23" x14ac:dyDescent="0.25">
      <c r="S831" s="108" t="str">
        <f>'Commercial E'!B851&amp;'Commercial E'!C851&amp;'Commercial E'!D851&amp;'Commercial E'!E851&amp;'Commercial E'!F851</f>
        <v>4255218PAPECO</v>
      </c>
      <c r="T831" s="108">
        <f>'Commercial E'!G851</f>
        <v>6.7599999999999993E-2</v>
      </c>
      <c r="U831" s="108">
        <f>'Commercial E'!H851</f>
        <v>6.7000000000000004E-2</v>
      </c>
      <c r="V831" s="108">
        <f>'Commercial E'!I851</f>
        <v>6.5600000000000006E-2</v>
      </c>
      <c r="W831" s="108">
        <f>'Commercial E'!J851</f>
        <v>6.54E-2</v>
      </c>
    </row>
    <row r="832" spans="19:23" x14ac:dyDescent="0.25">
      <c r="S832" s="108" t="str">
        <f>'Commercial E'!B852&amp;'Commercial E'!C852&amp;'Commercial E'!D852&amp;'Commercial E'!E852&amp;'Commercial E'!F852</f>
        <v>4255224PAPECO</v>
      </c>
      <c r="T832" s="108">
        <f>'Commercial E'!G852</f>
        <v>6.9000000000000006E-2</v>
      </c>
      <c r="U832" s="108">
        <f>'Commercial E'!H852</f>
        <v>6.88E-2</v>
      </c>
      <c r="V832" s="108">
        <f>'Commercial E'!I852</f>
        <v>6.7400000000000002E-2</v>
      </c>
      <c r="W832" s="108">
        <f>'Commercial E'!J852</f>
        <v>6.7000000000000004E-2</v>
      </c>
    </row>
    <row r="833" spans="19:23" x14ac:dyDescent="0.25">
      <c r="S833" s="108" t="str">
        <f>'Commercial E'!B853&amp;'Commercial E'!C853&amp;'Commercial E'!D853&amp;'Commercial E'!E853&amp;'Commercial E'!F853</f>
        <v>425836PAPECO</v>
      </c>
      <c r="T833" s="108">
        <f>'Commercial E'!G853</f>
        <v>6.9000000000000006E-2</v>
      </c>
      <c r="U833" s="108">
        <f>'Commercial E'!H853</f>
        <v>6.9099999999999995E-2</v>
      </c>
      <c r="V833" s="108">
        <f>'Commercial E'!I853</f>
        <v>6.7599999999999993E-2</v>
      </c>
      <c r="W833" s="108">
        <f>'Commercial E'!J853</f>
        <v>6.7500000000000004E-2</v>
      </c>
    </row>
    <row r="834" spans="19:23" x14ac:dyDescent="0.25">
      <c r="S834" s="108" t="str">
        <f>'Commercial E'!B854&amp;'Commercial E'!C854&amp;'Commercial E'!D854&amp;'Commercial E'!E854&amp;'Commercial E'!F854</f>
        <v>4258312PAPECO</v>
      </c>
      <c r="T834" s="108">
        <f>'Commercial E'!G854</f>
        <v>6.9000000000000006E-2</v>
      </c>
      <c r="U834" s="108">
        <f>'Commercial E'!H854</f>
        <v>6.8699999999999997E-2</v>
      </c>
      <c r="V834" s="108">
        <f>'Commercial E'!I854</f>
        <v>6.7400000000000002E-2</v>
      </c>
      <c r="W834" s="108">
        <f>'Commercial E'!J854</f>
        <v>6.7000000000000004E-2</v>
      </c>
    </row>
    <row r="835" spans="19:23" x14ac:dyDescent="0.25">
      <c r="S835" s="108" t="str">
        <f>'Commercial E'!B855&amp;'Commercial E'!C855&amp;'Commercial E'!D855&amp;'Commercial E'!E855&amp;'Commercial E'!F855</f>
        <v>4258318PAPECO</v>
      </c>
      <c r="T835" s="108">
        <f>'Commercial E'!G855</f>
        <v>6.8500000000000005E-2</v>
      </c>
      <c r="U835" s="108">
        <f>'Commercial E'!H855</f>
        <v>6.83E-2</v>
      </c>
      <c r="V835" s="108">
        <f>'Commercial E'!I855</f>
        <v>6.7000000000000004E-2</v>
      </c>
      <c r="W835" s="108">
        <f>'Commercial E'!J855</f>
        <v>6.6699999999999995E-2</v>
      </c>
    </row>
    <row r="836" spans="19:23" x14ac:dyDescent="0.25">
      <c r="S836" s="108" t="str">
        <f>'Commercial E'!B856&amp;'Commercial E'!C856&amp;'Commercial E'!D856&amp;'Commercial E'!E856&amp;'Commercial E'!F856</f>
        <v>4258324PAPECO</v>
      </c>
      <c r="T836" s="108">
        <f>'Commercial E'!G856</f>
        <v>6.9599999999999995E-2</v>
      </c>
      <c r="U836" s="108">
        <f>'Commercial E'!H856</f>
        <v>6.93E-2</v>
      </c>
      <c r="V836" s="108">
        <f>'Commercial E'!I856</f>
        <v>6.8000000000000005E-2</v>
      </c>
      <c r="W836" s="108">
        <f>'Commercial E'!J856</f>
        <v>6.7599999999999993E-2</v>
      </c>
    </row>
    <row r="837" spans="19:23" x14ac:dyDescent="0.25">
      <c r="S837" s="108" t="str">
        <f>'Commercial E'!B857&amp;'Commercial E'!C857&amp;'Commercial E'!D857&amp;'Commercial E'!E857&amp;'Commercial E'!F857</f>
        <v>426146PAPECO</v>
      </c>
      <c r="T837" s="108">
        <f>'Commercial E'!G857</f>
        <v>7.1400000000000005E-2</v>
      </c>
      <c r="U837" s="108">
        <f>'Commercial E'!H857</f>
        <v>7.2800000000000004E-2</v>
      </c>
      <c r="V837" s="108">
        <f>'Commercial E'!I857</f>
        <v>7.1599999999999997E-2</v>
      </c>
      <c r="W837" s="108">
        <f>'Commercial E'!J857</f>
        <v>7.0900000000000005E-2</v>
      </c>
    </row>
    <row r="838" spans="19:23" x14ac:dyDescent="0.25">
      <c r="S838" s="108" t="str">
        <f>'Commercial E'!B858&amp;'Commercial E'!C858&amp;'Commercial E'!D858&amp;'Commercial E'!E858&amp;'Commercial E'!F858</f>
        <v>4261412PAPECO</v>
      </c>
      <c r="T838" s="108">
        <f>'Commercial E'!G858</f>
        <v>6.9199999999999998E-2</v>
      </c>
      <c r="U838" s="108">
        <f>'Commercial E'!H858</f>
        <v>6.9000000000000006E-2</v>
      </c>
      <c r="V838" s="108">
        <f>'Commercial E'!I858</f>
        <v>6.7599999999999993E-2</v>
      </c>
      <c r="W838" s="108">
        <f>'Commercial E'!J858</f>
        <v>6.7199999999999996E-2</v>
      </c>
    </row>
    <row r="839" spans="19:23" x14ac:dyDescent="0.25">
      <c r="S839" s="108" t="str">
        <f>'Commercial E'!B859&amp;'Commercial E'!C859&amp;'Commercial E'!D859&amp;'Commercial E'!E859&amp;'Commercial E'!F859</f>
        <v>4261418PAPECO</v>
      </c>
      <c r="T839" s="108">
        <f>'Commercial E'!G859</f>
        <v>6.93E-2</v>
      </c>
      <c r="U839" s="108">
        <f>'Commercial E'!H859</f>
        <v>6.9599999999999995E-2</v>
      </c>
      <c r="V839" s="108">
        <f>'Commercial E'!I859</f>
        <v>6.83E-2</v>
      </c>
      <c r="W839" s="108">
        <f>'Commercial E'!J859</f>
        <v>6.7799999999999999E-2</v>
      </c>
    </row>
    <row r="840" spans="19:23" x14ac:dyDescent="0.25">
      <c r="S840" s="108" t="str">
        <f>'Commercial E'!B860&amp;'Commercial E'!C860&amp;'Commercial E'!D860&amp;'Commercial E'!E860&amp;'Commercial E'!F860</f>
        <v>4261424PAPECO</v>
      </c>
      <c r="T840" s="108">
        <f>'Commercial E'!G860</f>
        <v>7.0099999999999996E-2</v>
      </c>
      <c r="U840" s="108">
        <f>'Commercial E'!H860</f>
        <v>6.9900000000000004E-2</v>
      </c>
      <c r="V840" s="108">
        <f>'Commercial E'!I860</f>
        <v>6.8500000000000005E-2</v>
      </c>
      <c r="W840" s="108">
        <f>'Commercial E'!J860</f>
        <v>6.8099999999999994E-2</v>
      </c>
    </row>
    <row r="841" spans="19:23" x14ac:dyDescent="0.25">
      <c r="S841" s="108" t="str">
        <f>'Commercial E'!B861&amp;'Commercial E'!C861&amp;'Commercial E'!D861&amp;'Commercial E'!E861&amp;'Commercial E'!F861</f>
        <v>424616PAPenelec</v>
      </c>
      <c r="T841" s="108">
        <f>'Commercial E'!G861</f>
        <v>6.2799999999999995E-2</v>
      </c>
      <c r="U841" s="108">
        <f>'Commercial E'!H861</f>
        <v>6.2199999999999998E-2</v>
      </c>
      <c r="V841" s="108">
        <f>'Commercial E'!I861</f>
        <v>6.4799999999999996E-2</v>
      </c>
      <c r="W841" s="108">
        <f>'Commercial E'!J861</f>
        <v>6.4100000000000004E-2</v>
      </c>
    </row>
    <row r="842" spans="19:23" x14ac:dyDescent="0.25">
      <c r="S842" s="108" t="str">
        <f>'Commercial E'!B862&amp;'Commercial E'!C862&amp;'Commercial E'!D862&amp;'Commercial E'!E862&amp;'Commercial E'!F862</f>
        <v>4246112PAPenelec</v>
      </c>
      <c r="T842" s="108">
        <f>'Commercial E'!G862</f>
        <v>6.3500000000000001E-2</v>
      </c>
      <c r="U842" s="108">
        <f>'Commercial E'!H862</f>
        <v>6.7299999999999999E-2</v>
      </c>
      <c r="V842" s="108">
        <f>'Commercial E'!I862</f>
        <v>6.9000000000000006E-2</v>
      </c>
      <c r="W842" s="108">
        <f>'Commercial E'!J862</f>
        <v>6.83E-2</v>
      </c>
    </row>
    <row r="843" spans="19:23" x14ac:dyDescent="0.25">
      <c r="S843" s="108" t="str">
        <f>'Commercial E'!B863&amp;'Commercial E'!C863&amp;'Commercial E'!D863&amp;'Commercial E'!E863&amp;'Commercial E'!F863</f>
        <v>4246118PAPenelec</v>
      </c>
      <c r="T843" s="108">
        <f>'Commercial E'!G863</f>
        <v>6.4100000000000004E-2</v>
      </c>
      <c r="U843" s="108">
        <f>'Commercial E'!H863</f>
        <v>6.6400000000000001E-2</v>
      </c>
      <c r="V843" s="108">
        <f>'Commercial E'!I863</f>
        <v>6.8500000000000005E-2</v>
      </c>
      <c r="W843" s="108">
        <f>'Commercial E'!J863</f>
        <v>6.7799999999999999E-2</v>
      </c>
    </row>
    <row r="844" spans="19:23" x14ac:dyDescent="0.25">
      <c r="S844" s="108" t="str">
        <f>'Commercial E'!B864&amp;'Commercial E'!C864&amp;'Commercial E'!D864&amp;'Commercial E'!E864&amp;'Commercial E'!F864</f>
        <v>4246124PAPenelec</v>
      </c>
      <c r="T844" s="108">
        <f>'Commercial E'!G864</f>
        <v>6.4000000000000001E-2</v>
      </c>
      <c r="U844" s="108">
        <f>'Commercial E'!H864</f>
        <v>6.7599999999999993E-2</v>
      </c>
      <c r="V844" s="108">
        <f>'Commercial E'!I864</f>
        <v>6.9400000000000003E-2</v>
      </c>
      <c r="W844" s="108">
        <f>'Commercial E'!J864</f>
        <v>6.8699999999999997E-2</v>
      </c>
    </row>
    <row r="845" spans="19:23" x14ac:dyDescent="0.25">
      <c r="S845" s="108" t="str">
        <f>'Commercial E'!B865&amp;'Commercial E'!C865&amp;'Commercial E'!D865&amp;'Commercial E'!E865&amp;'Commercial E'!F865</f>
        <v>424916PAPenelec</v>
      </c>
      <c r="T845" s="108">
        <f>'Commercial E'!G865</f>
        <v>6.3100000000000003E-2</v>
      </c>
      <c r="U845" s="108">
        <f>'Commercial E'!H865</f>
        <v>6.2100000000000002E-2</v>
      </c>
      <c r="V845" s="108">
        <f>'Commercial E'!I865</f>
        <v>6.5000000000000002E-2</v>
      </c>
      <c r="W845" s="108">
        <f>'Commercial E'!J865</f>
        <v>6.4299999999999996E-2</v>
      </c>
    </row>
    <row r="846" spans="19:23" x14ac:dyDescent="0.25">
      <c r="S846" s="108" t="str">
        <f>'Commercial E'!B866&amp;'Commercial E'!C866&amp;'Commercial E'!D866&amp;'Commercial E'!E866&amp;'Commercial E'!F866</f>
        <v>4249112PAPenelec</v>
      </c>
      <c r="T846" s="108">
        <f>'Commercial E'!G866</f>
        <v>6.4000000000000001E-2</v>
      </c>
      <c r="U846" s="108">
        <f>'Commercial E'!H866</f>
        <v>6.7799999999999999E-2</v>
      </c>
      <c r="V846" s="108">
        <f>'Commercial E'!I866</f>
        <v>6.9500000000000006E-2</v>
      </c>
      <c r="W846" s="108">
        <f>'Commercial E'!J866</f>
        <v>6.88E-2</v>
      </c>
    </row>
    <row r="847" spans="19:23" x14ac:dyDescent="0.25">
      <c r="S847" s="108" t="str">
        <f>'Commercial E'!B867&amp;'Commercial E'!C867&amp;'Commercial E'!D867&amp;'Commercial E'!E867&amp;'Commercial E'!F867</f>
        <v>4249118PAPenelec</v>
      </c>
      <c r="T847" s="108">
        <f>'Commercial E'!G867</f>
        <v>6.4299999999999996E-2</v>
      </c>
      <c r="U847" s="108">
        <f>'Commercial E'!H867</f>
        <v>6.6500000000000004E-2</v>
      </c>
      <c r="V847" s="108">
        <f>'Commercial E'!I867</f>
        <v>6.8599999999999994E-2</v>
      </c>
      <c r="W847" s="108">
        <f>'Commercial E'!J867</f>
        <v>6.7900000000000002E-2</v>
      </c>
    </row>
    <row r="848" spans="19:23" x14ac:dyDescent="0.25">
      <c r="S848" s="108" t="str">
        <f>'Commercial E'!B868&amp;'Commercial E'!C868&amp;'Commercial E'!D868&amp;'Commercial E'!E868&amp;'Commercial E'!F868</f>
        <v>4249124PAPenelec</v>
      </c>
      <c r="T848" s="108">
        <f>'Commercial E'!G868</f>
        <v>6.4199999999999993E-2</v>
      </c>
      <c r="U848" s="108">
        <f>'Commercial E'!H868</f>
        <v>6.7799999999999999E-2</v>
      </c>
      <c r="V848" s="108">
        <f>'Commercial E'!I868</f>
        <v>6.9500000000000006E-2</v>
      </c>
      <c r="W848" s="108">
        <f>'Commercial E'!J868</f>
        <v>6.88E-2</v>
      </c>
    </row>
    <row r="849" spans="19:23" x14ac:dyDescent="0.25">
      <c r="S849" s="108" t="str">
        <f>'Commercial E'!B869&amp;'Commercial E'!C869&amp;'Commercial E'!D869&amp;'Commercial E'!E869&amp;'Commercial E'!F869</f>
        <v>425226PAPenelec</v>
      </c>
      <c r="T849" s="108">
        <f>'Commercial E'!G869</f>
        <v>6.2600000000000003E-2</v>
      </c>
      <c r="U849" s="108">
        <f>'Commercial E'!H869</f>
        <v>6.2700000000000006E-2</v>
      </c>
      <c r="V849" s="108">
        <f>'Commercial E'!I869</f>
        <v>6.54E-2</v>
      </c>
      <c r="W849" s="108">
        <f>'Commercial E'!J869</f>
        <v>6.4699999999999994E-2</v>
      </c>
    </row>
    <row r="850" spans="19:23" x14ac:dyDescent="0.25">
      <c r="S850" s="108" t="str">
        <f>'Commercial E'!B870&amp;'Commercial E'!C870&amp;'Commercial E'!D870&amp;'Commercial E'!E870&amp;'Commercial E'!F870</f>
        <v>4252212PAPenelec</v>
      </c>
      <c r="T850" s="108">
        <f>'Commercial E'!G870</f>
        <v>6.4399999999999999E-2</v>
      </c>
      <c r="U850" s="108">
        <f>'Commercial E'!H870</f>
        <v>6.8000000000000005E-2</v>
      </c>
      <c r="V850" s="108">
        <f>'Commercial E'!I870</f>
        <v>6.9800000000000001E-2</v>
      </c>
      <c r="W850" s="108">
        <f>'Commercial E'!J870</f>
        <v>6.9099999999999995E-2</v>
      </c>
    </row>
    <row r="851" spans="19:23" x14ac:dyDescent="0.25">
      <c r="S851" s="108" t="str">
        <f>'Commercial E'!B871&amp;'Commercial E'!C871&amp;'Commercial E'!D871&amp;'Commercial E'!E871&amp;'Commercial E'!F871</f>
        <v>4252218PAPenelec</v>
      </c>
      <c r="T851" s="108">
        <f>'Commercial E'!G871</f>
        <v>6.4299999999999996E-2</v>
      </c>
      <c r="U851" s="108">
        <f>'Commercial E'!H871</f>
        <v>6.6699999999999995E-2</v>
      </c>
      <c r="V851" s="108">
        <f>'Commercial E'!I871</f>
        <v>6.88E-2</v>
      </c>
      <c r="W851" s="108">
        <f>'Commercial E'!J871</f>
        <v>6.8099999999999994E-2</v>
      </c>
    </row>
    <row r="852" spans="19:23" x14ac:dyDescent="0.25">
      <c r="S852" s="108" t="str">
        <f>'Commercial E'!B872&amp;'Commercial E'!C872&amp;'Commercial E'!D872&amp;'Commercial E'!E872&amp;'Commercial E'!F872</f>
        <v>4252224PAPenelec</v>
      </c>
      <c r="T852" s="108">
        <f>'Commercial E'!G872</f>
        <v>6.4299999999999996E-2</v>
      </c>
      <c r="U852" s="108">
        <f>'Commercial E'!H872</f>
        <v>6.7799999999999999E-2</v>
      </c>
      <c r="V852" s="108">
        <f>'Commercial E'!I872</f>
        <v>6.9500000000000006E-2</v>
      </c>
      <c r="W852" s="108">
        <f>'Commercial E'!J872</f>
        <v>6.8900000000000003E-2</v>
      </c>
    </row>
    <row r="853" spans="19:23" x14ac:dyDescent="0.25">
      <c r="S853" s="108" t="str">
        <f>'Commercial E'!B873&amp;'Commercial E'!C873&amp;'Commercial E'!D873&amp;'Commercial E'!E873&amp;'Commercial E'!F873</f>
        <v>425526PAPenelec</v>
      </c>
      <c r="T853" s="108">
        <f>'Commercial E'!G873</f>
        <v>6.2199999999999998E-2</v>
      </c>
      <c r="U853" s="108">
        <f>'Commercial E'!H873</f>
        <v>6.4199999999999993E-2</v>
      </c>
      <c r="V853" s="108">
        <f>'Commercial E'!I873</f>
        <v>6.6500000000000004E-2</v>
      </c>
      <c r="W853" s="108">
        <f>'Commercial E'!J873</f>
        <v>6.5799999999999997E-2</v>
      </c>
    </row>
    <row r="854" spans="19:23" x14ac:dyDescent="0.25">
      <c r="S854" s="108" t="str">
        <f>'Commercial E'!B874&amp;'Commercial E'!C874&amp;'Commercial E'!D874&amp;'Commercial E'!E874&amp;'Commercial E'!F874</f>
        <v>4255212PAPenelec</v>
      </c>
      <c r="T854" s="108">
        <f>'Commercial E'!G874</f>
        <v>6.4600000000000005E-2</v>
      </c>
      <c r="U854" s="108">
        <f>'Commercial E'!H874</f>
        <v>6.8199999999999997E-2</v>
      </c>
      <c r="V854" s="108">
        <f>'Commercial E'!I874</f>
        <v>7.0000000000000007E-2</v>
      </c>
      <c r="W854" s="108">
        <f>'Commercial E'!J874</f>
        <v>6.93E-2</v>
      </c>
    </row>
    <row r="855" spans="19:23" x14ac:dyDescent="0.25">
      <c r="S855" s="108" t="str">
        <f>'Commercial E'!B875&amp;'Commercial E'!C875&amp;'Commercial E'!D875&amp;'Commercial E'!E875&amp;'Commercial E'!F875</f>
        <v>4255218PAPenelec</v>
      </c>
      <c r="T855" s="108">
        <f>'Commercial E'!G875</f>
        <v>6.4199999999999993E-2</v>
      </c>
      <c r="U855" s="108">
        <f>'Commercial E'!H875</f>
        <v>6.7199999999999996E-2</v>
      </c>
      <c r="V855" s="108">
        <f>'Commercial E'!I875</f>
        <v>6.9099999999999995E-2</v>
      </c>
      <c r="W855" s="108">
        <f>'Commercial E'!J875</f>
        <v>6.8400000000000002E-2</v>
      </c>
    </row>
    <row r="856" spans="19:23" x14ac:dyDescent="0.25">
      <c r="S856" s="108" t="str">
        <f>'Commercial E'!B876&amp;'Commercial E'!C876&amp;'Commercial E'!D876&amp;'Commercial E'!E876&amp;'Commercial E'!F876</f>
        <v>4255224PAPenelec</v>
      </c>
      <c r="T856" s="108">
        <f>'Commercial E'!G876</f>
        <v>6.4399999999999999E-2</v>
      </c>
      <c r="U856" s="108">
        <f>'Commercial E'!H876</f>
        <v>6.8000000000000005E-2</v>
      </c>
      <c r="V856" s="108">
        <f>'Commercial E'!I876</f>
        <v>6.9699999999999998E-2</v>
      </c>
      <c r="W856" s="108">
        <f>'Commercial E'!J876</f>
        <v>6.9000000000000006E-2</v>
      </c>
    </row>
    <row r="857" spans="19:23" x14ac:dyDescent="0.25">
      <c r="S857" s="108" t="str">
        <f>'Commercial E'!B877&amp;'Commercial E'!C877&amp;'Commercial E'!D877&amp;'Commercial E'!E877&amp;'Commercial E'!F877</f>
        <v>425836PAPenelec</v>
      </c>
      <c r="T857" s="108">
        <f>'Commercial E'!G877</f>
        <v>6.3299999999999995E-2</v>
      </c>
      <c r="U857" s="108">
        <f>'Commercial E'!H877</f>
        <v>6.7299999999999999E-2</v>
      </c>
      <c r="V857" s="108">
        <f>'Commercial E'!I877</f>
        <v>6.9199999999999998E-2</v>
      </c>
      <c r="W857" s="108">
        <f>'Commercial E'!J877</f>
        <v>6.8599999999999994E-2</v>
      </c>
    </row>
    <row r="858" spans="19:23" x14ac:dyDescent="0.25">
      <c r="S858" s="108" t="str">
        <f>'Commercial E'!B878&amp;'Commercial E'!C878&amp;'Commercial E'!D878&amp;'Commercial E'!E878&amp;'Commercial E'!F878</f>
        <v>4258312PAPenelec</v>
      </c>
      <c r="T858" s="108">
        <f>'Commercial E'!G878</f>
        <v>6.4699999999999994E-2</v>
      </c>
      <c r="U858" s="108">
        <f>'Commercial E'!H878</f>
        <v>6.83E-2</v>
      </c>
      <c r="V858" s="108">
        <f>'Commercial E'!I878</f>
        <v>7.0000000000000007E-2</v>
      </c>
      <c r="W858" s="108">
        <f>'Commercial E'!J878</f>
        <v>6.93E-2</v>
      </c>
    </row>
    <row r="859" spans="19:23" x14ac:dyDescent="0.25">
      <c r="S859" s="108" t="str">
        <f>'Commercial E'!B879&amp;'Commercial E'!C879&amp;'Commercial E'!D879&amp;'Commercial E'!E879&amp;'Commercial E'!F879</f>
        <v>4258318PAPenelec</v>
      </c>
      <c r="T859" s="108">
        <f>'Commercial E'!G879</f>
        <v>6.4399999999999999E-2</v>
      </c>
      <c r="U859" s="108">
        <f>'Commercial E'!H879</f>
        <v>6.8099999999999994E-2</v>
      </c>
      <c r="V859" s="108">
        <f>'Commercial E'!I879</f>
        <v>6.9800000000000001E-2</v>
      </c>
      <c r="W859" s="108">
        <f>'Commercial E'!J879</f>
        <v>6.9199999999999998E-2</v>
      </c>
    </row>
    <row r="860" spans="19:23" x14ac:dyDescent="0.25">
      <c r="S860" s="108" t="str">
        <f>'Commercial E'!B880&amp;'Commercial E'!C880&amp;'Commercial E'!D880&amp;'Commercial E'!E880&amp;'Commercial E'!F880</f>
        <v>4258324PAPenelec</v>
      </c>
      <c r="T860" s="108">
        <f>'Commercial E'!G880</f>
        <v>6.4500000000000002E-2</v>
      </c>
      <c r="U860" s="108">
        <f>'Commercial E'!H880</f>
        <v>6.8099999999999994E-2</v>
      </c>
      <c r="V860" s="108">
        <f>'Commercial E'!I880</f>
        <v>6.9800000000000001E-2</v>
      </c>
      <c r="W860" s="108">
        <f>'Commercial E'!J880</f>
        <v>6.9099999999999995E-2</v>
      </c>
    </row>
    <row r="861" spans="19:23" x14ac:dyDescent="0.25">
      <c r="S861" s="108" t="str">
        <f>'Commercial E'!B881&amp;'Commercial E'!C881&amp;'Commercial E'!D881&amp;'Commercial E'!E881&amp;'Commercial E'!F881</f>
        <v>426146PAPenelec</v>
      </c>
      <c r="T861" s="108">
        <f>'Commercial E'!G881</f>
        <v>6.4100000000000004E-2</v>
      </c>
      <c r="U861" s="108">
        <f>'Commercial E'!H881</f>
        <v>7.0300000000000001E-2</v>
      </c>
      <c r="V861" s="108">
        <f>'Commercial E'!I881</f>
        <v>7.1300000000000002E-2</v>
      </c>
      <c r="W861" s="108">
        <f>'Commercial E'!J881</f>
        <v>7.0900000000000005E-2</v>
      </c>
    </row>
    <row r="862" spans="19:23" x14ac:dyDescent="0.25">
      <c r="S862" s="108" t="str">
        <f>'Commercial E'!B882&amp;'Commercial E'!C882&amp;'Commercial E'!D882&amp;'Commercial E'!E882&amp;'Commercial E'!F882</f>
        <v>4261412PAPenelec</v>
      </c>
      <c r="T862" s="108">
        <f>'Commercial E'!G882</f>
        <v>6.4899999999999999E-2</v>
      </c>
      <c r="U862" s="108">
        <f>'Commercial E'!H882</f>
        <v>6.8500000000000005E-2</v>
      </c>
      <c r="V862" s="108">
        <f>'Commercial E'!I882</f>
        <v>7.0199999999999999E-2</v>
      </c>
      <c r="W862" s="108">
        <f>'Commercial E'!J882</f>
        <v>6.9500000000000006E-2</v>
      </c>
    </row>
    <row r="863" spans="19:23" x14ac:dyDescent="0.25">
      <c r="S863" s="108" t="str">
        <f>'Commercial E'!B883&amp;'Commercial E'!C883&amp;'Commercial E'!D883&amp;'Commercial E'!E883&amp;'Commercial E'!F883</f>
        <v>4261418PAPenelec</v>
      </c>
      <c r="T863" s="108">
        <f>'Commercial E'!G883</f>
        <v>6.4500000000000002E-2</v>
      </c>
      <c r="U863" s="108">
        <f>'Commercial E'!H883</f>
        <v>6.8900000000000003E-2</v>
      </c>
      <c r="V863" s="108">
        <f>'Commercial E'!I883</f>
        <v>7.0400000000000004E-2</v>
      </c>
      <c r="W863" s="108">
        <f>'Commercial E'!J883</f>
        <v>6.9800000000000001E-2</v>
      </c>
    </row>
    <row r="864" spans="19:23" x14ac:dyDescent="0.25">
      <c r="S864" s="108" t="str">
        <f>'Commercial E'!B884&amp;'Commercial E'!C884&amp;'Commercial E'!D884&amp;'Commercial E'!E884&amp;'Commercial E'!F884</f>
        <v>4261424PAPenelec</v>
      </c>
      <c r="T864" s="108">
        <f>'Commercial E'!G884</f>
        <v>6.4600000000000005E-2</v>
      </c>
      <c r="U864" s="108">
        <f>'Commercial E'!H884</f>
        <v>6.8199999999999997E-2</v>
      </c>
      <c r="V864" s="108">
        <f>'Commercial E'!I884</f>
        <v>6.9900000000000004E-2</v>
      </c>
      <c r="W864" s="108">
        <f>'Commercial E'!J884</f>
        <v>6.9199999999999998E-2</v>
      </c>
    </row>
    <row r="865" spans="19:23" x14ac:dyDescent="0.25">
      <c r="S865" s="108" t="str">
        <f>'Commercial E'!B885&amp;'Commercial E'!C885&amp;'Commercial E'!D885&amp;'Commercial E'!E885&amp;'Commercial E'!F885</f>
        <v>424616PAPENN</v>
      </c>
      <c r="T865" s="108">
        <f>'Commercial E'!G885</f>
        <v>7.2700000000000001E-2</v>
      </c>
      <c r="U865" s="108">
        <f>'Commercial E'!H885</f>
        <v>7.6300000000000007E-2</v>
      </c>
      <c r="V865" s="108">
        <f>'Commercial E'!I885</f>
        <v>7.5200000000000003E-2</v>
      </c>
      <c r="W865" s="108">
        <f>'Commercial E'!J885</f>
        <v>7.4200000000000002E-2</v>
      </c>
    </row>
    <row r="866" spans="19:23" x14ac:dyDescent="0.25">
      <c r="S866" s="108" t="str">
        <f>'Commercial E'!B886&amp;'Commercial E'!C886&amp;'Commercial E'!D886&amp;'Commercial E'!E886&amp;'Commercial E'!F886</f>
        <v>4246112PAPENN</v>
      </c>
      <c r="T866" s="108">
        <f>'Commercial E'!G886</f>
        <v>6.8099999999999994E-2</v>
      </c>
      <c r="U866" s="108">
        <f>'Commercial E'!H886</f>
        <v>7.7200000000000005E-2</v>
      </c>
      <c r="V866" s="108">
        <f>'Commercial E'!I886</f>
        <v>7.5600000000000001E-2</v>
      </c>
      <c r="W866" s="108">
        <f>'Commercial E'!J886</f>
        <v>7.4700000000000003E-2</v>
      </c>
    </row>
    <row r="867" spans="19:23" x14ac:dyDescent="0.25">
      <c r="S867" s="108" t="str">
        <f>'Commercial E'!B887&amp;'Commercial E'!C887&amp;'Commercial E'!D887&amp;'Commercial E'!E887&amp;'Commercial E'!F887</f>
        <v>4246118PAPENN</v>
      </c>
      <c r="T867" s="108">
        <f>'Commercial E'!G887</f>
        <v>6.8699999999999997E-2</v>
      </c>
      <c r="U867" s="108">
        <f>'Commercial E'!H887</f>
        <v>7.5999999999999998E-2</v>
      </c>
      <c r="V867" s="108">
        <f>'Commercial E'!I887</f>
        <v>7.46E-2</v>
      </c>
      <c r="W867" s="108">
        <f>'Commercial E'!J887</f>
        <v>7.3700000000000002E-2</v>
      </c>
    </row>
    <row r="868" spans="19:23" x14ac:dyDescent="0.25">
      <c r="S868" s="108" t="str">
        <f>'Commercial E'!B888&amp;'Commercial E'!C888&amp;'Commercial E'!D888&amp;'Commercial E'!E888&amp;'Commercial E'!F888</f>
        <v>4246124PAPENN</v>
      </c>
      <c r="T868" s="108">
        <f>'Commercial E'!G888</f>
        <v>6.7799999999999999E-2</v>
      </c>
      <c r="U868" s="108">
        <f>'Commercial E'!H888</f>
        <v>7.6700000000000004E-2</v>
      </c>
      <c r="V868" s="108">
        <f>'Commercial E'!I888</f>
        <v>7.51E-2</v>
      </c>
      <c r="W868" s="108">
        <f>'Commercial E'!J888</f>
        <v>7.4300000000000005E-2</v>
      </c>
    </row>
    <row r="869" spans="19:23" x14ac:dyDescent="0.25">
      <c r="S869" s="108" t="str">
        <f>'Commercial E'!B889&amp;'Commercial E'!C889&amp;'Commercial E'!D889&amp;'Commercial E'!E889&amp;'Commercial E'!F889</f>
        <v>424916PAPENN</v>
      </c>
      <c r="T869" s="108">
        <f>'Commercial E'!G889</f>
        <v>7.0900000000000005E-2</v>
      </c>
      <c r="U869" s="108">
        <f>'Commercial E'!H889</f>
        <v>7.3800000000000004E-2</v>
      </c>
      <c r="V869" s="108">
        <f>'Commercial E'!I889</f>
        <v>7.2800000000000004E-2</v>
      </c>
      <c r="W869" s="108">
        <f>'Commercial E'!J889</f>
        <v>7.1900000000000006E-2</v>
      </c>
    </row>
    <row r="870" spans="19:23" x14ac:dyDescent="0.25">
      <c r="S870" s="108" t="str">
        <f>'Commercial E'!B890&amp;'Commercial E'!C890&amp;'Commercial E'!D890&amp;'Commercial E'!E890&amp;'Commercial E'!F890</f>
        <v>4249112PAPENN</v>
      </c>
      <c r="T870" s="108">
        <f>'Commercial E'!G890</f>
        <v>6.7299999999999999E-2</v>
      </c>
      <c r="U870" s="108">
        <f>'Commercial E'!H890</f>
        <v>7.5899999999999995E-2</v>
      </c>
      <c r="V870" s="108">
        <f>'Commercial E'!I890</f>
        <v>7.4399999999999994E-2</v>
      </c>
      <c r="W870" s="108">
        <f>'Commercial E'!J890</f>
        <v>7.3499999999999996E-2</v>
      </c>
    </row>
    <row r="871" spans="19:23" x14ac:dyDescent="0.25">
      <c r="S871" s="108" t="str">
        <f>'Commercial E'!B891&amp;'Commercial E'!C891&amp;'Commercial E'!D891&amp;'Commercial E'!E891&amp;'Commercial E'!F891</f>
        <v>4249118PAPENN</v>
      </c>
      <c r="T871" s="108">
        <f>'Commercial E'!G891</f>
        <v>6.83E-2</v>
      </c>
      <c r="U871" s="108">
        <f>'Commercial E'!H891</f>
        <v>7.51E-2</v>
      </c>
      <c r="V871" s="108">
        <f>'Commercial E'!I891</f>
        <v>7.3800000000000004E-2</v>
      </c>
      <c r="W871" s="108">
        <f>'Commercial E'!J891</f>
        <v>7.2999999999999995E-2</v>
      </c>
    </row>
    <row r="872" spans="19:23" x14ac:dyDescent="0.25">
      <c r="S872" s="108" t="str">
        <f>'Commercial E'!B892&amp;'Commercial E'!C892&amp;'Commercial E'!D892&amp;'Commercial E'!E892&amp;'Commercial E'!F892</f>
        <v>4249124PAPENN</v>
      </c>
      <c r="T872" s="108">
        <f>'Commercial E'!G892</f>
        <v>6.7199999999999996E-2</v>
      </c>
      <c r="U872" s="108">
        <f>'Commercial E'!H892</f>
        <v>7.5999999999999998E-2</v>
      </c>
      <c r="V872" s="108">
        <f>'Commercial E'!I892</f>
        <v>7.4399999999999994E-2</v>
      </c>
      <c r="W872" s="108">
        <f>'Commercial E'!J892</f>
        <v>7.3599999999999999E-2</v>
      </c>
    </row>
    <row r="873" spans="19:23" x14ac:dyDescent="0.25">
      <c r="S873" s="108" t="str">
        <f>'Commercial E'!B893&amp;'Commercial E'!C893&amp;'Commercial E'!D893&amp;'Commercial E'!E893&amp;'Commercial E'!F893</f>
        <v>425226PAPENN</v>
      </c>
      <c r="T873" s="108">
        <f>'Commercial E'!G893</f>
        <v>6.7500000000000004E-2</v>
      </c>
      <c r="U873" s="108">
        <f>'Commercial E'!H893</f>
        <v>7.1499999999999994E-2</v>
      </c>
      <c r="V873" s="108">
        <f>'Commercial E'!I893</f>
        <v>7.0499999999999993E-2</v>
      </c>
      <c r="W873" s="108">
        <f>'Commercial E'!J893</f>
        <v>6.9699999999999998E-2</v>
      </c>
    </row>
    <row r="874" spans="19:23" x14ac:dyDescent="0.25">
      <c r="S874" s="108" t="str">
        <f>'Commercial E'!B894&amp;'Commercial E'!C894&amp;'Commercial E'!D894&amp;'Commercial E'!E894&amp;'Commercial E'!F894</f>
        <v>4252212PAPENN</v>
      </c>
      <c r="T874" s="108">
        <f>'Commercial E'!G894</f>
        <v>6.6299999999999998E-2</v>
      </c>
      <c r="U874" s="108">
        <f>'Commercial E'!H894</f>
        <v>7.4399999999999994E-2</v>
      </c>
      <c r="V874" s="108">
        <f>'Commercial E'!I894</f>
        <v>7.2999999999999995E-2</v>
      </c>
      <c r="W874" s="108">
        <f>'Commercial E'!J894</f>
        <v>7.22E-2</v>
      </c>
    </row>
    <row r="875" spans="19:23" x14ac:dyDescent="0.25">
      <c r="S875" s="108" t="str">
        <f>'Commercial E'!B895&amp;'Commercial E'!C895&amp;'Commercial E'!D895&amp;'Commercial E'!E895&amp;'Commercial E'!F895</f>
        <v>4252218PAPENN</v>
      </c>
      <c r="T875" s="108">
        <f>'Commercial E'!G895</f>
        <v>6.7299999999999999E-2</v>
      </c>
      <c r="U875" s="108">
        <f>'Commercial E'!H895</f>
        <v>7.4300000000000005E-2</v>
      </c>
      <c r="V875" s="108">
        <f>'Commercial E'!I895</f>
        <v>7.2999999999999995E-2</v>
      </c>
      <c r="W875" s="108">
        <f>'Commercial E'!J895</f>
        <v>7.22E-2</v>
      </c>
    </row>
    <row r="876" spans="19:23" x14ac:dyDescent="0.25">
      <c r="S876" s="108" t="str">
        <f>'Commercial E'!B896&amp;'Commercial E'!C896&amp;'Commercial E'!D896&amp;'Commercial E'!E896&amp;'Commercial E'!F896</f>
        <v>4252224PAPENN</v>
      </c>
      <c r="T876" s="108">
        <f>'Commercial E'!G896</f>
        <v>6.6699999999999995E-2</v>
      </c>
      <c r="U876" s="108">
        <f>'Commercial E'!H896</f>
        <v>7.5200000000000003E-2</v>
      </c>
      <c r="V876" s="108">
        <f>'Commercial E'!I896</f>
        <v>7.3700000000000002E-2</v>
      </c>
      <c r="W876" s="108">
        <f>'Commercial E'!J896</f>
        <v>7.2800000000000004E-2</v>
      </c>
    </row>
    <row r="877" spans="19:23" x14ac:dyDescent="0.25">
      <c r="S877" s="108" t="str">
        <f>'Commercial E'!B897&amp;'Commercial E'!C897&amp;'Commercial E'!D897&amp;'Commercial E'!E897&amp;'Commercial E'!F897</f>
        <v>425526PAPENN</v>
      </c>
      <c r="T877" s="108">
        <f>'Commercial E'!G897</f>
        <v>6.6400000000000001E-2</v>
      </c>
      <c r="U877" s="108">
        <f>'Commercial E'!H897</f>
        <v>7.2800000000000004E-2</v>
      </c>
      <c r="V877" s="108">
        <f>'Commercial E'!I897</f>
        <v>7.1499999999999994E-2</v>
      </c>
      <c r="W877" s="108">
        <f>'Commercial E'!J897</f>
        <v>7.0800000000000002E-2</v>
      </c>
    </row>
    <row r="878" spans="19:23" x14ac:dyDescent="0.25">
      <c r="S878" s="108" t="str">
        <f>'Commercial E'!B898&amp;'Commercial E'!C898&amp;'Commercial E'!D898&amp;'Commercial E'!E898&amp;'Commercial E'!F898</f>
        <v>4255212PAPENN</v>
      </c>
      <c r="T878" s="108">
        <f>'Commercial E'!G898</f>
        <v>6.6500000000000004E-2</v>
      </c>
      <c r="U878" s="108">
        <f>'Commercial E'!H898</f>
        <v>7.4700000000000003E-2</v>
      </c>
      <c r="V878" s="108">
        <f>'Commercial E'!I898</f>
        <v>7.3300000000000004E-2</v>
      </c>
      <c r="W878" s="108">
        <f>'Commercial E'!J898</f>
        <v>7.2499999999999995E-2</v>
      </c>
    </row>
    <row r="879" spans="19:23" x14ac:dyDescent="0.25">
      <c r="S879" s="108" t="str">
        <f>'Commercial E'!B899&amp;'Commercial E'!C899&amp;'Commercial E'!D899&amp;'Commercial E'!E899&amp;'Commercial E'!F899</f>
        <v>4255218PAPENN</v>
      </c>
      <c r="T879" s="108">
        <f>'Commercial E'!G899</f>
        <v>6.7000000000000004E-2</v>
      </c>
      <c r="U879" s="108">
        <f>'Commercial E'!H899</f>
        <v>7.4899999999999994E-2</v>
      </c>
      <c r="V879" s="108">
        <f>'Commercial E'!I899</f>
        <v>7.3400000000000007E-2</v>
      </c>
      <c r="W879" s="108">
        <f>'Commercial E'!J899</f>
        <v>7.2599999999999998E-2</v>
      </c>
    </row>
    <row r="880" spans="19:23" x14ac:dyDescent="0.25">
      <c r="S880" s="108" t="str">
        <f>'Commercial E'!B900&amp;'Commercial E'!C900&amp;'Commercial E'!D900&amp;'Commercial E'!E900&amp;'Commercial E'!F900</f>
        <v>4255224PAPENN</v>
      </c>
      <c r="T880" s="108">
        <f>'Commercial E'!G900</f>
        <v>6.6799999999999998E-2</v>
      </c>
      <c r="U880" s="108">
        <f>'Commercial E'!H900</f>
        <v>7.5300000000000006E-2</v>
      </c>
      <c r="V880" s="108">
        <f>'Commercial E'!I900</f>
        <v>7.3800000000000004E-2</v>
      </c>
      <c r="W880" s="108">
        <f>'Commercial E'!J900</f>
        <v>7.2999999999999995E-2</v>
      </c>
    </row>
    <row r="881" spans="19:23" x14ac:dyDescent="0.25">
      <c r="S881" s="108" t="str">
        <f>'Commercial E'!B901&amp;'Commercial E'!C901&amp;'Commercial E'!D901&amp;'Commercial E'!E901&amp;'Commercial E'!F901</f>
        <v>425836PAPENN</v>
      </c>
      <c r="T881" s="108">
        <f>'Commercial E'!G901</f>
        <v>6.6199999999999995E-2</v>
      </c>
      <c r="U881" s="108">
        <f>'Commercial E'!H901</f>
        <v>7.5200000000000003E-2</v>
      </c>
      <c r="V881" s="108">
        <f>'Commercial E'!I901</f>
        <v>7.3400000000000007E-2</v>
      </c>
      <c r="W881" s="108">
        <f>'Commercial E'!J901</f>
        <v>7.2900000000000006E-2</v>
      </c>
    </row>
    <row r="882" spans="19:23" x14ac:dyDescent="0.25">
      <c r="S882" s="108" t="str">
        <f>'Commercial E'!B902&amp;'Commercial E'!C902&amp;'Commercial E'!D902&amp;'Commercial E'!E902&amp;'Commercial E'!F902</f>
        <v>4258312PAPENN</v>
      </c>
      <c r="T882" s="108">
        <f>'Commercial E'!G902</f>
        <v>6.6799999999999998E-2</v>
      </c>
      <c r="U882" s="108">
        <f>'Commercial E'!H902</f>
        <v>7.51E-2</v>
      </c>
      <c r="V882" s="108">
        <f>'Commercial E'!I902</f>
        <v>7.3599999999999999E-2</v>
      </c>
      <c r="W882" s="108">
        <f>'Commercial E'!J902</f>
        <v>7.2800000000000004E-2</v>
      </c>
    </row>
    <row r="883" spans="19:23" x14ac:dyDescent="0.25">
      <c r="S883" s="108" t="str">
        <f>'Commercial E'!B903&amp;'Commercial E'!C903&amp;'Commercial E'!D903&amp;'Commercial E'!E903&amp;'Commercial E'!F903</f>
        <v>4258318PAPENN</v>
      </c>
      <c r="T883" s="108">
        <f>'Commercial E'!G903</f>
        <v>6.7000000000000004E-2</v>
      </c>
      <c r="U883" s="108">
        <f>'Commercial E'!H903</f>
        <v>7.5700000000000003E-2</v>
      </c>
      <c r="V883" s="108">
        <f>'Commercial E'!I903</f>
        <v>7.4099999999999999E-2</v>
      </c>
      <c r="W883" s="108">
        <f>'Commercial E'!J903</f>
        <v>7.3400000000000007E-2</v>
      </c>
    </row>
    <row r="884" spans="19:23" x14ac:dyDescent="0.25">
      <c r="S884" s="108" t="str">
        <f>'Commercial E'!B904&amp;'Commercial E'!C904&amp;'Commercial E'!D904&amp;'Commercial E'!E904&amp;'Commercial E'!F904</f>
        <v>4258324PAPENN</v>
      </c>
      <c r="T884" s="108">
        <f>'Commercial E'!G904</f>
        <v>6.6900000000000001E-2</v>
      </c>
      <c r="U884" s="108">
        <f>'Commercial E'!H904</f>
        <v>7.5600000000000001E-2</v>
      </c>
      <c r="V884" s="108">
        <f>'Commercial E'!I904</f>
        <v>7.3999999999999996E-2</v>
      </c>
      <c r="W884" s="108">
        <f>'Commercial E'!J904</f>
        <v>7.3200000000000001E-2</v>
      </c>
    </row>
    <row r="885" spans="19:23" x14ac:dyDescent="0.25">
      <c r="S885" s="108" t="str">
        <f>'Commercial E'!B905&amp;'Commercial E'!C905&amp;'Commercial E'!D905&amp;'Commercial E'!E905&amp;'Commercial E'!F905</f>
        <v>426146PAPENN</v>
      </c>
      <c r="T885" s="108">
        <f>'Commercial E'!G905</f>
        <v>6.6299999999999998E-2</v>
      </c>
      <c r="U885" s="108">
        <f>'Commercial E'!H905</f>
        <v>7.7499999999999999E-2</v>
      </c>
      <c r="V885" s="108">
        <f>'Commercial E'!I905</f>
        <v>7.5399999999999995E-2</v>
      </c>
      <c r="W885" s="108">
        <f>'Commercial E'!J905</f>
        <v>7.4899999999999994E-2</v>
      </c>
    </row>
    <row r="886" spans="19:23" x14ac:dyDescent="0.25">
      <c r="S886" s="108" t="str">
        <f>'Commercial E'!B906&amp;'Commercial E'!C906&amp;'Commercial E'!D906&amp;'Commercial E'!E906&amp;'Commercial E'!F906</f>
        <v>4261412PAPENN</v>
      </c>
      <c r="T886" s="108">
        <f>'Commercial E'!G906</f>
        <v>6.7299999999999999E-2</v>
      </c>
      <c r="U886" s="108">
        <f>'Commercial E'!H906</f>
        <v>7.5600000000000001E-2</v>
      </c>
      <c r="V886" s="108">
        <f>'Commercial E'!I906</f>
        <v>7.4099999999999999E-2</v>
      </c>
      <c r="W886" s="108">
        <f>'Commercial E'!J906</f>
        <v>7.3300000000000004E-2</v>
      </c>
    </row>
    <row r="887" spans="19:23" x14ac:dyDescent="0.25">
      <c r="S887" s="108" t="str">
        <f>'Commercial E'!B907&amp;'Commercial E'!C907&amp;'Commercial E'!D907&amp;'Commercial E'!E907&amp;'Commercial E'!F907</f>
        <v>4261418PAPENN</v>
      </c>
      <c r="T887" s="108">
        <f>'Commercial E'!G907</f>
        <v>6.7100000000000007E-2</v>
      </c>
      <c r="U887" s="108">
        <f>'Commercial E'!H907</f>
        <v>7.6700000000000004E-2</v>
      </c>
      <c r="V887" s="108">
        <f>'Commercial E'!I907</f>
        <v>7.4999999999999997E-2</v>
      </c>
      <c r="W887" s="108">
        <f>'Commercial E'!J907</f>
        <v>7.4200000000000002E-2</v>
      </c>
    </row>
    <row r="888" spans="19:23" x14ac:dyDescent="0.25">
      <c r="S888" s="108" t="str">
        <f>'Commercial E'!B908&amp;'Commercial E'!C908&amp;'Commercial E'!D908&amp;'Commercial E'!E908&amp;'Commercial E'!F908</f>
        <v>4261424PAPENN</v>
      </c>
      <c r="T888" s="108">
        <f>'Commercial E'!G908</f>
        <v>6.7299999999999999E-2</v>
      </c>
      <c r="U888" s="108">
        <f>'Commercial E'!H908</f>
        <v>7.5899999999999995E-2</v>
      </c>
      <c r="V888" s="108">
        <f>'Commercial E'!I908</f>
        <v>7.4399999999999994E-2</v>
      </c>
      <c r="W888" s="108">
        <f>'Commercial E'!J908</f>
        <v>7.3499999999999996E-2</v>
      </c>
    </row>
    <row r="889" spans="19:23" x14ac:dyDescent="0.25">
      <c r="S889" s="108" t="str">
        <f>'Commercial E'!B909&amp;'Commercial E'!C909&amp;'Commercial E'!D909&amp;'Commercial E'!E909&amp;'Commercial E'!F909</f>
        <v>424616PAPPL</v>
      </c>
      <c r="T889" s="108">
        <f>'Commercial E'!G909</f>
        <v>6.7000000000000004E-2</v>
      </c>
      <c r="U889" s="108">
        <f>'Commercial E'!H909</f>
        <v>6.13E-2</v>
      </c>
      <c r="V889" s="108">
        <f>'Commercial E'!I909</f>
        <v>6.0499999999999998E-2</v>
      </c>
      <c r="W889" s="108">
        <f>'Commercial E'!J909</f>
        <v>6.5500000000000003E-2</v>
      </c>
    </row>
    <row r="890" spans="19:23" x14ac:dyDescent="0.25">
      <c r="S890" s="108" t="str">
        <f>'Commercial E'!B910&amp;'Commercial E'!C910&amp;'Commercial E'!D910&amp;'Commercial E'!E910&amp;'Commercial E'!F910</f>
        <v>4246112PAPPL</v>
      </c>
      <c r="T890" s="108">
        <f>'Commercial E'!G910</f>
        <v>6.6600000000000006E-2</v>
      </c>
      <c r="U890" s="108">
        <f>'Commercial E'!H910</f>
        <v>6.7400000000000002E-2</v>
      </c>
      <c r="V890" s="108">
        <f>'Commercial E'!I910</f>
        <v>6.6400000000000001E-2</v>
      </c>
      <c r="W890" s="108">
        <f>'Commercial E'!J910</f>
        <v>7.1499999999999994E-2</v>
      </c>
    </row>
    <row r="891" spans="19:23" x14ac:dyDescent="0.25">
      <c r="S891" s="108" t="str">
        <f>'Commercial E'!B911&amp;'Commercial E'!C911&amp;'Commercial E'!D911&amp;'Commercial E'!E911&amp;'Commercial E'!F911</f>
        <v>4246118PAPPL</v>
      </c>
      <c r="T891" s="108">
        <f>'Commercial E'!G911</f>
        <v>6.7000000000000004E-2</v>
      </c>
      <c r="U891" s="108">
        <f>'Commercial E'!H911</f>
        <v>6.59E-2</v>
      </c>
      <c r="V891" s="108">
        <f>'Commercial E'!I911</f>
        <v>6.5000000000000002E-2</v>
      </c>
      <c r="W891" s="108">
        <f>'Commercial E'!J911</f>
        <v>6.9900000000000004E-2</v>
      </c>
    </row>
    <row r="892" spans="19:23" x14ac:dyDescent="0.25">
      <c r="S892" s="108" t="str">
        <f>'Commercial E'!B912&amp;'Commercial E'!C912&amp;'Commercial E'!D912&amp;'Commercial E'!E912&amp;'Commercial E'!F912</f>
        <v>4246124PAPPL</v>
      </c>
      <c r="T892" s="108">
        <f>'Commercial E'!G912</f>
        <v>6.6299999999999998E-2</v>
      </c>
      <c r="U892" s="108">
        <f>'Commercial E'!H912</f>
        <v>6.7000000000000004E-2</v>
      </c>
      <c r="V892" s="108">
        <f>'Commercial E'!I912</f>
        <v>6.6100000000000006E-2</v>
      </c>
      <c r="W892" s="108">
        <f>'Commercial E'!J912</f>
        <v>7.0999999999999994E-2</v>
      </c>
    </row>
    <row r="893" spans="19:23" x14ac:dyDescent="0.25">
      <c r="S893" s="108" t="str">
        <f>'Commercial E'!B913&amp;'Commercial E'!C913&amp;'Commercial E'!D913&amp;'Commercial E'!E913&amp;'Commercial E'!F913</f>
        <v>424916PAPPL</v>
      </c>
      <c r="T893" s="108">
        <f>'Commercial E'!G913</f>
        <v>6.7599999999999993E-2</v>
      </c>
      <c r="U893" s="108">
        <f>'Commercial E'!H913</f>
        <v>6.1499999999999999E-2</v>
      </c>
      <c r="V893" s="108">
        <f>'Commercial E'!I913</f>
        <v>6.0600000000000001E-2</v>
      </c>
      <c r="W893" s="108">
        <f>'Commercial E'!J913</f>
        <v>6.5600000000000006E-2</v>
      </c>
    </row>
    <row r="894" spans="19:23" x14ac:dyDescent="0.25">
      <c r="S894" s="108" t="str">
        <f>'Commercial E'!B914&amp;'Commercial E'!C914&amp;'Commercial E'!D914&amp;'Commercial E'!E914&amp;'Commercial E'!F914</f>
        <v>4249112PAPPL</v>
      </c>
      <c r="T894" s="108">
        <f>'Commercial E'!G914</f>
        <v>6.7000000000000004E-2</v>
      </c>
      <c r="U894" s="108">
        <f>'Commercial E'!H914</f>
        <v>6.7699999999999996E-2</v>
      </c>
      <c r="V894" s="108">
        <f>'Commercial E'!I914</f>
        <v>6.6799999999999998E-2</v>
      </c>
      <c r="W894" s="108">
        <f>'Commercial E'!J914</f>
        <v>7.1800000000000003E-2</v>
      </c>
    </row>
    <row r="895" spans="19:23" x14ac:dyDescent="0.25">
      <c r="S895" s="108" t="str">
        <f>'Commercial E'!B915&amp;'Commercial E'!C915&amp;'Commercial E'!D915&amp;'Commercial E'!E915&amp;'Commercial E'!F915</f>
        <v>4249118PAPPL</v>
      </c>
      <c r="T895" s="108">
        <f>'Commercial E'!G915</f>
        <v>6.7100000000000007E-2</v>
      </c>
      <c r="U895" s="108">
        <f>'Commercial E'!H915</f>
        <v>6.59E-2</v>
      </c>
      <c r="V895" s="108">
        <f>'Commercial E'!I915</f>
        <v>6.5000000000000002E-2</v>
      </c>
      <c r="W895" s="108">
        <f>'Commercial E'!J915</f>
        <v>6.9900000000000004E-2</v>
      </c>
    </row>
    <row r="896" spans="19:23" x14ac:dyDescent="0.25">
      <c r="S896" s="108" t="str">
        <f>'Commercial E'!B916&amp;'Commercial E'!C916&amp;'Commercial E'!D916&amp;'Commercial E'!E916&amp;'Commercial E'!F916</f>
        <v>4249124PAPPL</v>
      </c>
      <c r="T896" s="108">
        <f>'Commercial E'!G916</f>
        <v>6.6400000000000001E-2</v>
      </c>
      <c r="U896" s="108">
        <f>'Commercial E'!H916</f>
        <v>6.7100000000000007E-2</v>
      </c>
      <c r="V896" s="108">
        <f>'Commercial E'!I916</f>
        <v>6.6199999999999995E-2</v>
      </c>
      <c r="W896" s="108">
        <f>'Commercial E'!J916</f>
        <v>7.1099999999999997E-2</v>
      </c>
    </row>
    <row r="897" spans="19:23" x14ac:dyDescent="0.25">
      <c r="S897" s="108" t="str">
        <f>'Commercial E'!B917&amp;'Commercial E'!C917&amp;'Commercial E'!D917&amp;'Commercial E'!E917&amp;'Commercial E'!F917</f>
        <v>425226PAPPL</v>
      </c>
      <c r="T897" s="108">
        <f>'Commercial E'!G917</f>
        <v>6.6100000000000006E-2</v>
      </c>
      <c r="U897" s="108">
        <f>'Commercial E'!H917</f>
        <v>6.2100000000000002E-2</v>
      </c>
      <c r="V897" s="108">
        <f>'Commercial E'!I917</f>
        <v>6.1100000000000002E-2</v>
      </c>
      <c r="W897" s="108">
        <f>'Commercial E'!J917</f>
        <v>6.6299999999999998E-2</v>
      </c>
    </row>
    <row r="898" spans="19:23" x14ac:dyDescent="0.25">
      <c r="S898" s="108" t="str">
        <f>'Commercial E'!B918&amp;'Commercial E'!C918&amp;'Commercial E'!D918&amp;'Commercial E'!E918&amp;'Commercial E'!F918</f>
        <v>4252212PAPPL</v>
      </c>
      <c r="T898" s="108">
        <f>'Commercial E'!G918</f>
        <v>6.7199999999999996E-2</v>
      </c>
      <c r="U898" s="108">
        <f>'Commercial E'!H918</f>
        <v>6.7900000000000002E-2</v>
      </c>
      <c r="V898" s="108">
        <f>'Commercial E'!I918</f>
        <v>6.6900000000000001E-2</v>
      </c>
      <c r="W898" s="108">
        <f>'Commercial E'!J918</f>
        <v>7.1900000000000006E-2</v>
      </c>
    </row>
    <row r="899" spans="19:23" x14ac:dyDescent="0.25">
      <c r="S899" s="108" t="str">
        <f>'Commercial E'!B919&amp;'Commercial E'!C919&amp;'Commercial E'!D919&amp;'Commercial E'!E919&amp;'Commercial E'!F919</f>
        <v>4252218PAPPL</v>
      </c>
      <c r="T899" s="108">
        <f>'Commercial E'!G919</f>
        <v>6.6699999999999995E-2</v>
      </c>
      <c r="U899" s="108">
        <f>'Commercial E'!H919</f>
        <v>6.6000000000000003E-2</v>
      </c>
      <c r="V899" s="108">
        <f>'Commercial E'!I919</f>
        <v>6.5000000000000002E-2</v>
      </c>
      <c r="W899" s="108">
        <f>'Commercial E'!J919</f>
        <v>7.0000000000000007E-2</v>
      </c>
    </row>
    <row r="900" spans="19:23" x14ac:dyDescent="0.25">
      <c r="S900" s="108" t="str">
        <f>'Commercial E'!B920&amp;'Commercial E'!C920&amp;'Commercial E'!D920&amp;'Commercial E'!E920&amp;'Commercial E'!F920</f>
        <v>4252224PAPPL</v>
      </c>
      <c r="T900" s="108">
        <f>'Commercial E'!G920</f>
        <v>6.6500000000000004E-2</v>
      </c>
      <c r="U900" s="108">
        <f>'Commercial E'!H920</f>
        <v>6.7100000000000007E-2</v>
      </c>
      <c r="V900" s="108">
        <f>'Commercial E'!I920</f>
        <v>6.6199999999999995E-2</v>
      </c>
      <c r="W900" s="108">
        <f>'Commercial E'!J920</f>
        <v>7.1099999999999997E-2</v>
      </c>
    </row>
    <row r="901" spans="19:23" x14ac:dyDescent="0.25">
      <c r="S901" s="108" t="str">
        <f>'Commercial E'!B921&amp;'Commercial E'!C921&amp;'Commercial E'!D921&amp;'Commercial E'!E921&amp;'Commercial E'!F921</f>
        <v>425526PAPPL</v>
      </c>
      <c r="T901" s="108">
        <f>'Commercial E'!G921</f>
        <v>6.5299999999999997E-2</v>
      </c>
      <c r="U901" s="108">
        <f>'Commercial E'!H921</f>
        <v>6.4199999999999993E-2</v>
      </c>
      <c r="V901" s="108">
        <f>'Commercial E'!I921</f>
        <v>6.2899999999999998E-2</v>
      </c>
      <c r="W901" s="108">
        <f>'Commercial E'!J921</f>
        <v>6.8199999999999997E-2</v>
      </c>
    </row>
    <row r="902" spans="19:23" x14ac:dyDescent="0.25">
      <c r="S902" s="108" t="str">
        <f>'Commercial E'!B922&amp;'Commercial E'!C922&amp;'Commercial E'!D922&amp;'Commercial E'!E922&amp;'Commercial E'!F922</f>
        <v>4255212PAPPL</v>
      </c>
      <c r="T902" s="108">
        <f>'Commercial E'!G922</f>
        <v>6.7199999999999996E-2</v>
      </c>
      <c r="U902" s="108">
        <f>'Commercial E'!H922</f>
        <v>6.7900000000000002E-2</v>
      </c>
      <c r="V902" s="108">
        <f>'Commercial E'!I922</f>
        <v>6.7000000000000004E-2</v>
      </c>
      <c r="W902" s="108">
        <f>'Commercial E'!J922</f>
        <v>7.1900000000000006E-2</v>
      </c>
    </row>
    <row r="903" spans="19:23" x14ac:dyDescent="0.25">
      <c r="S903" s="108" t="str">
        <f>'Commercial E'!B923&amp;'Commercial E'!C923&amp;'Commercial E'!D923&amp;'Commercial E'!E923&amp;'Commercial E'!F923</f>
        <v>4255218PAPPL</v>
      </c>
      <c r="T903" s="108">
        <f>'Commercial E'!G923</f>
        <v>6.6199999999999995E-2</v>
      </c>
      <c r="U903" s="108">
        <f>'Commercial E'!H923</f>
        <v>6.6299999999999998E-2</v>
      </c>
      <c r="V903" s="108">
        <f>'Commercial E'!I923</f>
        <v>6.5299999999999997E-2</v>
      </c>
      <c r="W903" s="108">
        <f>'Commercial E'!J923</f>
        <v>7.0300000000000001E-2</v>
      </c>
    </row>
    <row r="904" spans="19:23" x14ac:dyDescent="0.25">
      <c r="S904" s="108" t="str">
        <f>'Commercial E'!B924&amp;'Commercial E'!C924&amp;'Commercial E'!D924&amp;'Commercial E'!E924&amp;'Commercial E'!F924</f>
        <v>4255224PAPPL</v>
      </c>
      <c r="T904" s="108">
        <f>'Commercial E'!G924</f>
        <v>6.6500000000000004E-2</v>
      </c>
      <c r="U904" s="108">
        <f>'Commercial E'!H924</f>
        <v>6.7199999999999996E-2</v>
      </c>
      <c r="V904" s="108">
        <f>'Commercial E'!I924</f>
        <v>6.6299999999999998E-2</v>
      </c>
      <c r="W904" s="108">
        <f>'Commercial E'!J924</f>
        <v>7.1099999999999997E-2</v>
      </c>
    </row>
    <row r="905" spans="19:23" x14ac:dyDescent="0.25">
      <c r="S905" s="108" t="str">
        <f>'Commercial E'!B925&amp;'Commercial E'!C925&amp;'Commercial E'!D925&amp;'Commercial E'!E925&amp;'Commercial E'!F925</f>
        <v>425836PAPPL</v>
      </c>
      <c r="T905" s="108">
        <f>'Commercial E'!G925</f>
        <v>6.6799999999999998E-2</v>
      </c>
      <c r="U905" s="108">
        <f>'Commercial E'!H925</f>
        <v>6.83E-2</v>
      </c>
      <c r="V905" s="108">
        <f>'Commercial E'!I925</f>
        <v>6.7100000000000007E-2</v>
      </c>
      <c r="W905" s="108">
        <f>'Commercial E'!J925</f>
        <v>7.2499999999999995E-2</v>
      </c>
    </row>
    <row r="906" spans="19:23" x14ac:dyDescent="0.25">
      <c r="S906" s="108" t="str">
        <f>'Commercial E'!B926&amp;'Commercial E'!C926&amp;'Commercial E'!D926&amp;'Commercial E'!E926&amp;'Commercial E'!F926</f>
        <v>4258312PAPPL</v>
      </c>
      <c r="T906" s="108">
        <f>'Commercial E'!G926</f>
        <v>6.7299999999999999E-2</v>
      </c>
      <c r="U906" s="108">
        <f>'Commercial E'!H926</f>
        <v>6.8000000000000005E-2</v>
      </c>
      <c r="V906" s="108">
        <f>'Commercial E'!I926</f>
        <v>6.7100000000000007E-2</v>
      </c>
      <c r="W906" s="108">
        <f>'Commercial E'!J926</f>
        <v>7.1999999999999995E-2</v>
      </c>
    </row>
    <row r="907" spans="19:23" x14ac:dyDescent="0.25">
      <c r="S907" s="108" t="str">
        <f>'Commercial E'!B927&amp;'Commercial E'!C927&amp;'Commercial E'!D927&amp;'Commercial E'!E927&amp;'Commercial E'!F927</f>
        <v>4258318PAPPL</v>
      </c>
      <c r="T907" s="108">
        <f>'Commercial E'!G927</f>
        <v>6.6600000000000006E-2</v>
      </c>
      <c r="U907" s="108">
        <f>'Commercial E'!H927</f>
        <v>6.7500000000000004E-2</v>
      </c>
      <c r="V907" s="108">
        <f>'Commercial E'!I927</f>
        <v>6.6500000000000004E-2</v>
      </c>
      <c r="W907" s="108">
        <f>'Commercial E'!J927</f>
        <v>7.1499999999999994E-2</v>
      </c>
    </row>
    <row r="908" spans="19:23" x14ac:dyDescent="0.25">
      <c r="S908" s="108" t="str">
        <f>'Commercial E'!B928&amp;'Commercial E'!C928&amp;'Commercial E'!D928&amp;'Commercial E'!E928&amp;'Commercial E'!F928</f>
        <v>4258324PAPPL</v>
      </c>
      <c r="T908" s="108">
        <f>'Commercial E'!G928</f>
        <v>6.6699999999999995E-2</v>
      </c>
      <c r="U908" s="108">
        <f>'Commercial E'!H928</f>
        <v>6.7299999999999999E-2</v>
      </c>
      <c r="V908" s="108">
        <f>'Commercial E'!I928</f>
        <v>6.6400000000000001E-2</v>
      </c>
      <c r="W908" s="108">
        <f>'Commercial E'!J928</f>
        <v>7.1300000000000002E-2</v>
      </c>
    </row>
    <row r="909" spans="19:23" x14ac:dyDescent="0.25">
      <c r="S909" s="108" t="str">
        <f>'Commercial E'!B929&amp;'Commercial E'!C929&amp;'Commercial E'!D929&amp;'Commercial E'!E929&amp;'Commercial E'!F929</f>
        <v>426146PAPPL</v>
      </c>
      <c r="T909" s="108">
        <f>'Commercial E'!G929</f>
        <v>6.8199999999999997E-2</v>
      </c>
      <c r="U909" s="108">
        <f>'Commercial E'!H929</f>
        <v>7.1999999999999995E-2</v>
      </c>
      <c r="V909" s="108">
        <f>'Commercial E'!I929</f>
        <v>7.0900000000000005E-2</v>
      </c>
      <c r="W909" s="108">
        <f>'Commercial E'!J929</f>
        <v>7.6200000000000004E-2</v>
      </c>
    </row>
    <row r="910" spans="19:23" x14ac:dyDescent="0.25">
      <c r="S910" s="108" t="str">
        <f>'Commercial E'!B930&amp;'Commercial E'!C930&amp;'Commercial E'!D930&amp;'Commercial E'!E930&amp;'Commercial E'!F930</f>
        <v>4261412PAPPL</v>
      </c>
      <c r="T910" s="108">
        <f>'Commercial E'!G930</f>
        <v>6.7400000000000002E-2</v>
      </c>
      <c r="U910" s="108">
        <f>'Commercial E'!H930</f>
        <v>6.8099999999999994E-2</v>
      </c>
      <c r="V910" s="108">
        <f>'Commercial E'!I930</f>
        <v>6.7199999999999996E-2</v>
      </c>
      <c r="W910" s="108">
        <f>'Commercial E'!J930</f>
        <v>7.2099999999999997E-2</v>
      </c>
    </row>
    <row r="911" spans="19:23" x14ac:dyDescent="0.25">
      <c r="S911" s="108" t="str">
        <f>'Commercial E'!B931&amp;'Commercial E'!C931&amp;'Commercial E'!D931&amp;'Commercial E'!E931&amp;'Commercial E'!F931</f>
        <v>4261418PAPPL</v>
      </c>
      <c r="T911" s="108">
        <f>'Commercial E'!G931</f>
        <v>6.6799999999999998E-2</v>
      </c>
      <c r="U911" s="108">
        <f>'Commercial E'!H931</f>
        <v>6.8400000000000002E-2</v>
      </c>
      <c r="V911" s="108">
        <f>'Commercial E'!I931</f>
        <v>6.7500000000000004E-2</v>
      </c>
      <c r="W911" s="108">
        <f>'Commercial E'!J931</f>
        <v>7.2499999999999995E-2</v>
      </c>
    </row>
    <row r="912" spans="19:23" x14ac:dyDescent="0.25">
      <c r="S912" s="108" t="str">
        <f>'Commercial E'!B932&amp;'Commercial E'!C932&amp;'Commercial E'!D932&amp;'Commercial E'!E932&amp;'Commercial E'!F932</f>
        <v>4261424PAPPL</v>
      </c>
      <c r="T912" s="108">
        <f>'Commercial E'!G932</f>
        <v>6.6900000000000001E-2</v>
      </c>
      <c r="U912" s="108">
        <f>'Commercial E'!H932</f>
        <v>6.7500000000000004E-2</v>
      </c>
      <c r="V912" s="108">
        <f>'Commercial E'!I932</f>
        <v>6.6600000000000006E-2</v>
      </c>
      <c r="W912" s="108">
        <f>'Commercial E'!J932</f>
        <v>7.1400000000000005E-2</v>
      </c>
    </row>
    <row r="913" spans="19:23" x14ac:dyDescent="0.25">
      <c r="S913" s="108" t="str">
        <f>'Commercial E'!B933&amp;'Commercial E'!C933&amp;'Commercial E'!D933&amp;'Commercial E'!E933&amp;'Commercial E'!F933</f>
        <v>424616PAWPP</v>
      </c>
      <c r="T913" s="108">
        <f>'Commercial E'!G933</f>
        <v>6.4100000000000004E-2</v>
      </c>
      <c r="U913" s="108">
        <f>'Commercial E'!H933</f>
        <v>6.4600000000000005E-2</v>
      </c>
      <c r="V913" s="108">
        <f>'Commercial E'!I933</f>
        <v>6.3899999999999998E-2</v>
      </c>
      <c r="W913" s="108">
        <f>'Commercial E'!J933</f>
        <v>6.3399999999999998E-2</v>
      </c>
    </row>
    <row r="914" spans="19:23" x14ac:dyDescent="0.25">
      <c r="S914" s="108" t="str">
        <f>'Commercial E'!B934&amp;'Commercial E'!C934&amp;'Commercial E'!D934&amp;'Commercial E'!E934&amp;'Commercial E'!F934</f>
        <v>4246112PAWPP</v>
      </c>
      <c r="T914" s="108">
        <f>'Commercial E'!G934</f>
        <v>6.4199999999999993E-2</v>
      </c>
      <c r="U914" s="108">
        <f>'Commercial E'!H934</f>
        <v>6.8099999999999994E-2</v>
      </c>
      <c r="V914" s="108">
        <f>'Commercial E'!I934</f>
        <v>6.7199999999999996E-2</v>
      </c>
      <c r="W914" s="108">
        <f>'Commercial E'!J934</f>
        <v>6.6600000000000006E-2</v>
      </c>
    </row>
    <row r="915" spans="19:23" x14ac:dyDescent="0.25">
      <c r="S915" s="108" t="str">
        <f>'Commercial E'!B935&amp;'Commercial E'!C935&amp;'Commercial E'!D935&amp;'Commercial E'!E935&amp;'Commercial E'!F935</f>
        <v>4246118PAWPP</v>
      </c>
      <c r="T915" s="108">
        <f>'Commercial E'!G935</f>
        <v>6.54E-2</v>
      </c>
      <c r="U915" s="108">
        <f>'Commercial E'!H935</f>
        <v>6.8500000000000005E-2</v>
      </c>
      <c r="V915" s="108">
        <f>'Commercial E'!I935</f>
        <v>6.7599999999999993E-2</v>
      </c>
      <c r="W915" s="108">
        <f>'Commercial E'!J935</f>
        <v>6.7100000000000007E-2</v>
      </c>
    </row>
    <row r="916" spans="19:23" x14ac:dyDescent="0.25">
      <c r="S916" s="108" t="str">
        <f>'Commercial E'!B936&amp;'Commercial E'!C936&amp;'Commercial E'!D936&amp;'Commercial E'!E936&amp;'Commercial E'!F936</f>
        <v>4246124PAWPP</v>
      </c>
      <c r="T916" s="108">
        <f>'Commercial E'!G936</f>
        <v>6.5699999999999995E-2</v>
      </c>
      <c r="U916" s="108">
        <f>'Commercial E'!H936</f>
        <v>7.0400000000000004E-2</v>
      </c>
      <c r="V916" s="108">
        <f>'Commercial E'!I936</f>
        <v>6.93E-2</v>
      </c>
      <c r="W916" s="108">
        <f>'Commercial E'!J936</f>
        <v>6.8699999999999997E-2</v>
      </c>
    </row>
    <row r="917" spans="19:23" x14ac:dyDescent="0.25">
      <c r="S917" s="108" t="str">
        <f>'Commercial E'!B937&amp;'Commercial E'!C937&amp;'Commercial E'!D937&amp;'Commercial E'!E937&amp;'Commercial E'!F937</f>
        <v>424916PAWPP</v>
      </c>
      <c r="T917" s="108">
        <f>'Commercial E'!G937</f>
        <v>6.4299999999999996E-2</v>
      </c>
      <c r="U917" s="108">
        <f>'Commercial E'!H937</f>
        <v>6.4299999999999996E-2</v>
      </c>
      <c r="V917" s="108">
        <f>'Commercial E'!I937</f>
        <v>6.3799999999999996E-2</v>
      </c>
      <c r="W917" s="108">
        <f>'Commercial E'!J937</f>
        <v>6.3200000000000006E-2</v>
      </c>
    </row>
    <row r="918" spans="19:23" x14ac:dyDescent="0.25">
      <c r="S918" s="108" t="str">
        <f>'Commercial E'!B938&amp;'Commercial E'!C938&amp;'Commercial E'!D938&amp;'Commercial E'!E938&amp;'Commercial E'!F938</f>
        <v>4249112PAWPP</v>
      </c>
      <c r="T918" s="108">
        <f>'Commercial E'!G938</f>
        <v>6.4399999999999999E-2</v>
      </c>
      <c r="U918" s="108">
        <f>'Commercial E'!H938</f>
        <v>6.83E-2</v>
      </c>
      <c r="V918" s="108">
        <f>'Commercial E'!I938</f>
        <v>6.7299999999999999E-2</v>
      </c>
      <c r="W918" s="108">
        <f>'Commercial E'!J938</f>
        <v>6.6799999999999998E-2</v>
      </c>
    </row>
    <row r="919" spans="19:23" x14ac:dyDescent="0.25">
      <c r="S919" s="108" t="str">
        <f>'Commercial E'!B939&amp;'Commercial E'!C939&amp;'Commercial E'!D939&amp;'Commercial E'!E939&amp;'Commercial E'!F939</f>
        <v>4249118PAWPP</v>
      </c>
      <c r="T919" s="108">
        <f>'Commercial E'!G939</f>
        <v>6.5699999999999995E-2</v>
      </c>
      <c r="U919" s="108">
        <f>'Commercial E'!H939</f>
        <v>6.88E-2</v>
      </c>
      <c r="V919" s="108">
        <f>'Commercial E'!I939</f>
        <v>6.7900000000000002E-2</v>
      </c>
      <c r="W919" s="108">
        <f>'Commercial E'!J939</f>
        <v>6.7299999999999999E-2</v>
      </c>
    </row>
    <row r="920" spans="19:23" x14ac:dyDescent="0.25">
      <c r="S920" s="108" t="str">
        <f>'Commercial E'!B940&amp;'Commercial E'!C940&amp;'Commercial E'!D940&amp;'Commercial E'!E940&amp;'Commercial E'!F940</f>
        <v>4249124PAWPP</v>
      </c>
      <c r="T920" s="108">
        <f>'Commercial E'!G940</f>
        <v>6.6000000000000003E-2</v>
      </c>
      <c r="U920" s="108">
        <f>'Commercial E'!H940</f>
        <v>7.0599999999999996E-2</v>
      </c>
      <c r="V920" s="108">
        <f>'Commercial E'!I940</f>
        <v>6.9599999999999995E-2</v>
      </c>
      <c r="W920" s="108">
        <f>'Commercial E'!J940</f>
        <v>6.8900000000000003E-2</v>
      </c>
    </row>
    <row r="921" spans="19:23" x14ac:dyDescent="0.25">
      <c r="S921" s="108" t="str">
        <f>'Commercial E'!B941&amp;'Commercial E'!C941&amp;'Commercial E'!D941&amp;'Commercial E'!E941&amp;'Commercial E'!F941</f>
        <v>425226PAWPP</v>
      </c>
      <c r="T921" s="108">
        <f>'Commercial E'!G941</f>
        <v>6.3399999999999998E-2</v>
      </c>
      <c r="U921" s="108">
        <f>'Commercial E'!H941</f>
        <v>6.4299999999999996E-2</v>
      </c>
      <c r="V921" s="108">
        <f>'Commercial E'!I941</f>
        <v>6.3600000000000004E-2</v>
      </c>
      <c r="W921" s="108">
        <f>'Commercial E'!J941</f>
        <v>6.3100000000000003E-2</v>
      </c>
    </row>
    <row r="922" spans="19:23" x14ac:dyDescent="0.25">
      <c r="S922" s="108" t="str">
        <f>'Commercial E'!B942&amp;'Commercial E'!C942&amp;'Commercial E'!D942&amp;'Commercial E'!E942&amp;'Commercial E'!F942</f>
        <v>4252212PAWPP</v>
      </c>
      <c r="T922" s="108">
        <f>'Commercial E'!G942</f>
        <v>6.4500000000000002E-2</v>
      </c>
      <c r="U922" s="108">
        <f>'Commercial E'!H942</f>
        <v>6.8199999999999997E-2</v>
      </c>
      <c r="V922" s="108">
        <f>'Commercial E'!I942</f>
        <v>6.7299999999999999E-2</v>
      </c>
      <c r="W922" s="108">
        <f>'Commercial E'!J942</f>
        <v>6.6699999999999995E-2</v>
      </c>
    </row>
    <row r="923" spans="19:23" x14ac:dyDescent="0.25">
      <c r="S923" s="108" t="str">
        <f>'Commercial E'!B943&amp;'Commercial E'!C943&amp;'Commercial E'!D943&amp;'Commercial E'!E943&amp;'Commercial E'!F943</f>
        <v>4252218PAWPP</v>
      </c>
      <c r="T923" s="108">
        <f>'Commercial E'!G943</f>
        <v>6.5600000000000006E-2</v>
      </c>
      <c r="U923" s="108">
        <f>'Commercial E'!H943</f>
        <v>6.9000000000000006E-2</v>
      </c>
      <c r="V923" s="108">
        <f>'Commercial E'!I943</f>
        <v>6.8099999999999994E-2</v>
      </c>
      <c r="W923" s="108">
        <f>'Commercial E'!J943</f>
        <v>6.7500000000000004E-2</v>
      </c>
    </row>
    <row r="924" spans="19:23" x14ac:dyDescent="0.25">
      <c r="S924" s="108" t="str">
        <f>'Commercial E'!B944&amp;'Commercial E'!C944&amp;'Commercial E'!D944&amp;'Commercial E'!E944&amp;'Commercial E'!F944</f>
        <v>4252224PAWPP</v>
      </c>
      <c r="T924" s="108">
        <f>'Commercial E'!G944</f>
        <v>6.6100000000000006E-2</v>
      </c>
      <c r="U924" s="108">
        <f>'Commercial E'!H944</f>
        <v>7.0800000000000002E-2</v>
      </c>
      <c r="V924" s="108">
        <f>'Commercial E'!I944</f>
        <v>6.9699999999999998E-2</v>
      </c>
      <c r="W924" s="108">
        <f>'Commercial E'!J944</f>
        <v>6.9099999999999995E-2</v>
      </c>
    </row>
    <row r="925" spans="19:23" x14ac:dyDescent="0.25">
      <c r="S925" s="108" t="str">
        <f>'Commercial E'!B945&amp;'Commercial E'!C945&amp;'Commercial E'!D945&amp;'Commercial E'!E945&amp;'Commercial E'!F945</f>
        <v>425526PAWPP</v>
      </c>
      <c r="T925" s="108">
        <f>'Commercial E'!G945</f>
        <v>6.3100000000000003E-2</v>
      </c>
      <c r="U925" s="108">
        <f>'Commercial E'!H945</f>
        <v>6.5600000000000006E-2</v>
      </c>
      <c r="V925" s="108">
        <f>'Commercial E'!I945</f>
        <v>6.4699999999999994E-2</v>
      </c>
      <c r="W925" s="108">
        <f>'Commercial E'!J945</f>
        <v>6.4199999999999993E-2</v>
      </c>
    </row>
    <row r="926" spans="19:23" x14ac:dyDescent="0.25">
      <c r="S926" s="108" t="str">
        <f>'Commercial E'!B946&amp;'Commercial E'!C946&amp;'Commercial E'!D946&amp;'Commercial E'!E946&amp;'Commercial E'!F946</f>
        <v>4255212PAWPP</v>
      </c>
      <c r="T926" s="108">
        <f>'Commercial E'!G946</f>
        <v>6.5000000000000002E-2</v>
      </c>
      <c r="U926" s="108">
        <f>'Commercial E'!H946</f>
        <v>6.88E-2</v>
      </c>
      <c r="V926" s="108">
        <f>'Commercial E'!I946</f>
        <v>6.7900000000000002E-2</v>
      </c>
      <c r="W926" s="108">
        <f>'Commercial E'!J946</f>
        <v>6.7299999999999999E-2</v>
      </c>
    </row>
    <row r="927" spans="19:23" x14ac:dyDescent="0.25">
      <c r="S927" s="108" t="str">
        <f>'Commercial E'!B947&amp;'Commercial E'!C947&amp;'Commercial E'!D947&amp;'Commercial E'!E947&amp;'Commercial E'!F947</f>
        <v>4255218PAWPP</v>
      </c>
      <c r="T927" s="108">
        <f>'Commercial E'!G947</f>
        <v>6.5600000000000006E-2</v>
      </c>
      <c r="U927" s="108">
        <f>'Commercial E'!H947</f>
        <v>6.9699999999999998E-2</v>
      </c>
      <c r="V927" s="108">
        <f>'Commercial E'!I947</f>
        <v>6.8599999999999994E-2</v>
      </c>
      <c r="W927" s="108">
        <f>'Commercial E'!J947</f>
        <v>6.8099999999999994E-2</v>
      </c>
    </row>
    <row r="928" spans="19:23" x14ac:dyDescent="0.25">
      <c r="S928" s="108" t="str">
        <f>'Commercial E'!B948&amp;'Commercial E'!C948&amp;'Commercial E'!D948&amp;'Commercial E'!E948&amp;'Commercial E'!F948</f>
        <v>4255224PAWPP</v>
      </c>
      <c r="T928" s="108">
        <f>'Commercial E'!G948</f>
        <v>6.6400000000000001E-2</v>
      </c>
      <c r="U928" s="108">
        <f>'Commercial E'!H948</f>
        <v>7.1199999999999999E-2</v>
      </c>
      <c r="V928" s="108">
        <f>'Commercial E'!I948</f>
        <v>7.0099999999999996E-2</v>
      </c>
      <c r="W928" s="108">
        <f>'Commercial E'!J948</f>
        <v>6.9500000000000006E-2</v>
      </c>
    </row>
    <row r="929" spans="19:23" x14ac:dyDescent="0.25">
      <c r="S929" s="108" t="str">
        <f>'Commercial E'!B949&amp;'Commercial E'!C949&amp;'Commercial E'!D949&amp;'Commercial E'!E949&amp;'Commercial E'!F949</f>
        <v>425836PAWPP</v>
      </c>
      <c r="T929" s="108">
        <f>'Commercial E'!G949</f>
        <v>6.3799999999999996E-2</v>
      </c>
      <c r="U929" s="108">
        <f>'Commercial E'!H949</f>
        <v>6.8099999999999994E-2</v>
      </c>
      <c r="V929" s="108">
        <f>'Commercial E'!I949</f>
        <v>6.6900000000000001E-2</v>
      </c>
      <c r="W929" s="108">
        <f>'Commercial E'!J949</f>
        <v>6.6600000000000006E-2</v>
      </c>
    </row>
    <row r="930" spans="19:23" x14ac:dyDescent="0.25">
      <c r="S930" s="108" t="str">
        <f>'Commercial E'!B950&amp;'Commercial E'!C950&amp;'Commercial E'!D950&amp;'Commercial E'!E950&amp;'Commercial E'!F950</f>
        <v>4258312PAWPP</v>
      </c>
      <c r="T930" s="108">
        <f>'Commercial E'!G950</f>
        <v>6.5299999999999997E-2</v>
      </c>
      <c r="U930" s="108">
        <f>'Commercial E'!H950</f>
        <v>6.9400000000000003E-2</v>
      </c>
      <c r="V930" s="108">
        <f>'Commercial E'!I950</f>
        <v>6.8400000000000002E-2</v>
      </c>
      <c r="W930" s="108">
        <f>'Commercial E'!J950</f>
        <v>6.7799999999999999E-2</v>
      </c>
    </row>
    <row r="931" spans="19:23" x14ac:dyDescent="0.25">
      <c r="S931" s="108" t="str">
        <f>'Commercial E'!B951&amp;'Commercial E'!C951&amp;'Commercial E'!D951&amp;'Commercial E'!E951&amp;'Commercial E'!F951</f>
        <v>4258318PAWPP</v>
      </c>
      <c r="T931" s="108">
        <f>'Commercial E'!G951</f>
        <v>6.59E-2</v>
      </c>
      <c r="U931" s="108">
        <f>'Commercial E'!H951</f>
        <v>7.0699999999999999E-2</v>
      </c>
      <c r="V931" s="108">
        <f>'Commercial E'!I951</f>
        <v>6.9599999999999995E-2</v>
      </c>
      <c r="W931" s="108">
        <f>'Commercial E'!J951</f>
        <v>6.9000000000000006E-2</v>
      </c>
    </row>
    <row r="932" spans="19:23" x14ac:dyDescent="0.25">
      <c r="S932" s="108" t="str">
        <f>'Commercial E'!B952&amp;'Commercial E'!C952&amp;'Commercial E'!D952&amp;'Commercial E'!E952&amp;'Commercial E'!F952</f>
        <v>4258324PAWPP</v>
      </c>
      <c r="T932" s="108">
        <f>'Commercial E'!G952</f>
        <v>6.6600000000000006E-2</v>
      </c>
      <c r="U932" s="108">
        <f>'Commercial E'!H952</f>
        <v>7.1499999999999994E-2</v>
      </c>
      <c r="V932" s="108">
        <f>'Commercial E'!I952</f>
        <v>7.0400000000000004E-2</v>
      </c>
      <c r="W932" s="108">
        <f>'Commercial E'!J952</f>
        <v>6.9800000000000001E-2</v>
      </c>
    </row>
    <row r="933" spans="19:23" x14ac:dyDescent="0.25">
      <c r="S933" s="108" t="str">
        <f>'Commercial E'!B953&amp;'Commercial E'!C953&amp;'Commercial E'!D953&amp;'Commercial E'!E953&amp;'Commercial E'!F953</f>
        <v>426146PAWPP</v>
      </c>
      <c r="T933" s="108">
        <f>'Commercial E'!G953</f>
        <v>6.4500000000000002E-2</v>
      </c>
      <c r="U933" s="108">
        <f>'Commercial E'!H953</f>
        <v>7.0199999999999999E-2</v>
      </c>
      <c r="V933" s="108">
        <f>'Commercial E'!I953</f>
        <v>6.8900000000000003E-2</v>
      </c>
      <c r="W933" s="108">
        <f>'Commercial E'!J953</f>
        <v>6.8599999999999994E-2</v>
      </c>
    </row>
    <row r="934" spans="19:23" x14ac:dyDescent="0.25">
      <c r="S934" s="108" t="str">
        <f>'Commercial E'!B954&amp;'Commercial E'!C954&amp;'Commercial E'!D954&amp;'Commercial E'!E954&amp;'Commercial E'!F954</f>
        <v>4261412PAWPP</v>
      </c>
      <c r="T934" s="108">
        <f>'Commercial E'!G954</f>
        <v>6.5799999999999997E-2</v>
      </c>
      <c r="U934" s="108">
        <f>'Commercial E'!H954</f>
        <v>7.0099999999999996E-2</v>
      </c>
      <c r="V934" s="108">
        <f>'Commercial E'!I954</f>
        <v>6.9000000000000006E-2</v>
      </c>
      <c r="W934" s="108">
        <f>'Commercial E'!J954</f>
        <v>6.8500000000000005E-2</v>
      </c>
    </row>
    <row r="935" spans="19:23" x14ac:dyDescent="0.25">
      <c r="S935" s="108" t="str">
        <f>'Commercial E'!B955&amp;'Commercial E'!C955&amp;'Commercial E'!D955&amp;'Commercial E'!E955&amp;'Commercial E'!F955</f>
        <v>4261418PAWPP</v>
      </c>
      <c r="T935" s="108">
        <f>'Commercial E'!G955</f>
        <v>6.6199999999999995E-2</v>
      </c>
      <c r="U935" s="108">
        <f>'Commercial E'!H955</f>
        <v>7.17E-2</v>
      </c>
      <c r="V935" s="108">
        <f>'Commercial E'!I955</f>
        <v>7.0400000000000004E-2</v>
      </c>
      <c r="W935" s="108">
        <f>'Commercial E'!J955</f>
        <v>6.9900000000000004E-2</v>
      </c>
    </row>
    <row r="936" spans="19:23" x14ac:dyDescent="0.25">
      <c r="S936" s="108" t="str">
        <f>'Commercial E'!B956&amp;'Commercial E'!C956&amp;'Commercial E'!D956&amp;'Commercial E'!E956&amp;'Commercial E'!F956</f>
        <v>4261424PAWPP</v>
      </c>
      <c r="T936" s="108">
        <f>'Commercial E'!G956</f>
        <v>6.6799999999999998E-2</v>
      </c>
      <c r="U936" s="108">
        <f>'Commercial E'!H956</f>
        <v>7.1900000000000006E-2</v>
      </c>
      <c r="V936" s="108">
        <f>'Commercial E'!I956</f>
        <v>7.0699999999999999E-2</v>
      </c>
      <c r="W936" s="108">
        <f>'Commercial E'!J956</f>
        <v>7.0099999999999996E-2</v>
      </c>
    </row>
  </sheetData>
  <sheetProtection selectLockedCells="1" selectUnlockedCells="1"/>
  <sortState ref="N107:O121">
    <sortCondition ref="N107:N121"/>
  </sortState>
  <mergeCells count="2">
    <mergeCell ref="K1:Q1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FC1332"/>
  <sheetViews>
    <sheetView tabSelected="1" zoomScaleNormal="100" workbookViewId="0">
      <selection activeCell="I7" sqref="I7"/>
    </sheetView>
  </sheetViews>
  <sheetFormatPr defaultColWidth="0" defaultRowHeight="15" zeroHeight="1" x14ac:dyDescent="0.25"/>
  <cols>
    <col min="1" max="1" width="3.5703125" style="58" customWidth="1"/>
    <col min="2" max="2" width="8.42578125" style="58" bestFit="1" customWidth="1"/>
    <col min="3" max="3" width="11.5703125" style="58" bestFit="1" customWidth="1"/>
    <col min="4" max="4" width="8.28515625" style="58" bestFit="1" customWidth="1"/>
    <col min="5" max="5" width="9.140625" style="58" bestFit="1" customWidth="1"/>
    <col min="6" max="6" width="10.42578125" style="58" bestFit="1" customWidth="1"/>
    <col min="7" max="7" width="8.7109375" style="58" bestFit="1" customWidth="1"/>
    <col min="8" max="8" width="8.140625" style="58" bestFit="1" customWidth="1"/>
    <col min="9" max="10" width="9" style="58" bestFit="1" customWidth="1"/>
    <col min="11" max="11" width="3.7109375" style="58" customWidth="1"/>
    <col min="12" max="16383" width="9.140625" style="58" hidden="1"/>
    <col min="16384" max="16384" width="6.140625" style="58" hidden="1" customWidth="1"/>
  </cols>
  <sheetData>
    <row r="1" spans="2:11" ht="42.75" customHeight="1" x14ac:dyDescent="0.25">
      <c r="B1" s="59"/>
      <c r="C1" s="59"/>
      <c r="D1" s="59"/>
      <c r="E1" s="59"/>
      <c r="F1" s="59"/>
      <c r="G1" s="59"/>
      <c r="H1" s="59"/>
      <c r="I1" s="59"/>
      <c r="J1" s="59"/>
    </row>
    <row r="2" spans="2:11" ht="15.75" thickBot="1" x14ac:dyDescent="0.3">
      <c r="B2" s="60"/>
      <c r="D2" s="60"/>
      <c r="E2" s="60"/>
      <c r="F2" s="61"/>
      <c r="G2" s="61"/>
      <c r="H2" s="61"/>
      <c r="I2" s="61"/>
      <c r="J2" s="61"/>
    </row>
    <row r="3" spans="2:11" ht="15.75" thickBot="1" x14ac:dyDescent="0.3">
      <c r="B3" s="95" t="s">
        <v>58</v>
      </c>
      <c r="C3" s="137">
        <v>42443</v>
      </c>
      <c r="D3" s="138"/>
      <c r="E3" s="138">
        <v>42446</v>
      </c>
      <c r="F3" s="139"/>
      <c r="G3" s="63"/>
      <c r="H3" s="64"/>
      <c r="I3" s="64"/>
      <c r="J3" s="64"/>
      <c r="K3" s="63"/>
    </row>
    <row r="4" spans="2:11" ht="15.75" thickBot="1" x14ac:dyDescent="0.3">
      <c r="B4" s="92"/>
      <c r="C4" s="93"/>
      <c r="D4" s="93"/>
      <c r="E4" s="93"/>
      <c r="F4" s="93"/>
      <c r="G4" s="63"/>
      <c r="H4" s="64"/>
      <c r="I4" s="64"/>
      <c r="J4" s="64"/>
      <c r="K4" s="63"/>
    </row>
    <row r="5" spans="2:11" ht="18.75" x14ac:dyDescent="0.25">
      <c r="B5" s="142" t="s">
        <v>106</v>
      </c>
      <c r="C5" s="143"/>
      <c r="D5" s="143"/>
      <c r="E5" s="143"/>
      <c r="F5" s="143"/>
      <c r="G5" s="143"/>
      <c r="H5" s="143"/>
      <c r="I5" s="143"/>
      <c r="J5" s="144"/>
      <c r="K5" s="63"/>
    </row>
    <row r="6" spans="2:11" ht="15.75" thickBot="1" x14ac:dyDescent="0.3">
      <c r="B6" s="100"/>
      <c r="C6" s="97"/>
      <c r="D6" s="97"/>
      <c r="E6" s="97"/>
      <c r="F6" s="97"/>
      <c r="G6" s="97"/>
      <c r="H6" s="97"/>
      <c r="I6" s="102"/>
      <c r="J6" s="11"/>
      <c r="K6" s="63"/>
    </row>
    <row r="7" spans="2:11" ht="15.75" thickBot="1" x14ac:dyDescent="0.3">
      <c r="B7" s="42"/>
      <c r="D7" s="8" t="s">
        <v>0</v>
      </c>
      <c r="E7" s="90" t="s">
        <v>1</v>
      </c>
      <c r="F7" s="90" t="s">
        <v>2</v>
      </c>
      <c r="G7" s="90" t="s">
        <v>43</v>
      </c>
      <c r="H7" s="91" t="s">
        <v>53</v>
      </c>
      <c r="I7" s="102"/>
      <c r="J7" s="11"/>
      <c r="K7" s="63"/>
    </row>
    <row r="8" spans="2:11" ht="15.75" thickBot="1" x14ac:dyDescent="0.3">
      <c r="B8" s="42"/>
      <c r="D8" s="33" t="s">
        <v>3</v>
      </c>
      <c r="E8" s="32" t="s">
        <v>19</v>
      </c>
      <c r="F8" s="32" t="s">
        <v>68</v>
      </c>
      <c r="G8" s="31" t="s">
        <v>44</v>
      </c>
      <c r="H8" s="30">
        <v>0</v>
      </c>
      <c r="I8" s="37"/>
      <c r="J8" s="46"/>
      <c r="K8" s="63"/>
    </row>
    <row r="9" spans="2:11" ht="15.75" thickBot="1" x14ac:dyDescent="0.3">
      <c r="B9" s="42"/>
      <c r="C9" s="37"/>
      <c r="D9" s="37"/>
      <c r="E9" s="37"/>
      <c r="F9" s="37"/>
      <c r="G9" s="37"/>
      <c r="H9" s="37"/>
      <c r="I9" s="37"/>
      <c r="J9" s="46"/>
      <c r="K9" s="63"/>
    </row>
    <row r="10" spans="2:11" ht="15.75" thickBot="1" x14ac:dyDescent="0.3">
      <c r="B10" s="10"/>
      <c r="C10" s="15" t="s">
        <v>42</v>
      </c>
      <c r="D10" s="18">
        <f>B21</f>
        <v>42461</v>
      </c>
      <c r="E10" s="20">
        <f>EDATE(D10,1)</f>
        <v>42491</v>
      </c>
      <c r="F10" s="20">
        <f t="shared" ref="F10:I10" si="0">EDATE(E10,1)</f>
        <v>42522</v>
      </c>
      <c r="G10" s="20">
        <f t="shared" si="0"/>
        <v>42552</v>
      </c>
      <c r="H10" s="20">
        <f t="shared" si="0"/>
        <v>42583</v>
      </c>
      <c r="I10" s="19">
        <f t="shared" si="0"/>
        <v>42614</v>
      </c>
      <c r="J10" s="46"/>
      <c r="K10" s="63"/>
    </row>
    <row r="11" spans="2:11" x14ac:dyDescent="0.25">
      <c r="B11" s="10"/>
      <c r="C11" s="14">
        <v>6</v>
      </c>
      <c r="D11" s="17">
        <f>(VLOOKUP(D$10&amp;$C11&amp;$D$8&amp;$E$8&amp;$F$8,'Map - Info'!$S$1:$W$936,HLOOKUP($G$8,'Map - Info'!$A$10:$D$11,2,FALSE),FALSE))+(($H$8)*(1+(VLOOKUP($E$8&amp;$F$8,'Map - Info'!$A$14:$C$52,2,FALSE))))</f>
        <v>7.3099999999999998E-2</v>
      </c>
      <c r="E11" s="21">
        <f>(VLOOKUP(E$10&amp;$C11&amp;$D$8&amp;$E$8&amp;$F$8,'Map - Info'!$S$1:$W$936,HLOOKUP($G$8,'Map - Info'!$A$10:$D$11,2,FALSE),FALSE))+(($H$8)*(1+(VLOOKUP($E$8&amp;$F$8,'Map - Info'!$A$14:$C$52,2,FALSE))))</f>
        <v>7.6999999999999999E-2</v>
      </c>
      <c r="F11" s="21">
        <f>(VLOOKUP(F$10&amp;$C11&amp;$D$8&amp;$E$8&amp;$F$8,'Map - Info'!$S$1:$W$936,HLOOKUP($G$8,'Map - Info'!$A$10:$D$11,2,FALSE),FALSE))+(($H$8)*(1+(VLOOKUP($E$8&amp;$F$8,'Map - Info'!$A$14:$C$52,2,FALSE))))</f>
        <v>7.8200000000000006E-2</v>
      </c>
      <c r="G11" s="21">
        <f>(VLOOKUP(G$10&amp;$C11&amp;$D$8&amp;$E$8&amp;$F$8,'Map - Info'!$S$1:$W$936,HLOOKUP($G$8,'Map - Info'!$A$10:$D$11,2,FALSE),FALSE))+(($H$8)*(1+(VLOOKUP($E$8&amp;$F$8,'Map - Info'!$A$14:$C$52,2,FALSE))))</f>
        <v>8.0500000000000002E-2</v>
      </c>
      <c r="H11" s="21">
        <f>(VLOOKUP(H$10&amp;$C11&amp;$D$8&amp;$E$8&amp;$F$8,'Map - Info'!$S$1:$W$936,HLOOKUP($G$8,'Map - Info'!$A$10:$D$11,2,FALSE),FALSE))+(($H$8)*(1+(VLOOKUP($E$8&amp;$F$8,'Map - Info'!$A$14:$C$52,2,FALSE))))</f>
        <v>8.4599999999999995E-2</v>
      </c>
      <c r="I11" s="16">
        <f>(VLOOKUP(I$10&amp;$C11&amp;$D$8&amp;$E$8&amp;$F$8,'Map - Info'!$S$1:$W$936,HLOOKUP($G$8,'Map - Info'!$A$10:$D$11,2,FALSE),FALSE))+(($H$8)*(1+(VLOOKUP($E$8&amp;$F$8,'Map - Info'!$A$14:$C$52,2,FALSE))))</f>
        <v>8.8599999999999998E-2</v>
      </c>
      <c r="J11" s="46"/>
      <c r="K11" s="63"/>
    </row>
    <row r="12" spans="2:11" x14ac:dyDescent="0.25">
      <c r="B12" s="10"/>
      <c r="C12" s="13">
        <v>12</v>
      </c>
      <c r="D12" s="24">
        <f>(VLOOKUP(D$10&amp;$C12&amp;$D$8&amp;$E$8&amp;$F$8,'Map - Info'!$S$1:$W$936,HLOOKUP($G$8,'Map - Info'!$A$10:$D$11,2,FALSE),FALSE))+(($H$8)*(1+(VLOOKUP($E$8&amp;$F$8,'Map - Info'!$A$14:$C$52,2,FALSE))))</f>
        <v>8.1000000000000003E-2</v>
      </c>
      <c r="E12" s="28">
        <f>(VLOOKUP(E$10&amp;$C12&amp;$D$8&amp;$E$8&amp;$F$8,'Map - Info'!$S$1:$W$936,HLOOKUP($G$8,'Map - Info'!$A$10:$D$11,2,FALSE),FALSE))+(($H$8)*(1+(VLOOKUP($E$8&amp;$F$8,'Map - Info'!$A$14:$C$52,2,FALSE))))</f>
        <v>8.4000000000000005E-2</v>
      </c>
      <c r="F12" s="28">
        <f>(VLOOKUP(F$10&amp;$C12&amp;$D$8&amp;$E$8&amp;$F$8,'Map - Info'!$S$1:$W$936,HLOOKUP($G$8,'Map - Info'!$A$10:$D$11,2,FALSE),FALSE))+(($H$8)*(1+(VLOOKUP($E$8&amp;$F$8,'Map - Info'!$A$14:$C$52,2,FALSE))))</f>
        <v>8.4699999999999998E-2</v>
      </c>
      <c r="G12" s="28">
        <f>(VLOOKUP(G$10&amp;$C12&amp;$D$8&amp;$E$8&amp;$F$8,'Map - Info'!$S$1:$W$936,HLOOKUP($G$8,'Map - Info'!$A$10:$D$11,2,FALSE),FALSE))+(($H$8)*(1+(VLOOKUP($E$8&amp;$F$8,'Map - Info'!$A$14:$C$52,2,FALSE))))</f>
        <v>8.5300000000000001E-2</v>
      </c>
      <c r="H12" s="28">
        <f>(VLOOKUP(H$10&amp;$C12&amp;$D$8&amp;$E$8&amp;$F$8,'Map - Info'!$S$1:$W$936,HLOOKUP($G$8,'Map - Info'!$A$10:$D$11,2,FALSE),FALSE))+(($H$8)*(1+(VLOOKUP($E$8&amp;$F$8,'Map - Info'!$A$14:$C$52,2,FALSE))))</f>
        <v>8.5599999999999996E-2</v>
      </c>
      <c r="I12" s="27">
        <f>(VLOOKUP(I$10&amp;$C12&amp;$D$8&amp;$E$8&amp;$F$8,'Map - Info'!$S$1:$W$936,HLOOKUP($G$8,'Map - Info'!$A$10:$D$11,2,FALSE),FALSE))+(($H$8)*(1+(VLOOKUP($E$8&amp;$F$8,'Map - Info'!$A$14:$C$52,2,FALSE))))</f>
        <v>8.5999999999999993E-2</v>
      </c>
      <c r="J12" s="46"/>
      <c r="K12" s="63"/>
    </row>
    <row r="13" spans="2:11" x14ac:dyDescent="0.25">
      <c r="B13" s="10"/>
      <c r="C13" s="13">
        <v>18</v>
      </c>
      <c r="D13" s="24">
        <f>(VLOOKUP(D$10&amp;$C13&amp;$D$8&amp;$E$8&amp;$F$8,'Map - Info'!$S$1:$W$936,HLOOKUP($G$8,'Map - Info'!$A$10:$D$11,2,FALSE),FALSE))+(($H$8)*(1+(VLOOKUP($E$8&amp;$F$8,'Map - Info'!$A$14:$C$52,2,FALSE))))</f>
        <v>8.0799999999999997E-2</v>
      </c>
      <c r="E13" s="28">
        <f>(VLOOKUP(E$10&amp;$C13&amp;$D$8&amp;$E$8&amp;$F$8,'Map - Info'!$S$1:$W$936,HLOOKUP($G$8,'Map - Info'!$A$10:$D$11,2,FALSE),FALSE))+(($H$8)*(1+(VLOOKUP($E$8&amp;$F$8,'Map - Info'!$A$14:$C$52,2,FALSE))))</f>
        <v>8.3400000000000002E-2</v>
      </c>
      <c r="F13" s="28">
        <f>(VLOOKUP(F$10&amp;$C13&amp;$D$8&amp;$E$8&amp;$F$8,'Map - Info'!$S$1:$W$936,HLOOKUP($G$8,'Map - Info'!$A$10:$D$11,2,FALSE),FALSE))+(($H$8)*(1+(VLOOKUP($E$8&amp;$F$8,'Map - Info'!$A$14:$C$52,2,FALSE))))</f>
        <v>8.3400000000000002E-2</v>
      </c>
      <c r="G13" s="28">
        <f>(VLOOKUP(G$10&amp;$C13&amp;$D$8&amp;$E$8&amp;$F$8,'Map - Info'!$S$1:$W$936,HLOOKUP($G$8,'Map - Info'!$A$10:$D$11,2,FALSE),FALSE))+(($H$8)*(1+(VLOOKUP($E$8&amp;$F$8,'Map - Info'!$A$14:$C$52,2,FALSE))))</f>
        <v>8.3699999999999997E-2</v>
      </c>
      <c r="H13" s="28">
        <f>(VLOOKUP(H$10&amp;$C13&amp;$D$8&amp;$E$8&amp;$F$8,'Map - Info'!$S$1:$W$936,HLOOKUP($G$8,'Map - Info'!$A$10:$D$11,2,FALSE),FALSE))+(($H$8)*(1+(VLOOKUP($E$8&amp;$F$8,'Map - Info'!$A$14:$C$52,2,FALSE))))</f>
        <v>8.4400000000000003E-2</v>
      </c>
      <c r="I13" s="27">
        <f>(VLOOKUP(I$10&amp;$C13&amp;$D$8&amp;$E$8&amp;$F$8,'Map - Info'!$S$1:$W$936,HLOOKUP($G$8,'Map - Info'!$A$10:$D$11,2,FALSE),FALSE))+(($H$8)*(1+(VLOOKUP($E$8&amp;$F$8,'Map - Info'!$A$14:$C$52,2,FALSE))))</f>
        <v>8.5199999999999998E-2</v>
      </c>
      <c r="J13" s="46"/>
      <c r="K13" s="63"/>
    </row>
    <row r="14" spans="2:11" ht="15.75" thickBot="1" x14ac:dyDescent="0.3">
      <c r="B14" s="9"/>
      <c r="C14" s="12">
        <v>24</v>
      </c>
      <c r="D14" s="23">
        <f>(VLOOKUP(D$10&amp;$C14&amp;$D$8&amp;$E$8&amp;$F$8,'Map - Info'!$S$1:$W$936,HLOOKUP($G$8,'Map - Info'!$A$10:$D$11,2,FALSE),FALSE))+(($H$8)*(1+(VLOOKUP($E$8&amp;$F$8,'Map - Info'!$A$14:$C$52,2,FALSE))))</f>
        <v>8.1100000000000005E-2</v>
      </c>
      <c r="E14" s="26">
        <f>(VLOOKUP(E$10&amp;$C14&amp;$D$8&amp;$E$8&amp;$F$8,'Map - Info'!$S$1:$W$936,HLOOKUP($G$8,'Map - Info'!$A$10:$D$11,2,FALSE),FALSE))+(($H$8)*(1+(VLOOKUP($E$8&amp;$F$8,'Map - Info'!$A$14:$C$52,2,FALSE))))</f>
        <v>8.2900000000000001E-2</v>
      </c>
      <c r="F14" s="26">
        <f>(VLOOKUP(F$10&amp;$C14&amp;$D$8&amp;$E$8&amp;$F$8,'Map - Info'!$S$1:$W$936,HLOOKUP($G$8,'Map - Info'!$A$10:$D$11,2,FALSE),FALSE))+(($H$8)*(1+(VLOOKUP($E$8&amp;$F$8,'Map - Info'!$A$14:$C$52,2,FALSE))))</f>
        <v>8.3199999999999996E-2</v>
      </c>
      <c r="G14" s="26">
        <f>(VLOOKUP(G$10&amp;$C14&amp;$D$8&amp;$E$8&amp;$F$8,'Map - Info'!$S$1:$W$936,HLOOKUP($G$8,'Map - Info'!$A$10:$D$11,2,FALSE),FALSE))+(($H$8)*(1+(VLOOKUP($E$8&amp;$F$8,'Map - Info'!$A$14:$C$52,2,FALSE))))</f>
        <v>8.3500000000000005E-2</v>
      </c>
      <c r="H14" s="26">
        <f>(VLOOKUP(H$10&amp;$C14&amp;$D$8&amp;$E$8&amp;$F$8,'Map - Info'!$S$1:$W$936,HLOOKUP($G$8,'Map - Info'!$A$10:$D$11,2,FALSE),FALSE))+(($H$8)*(1+(VLOOKUP($E$8&amp;$F$8,'Map - Info'!$A$14:$C$52,2,FALSE))))</f>
        <v>8.3599999999999994E-2</v>
      </c>
      <c r="I14" s="25">
        <f>(VLOOKUP(I$10&amp;$C14&amp;$D$8&amp;$E$8&amp;$F$8,'Map - Info'!$S$1:$W$936,HLOOKUP($G$8,'Map - Info'!$A$10:$D$11,2,FALSE),FALSE))+(($H$8)*(1+(VLOOKUP($E$8&amp;$F$8,'Map - Info'!$A$14:$C$52,2,FALSE))))</f>
        <v>8.3799999999999999E-2</v>
      </c>
      <c r="J14" s="29"/>
      <c r="K14" s="63"/>
    </row>
    <row r="15" spans="2:11" x14ac:dyDescent="0.25">
      <c r="B15"/>
      <c r="C15"/>
      <c r="D15"/>
      <c r="E15"/>
      <c r="F15"/>
      <c r="G15"/>
      <c r="H15"/>
      <c r="I15"/>
      <c r="J15"/>
      <c r="K15" s="63"/>
    </row>
    <row r="16" spans="2:11" ht="33" customHeight="1" x14ac:dyDescent="0.25">
      <c r="B16" s="140" t="s">
        <v>107</v>
      </c>
      <c r="C16" s="140"/>
      <c r="D16" s="140"/>
      <c r="E16" s="140"/>
      <c r="F16" s="140"/>
      <c r="G16" s="140"/>
      <c r="H16" s="140"/>
      <c r="I16" s="140"/>
      <c r="J16" s="140"/>
      <c r="K16" s="63"/>
    </row>
    <row r="17" spans="2:11" customFormat="1" x14ac:dyDescent="0.25"/>
    <row r="18" spans="2:11" x14ac:dyDescent="0.25">
      <c r="B18" s="145" t="s">
        <v>114</v>
      </c>
      <c r="C18" s="145"/>
      <c r="D18" s="145"/>
      <c r="E18" s="145"/>
      <c r="F18" s="145"/>
      <c r="G18" s="145"/>
      <c r="H18" s="145"/>
      <c r="I18" s="145"/>
      <c r="J18" s="145"/>
      <c r="K18" s="63"/>
    </row>
    <row r="19" spans="2:11" x14ac:dyDescent="0.25">
      <c r="B19" s="62"/>
      <c r="C19" s="63"/>
      <c r="D19" s="62"/>
      <c r="E19" s="62"/>
      <c r="F19" s="64"/>
      <c r="G19" s="141" t="s">
        <v>87</v>
      </c>
      <c r="H19" s="141"/>
      <c r="I19" s="141"/>
      <c r="J19" s="141"/>
      <c r="K19" s="63"/>
    </row>
    <row r="20" spans="2:11" x14ac:dyDescent="0.25">
      <c r="B20" s="62" t="s">
        <v>41</v>
      </c>
      <c r="C20" s="63" t="s">
        <v>42</v>
      </c>
      <c r="D20" s="63" t="s">
        <v>0</v>
      </c>
      <c r="E20" s="63" t="s">
        <v>1</v>
      </c>
      <c r="F20" s="63" t="s">
        <v>2</v>
      </c>
      <c r="G20" s="66" t="s">
        <v>54</v>
      </c>
      <c r="H20" s="66" t="s">
        <v>55</v>
      </c>
      <c r="I20" s="66" t="s">
        <v>56</v>
      </c>
      <c r="J20" s="66" t="s">
        <v>57</v>
      </c>
      <c r="K20" s="63"/>
    </row>
    <row r="21" spans="2:11" x14ac:dyDescent="0.25">
      <c r="B21" s="69">
        <v>42461</v>
      </c>
      <c r="C21" s="75">
        <v>6</v>
      </c>
      <c r="D21" s="75" t="s">
        <v>4</v>
      </c>
      <c r="E21" s="75" t="s">
        <v>38</v>
      </c>
      <c r="F21" s="75"/>
      <c r="G21" s="70">
        <v>5.8500000000000003E-2</v>
      </c>
      <c r="H21" s="70">
        <v>5.9299999999999999E-2</v>
      </c>
      <c r="I21" s="70">
        <v>5.67E-2</v>
      </c>
      <c r="J21" s="70">
        <v>5.6099999999999997E-2</v>
      </c>
      <c r="K21" s="63"/>
    </row>
    <row r="22" spans="2:11" x14ac:dyDescent="0.25">
      <c r="B22" s="67">
        <v>42461</v>
      </c>
      <c r="C22" s="74">
        <v>12</v>
      </c>
      <c r="D22" s="74" t="s">
        <v>4</v>
      </c>
      <c r="E22" s="74" t="s">
        <v>38</v>
      </c>
      <c r="F22" s="74"/>
      <c r="G22" s="68">
        <v>5.8200000000000002E-2</v>
      </c>
      <c r="H22" s="68">
        <v>6.0499999999999998E-2</v>
      </c>
      <c r="I22" s="68">
        <v>5.8200000000000002E-2</v>
      </c>
      <c r="J22" s="68">
        <v>5.7700000000000001E-2</v>
      </c>
      <c r="K22" s="63"/>
    </row>
    <row r="23" spans="2:11" x14ac:dyDescent="0.25">
      <c r="B23" s="69">
        <v>42461</v>
      </c>
      <c r="C23" s="75">
        <v>18</v>
      </c>
      <c r="D23" s="75" t="s">
        <v>4</v>
      </c>
      <c r="E23" s="75" t="s">
        <v>38</v>
      </c>
      <c r="F23" s="75"/>
      <c r="G23" s="70">
        <v>6.0100000000000001E-2</v>
      </c>
      <c r="H23" s="70">
        <v>6.2100000000000002E-2</v>
      </c>
      <c r="I23" s="70">
        <v>5.96E-2</v>
      </c>
      <c r="J23" s="70">
        <v>5.8999999999999997E-2</v>
      </c>
      <c r="K23" s="63"/>
    </row>
    <row r="24" spans="2:11" x14ac:dyDescent="0.25">
      <c r="B24" s="69">
        <v>42461</v>
      </c>
      <c r="C24" s="75">
        <v>24</v>
      </c>
      <c r="D24" s="75" t="s">
        <v>4</v>
      </c>
      <c r="E24" s="75" t="s">
        <v>38</v>
      </c>
      <c r="F24" s="75"/>
      <c r="G24" s="70">
        <v>6.1199999999999997E-2</v>
      </c>
      <c r="H24" s="70">
        <v>6.3899999999999998E-2</v>
      </c>
      <c r="I24" s="70">
        <v>6.13E-2</v>
      </c>
      <c r="J24" s="70">
        <v>6.0699999999999997E-2</v>
      </c>
      <c r="K24" s="63"/>
    </row>
    <row r="25" spans="2:11" x14ac:dyDescent="0.25">
      <c r="B25" s="67">
        <v>42491</v>
      </c>
      <c r="C25" s="74">
        <v>6</v>
      </c>
      <c r="D25" s="74" t="s">
        <v>4</v>
      </c>
      <c r="E25" s="74" t="s">
        <v>38</v>
      </c>
      <c r="F25" s="74"/>
      <c r="G25" s="68">
        <v>5.8000000000000003E-2</v>
      </c>
      <c r="H25" s="68">
        <v>5.8999999999999997E-2</v>
      </c>
      <c r="I25" s="68">
        <v>5.6300000000000003E-2</v>
      </c>
      <c r="J25" s="68">
        <v>5.57E-2</v>
      </c>
      <c r="K25" s="63"/>
    </row>
    <row r="26" spans="2:11" x14ac:dyDescent="0.25">
      <c r="B26" s="69">
        <v>42491</v>
      </c>
      <c r="C26" s="75">
        <v>12</v>
      </c>
      <c r="D26" s="75" t="s">
        <v>4</v>
      </c>
      <c r="E26" s="75" t="s">
        <v>38</v>
      </c>
      <c r="F26" s="75"/>
      <c r="G26" s="70">
        <v>5.8200000000000002E-2</v>
      </c>
      <c r="H26" s="70">
        <v>6.0499999999999998E-2</v>
      </c>
      <c r="I26" s="70">
        <v>5.8299999999999998E-2</v>
      </c>
      <c r="J26" s="70">
        <v>5.7700000000000001E-2</v>
      </c>
      <c r="K26" s="63"/>
    </row>
    <row r="27" spans="2:11" x14ac:dyDescent="0.25">
      <c r="B27" s="69">
        <v>42491</v>
      </c>
      <c r="C27" s="75">
        <v>18</v>
      </c>
      <c r="D27" s="75" t="s">
        <v>4</v>
      </c>
      <c r="E27" s="75" t="s">
        <v>38</v>
      </c>
      <c r="F27" s="75"/>
      <c r="G27" s="70">
        <v>6.0299999999999999E-2</v>
      </c>
      <c r="H27" s="70">
        <v>6.2399999999999997E-2</v>
      </c>
      <c r="I27" s="70">
        <v>5.9799999999999999E-2</v>
      </c>
      <c r="J27" s="70">
        <v>5.9200000000000003E-2</v>
      </c>
      <c r="K27" s="63"/>
    </row>
    <row r="28" spans="2:11" x14ac:dyDescent="0.25">
      <c r="B28" s="69">
        <v>42491</v>
      </c>
      <c r="C28" s="75">
        <v>24</v>
      </c>
      <c r="D28" s="75" t="s">
        <v>4</v>
      </c>
      <c r="E28" s="75" t="s">
        <v>38</v>
      </c>
      <c r="F28" s="75"/>
      <c r="G28" s="70">
        <v>6.1499999999999999E-2</v>
      </c>
      <c r="H28" s="70">
        <v>6.4100000000000004E-2</v>
      </c>
      <c r="I28" s="70">
        <v>6.1600000000000002E-2</v>
      </c>
      <c r="J28" s="70">
        <v>6.0999999999999999E-2</v>
      </c>
      <c r="K28" s="63"/>
    </row>
    <row r="29" spans="2:11" x14ac:dyDescent="0.25">
      <c r="B29" s="67">
        <v>42522</v>
      </c>
      <c r="C29" s="74">
        <v>6</v>
      </c>
      <c r="D29" s="74" t="s">
        <v>4</v>
      </c>
      <c r="E29" s="74" t="s">
        <v>38</v>
      </c>
      <c r="F29" s="74"/>
      <c r="G29" s="68">
        <v>5.6899999999999999E-2</v>
      </c>
      <c r="H29" s="68">
        <v>5.8799999999999998E-2</v>
      </c>
      <c r="I29" s="68">
        <v>5.6000000000000001E-2</v>
      </c>
      <c r="J29" s="68">
        <v>5.5399999999999998E-2</v>
      </c>
      <c r="K29" s="63"/>
    </row>
    <row r="30" spans="2:11" x14ac:dyDescent="0.25">
      <c r="B30" s="67">
        <v>42522</v>
      </c>
      <c r="C30" s="74">
        <v>12</v>
      </c>
      <c r="D30" s="74" t="s">
        <v>4</v>
      </c>
      <c r="E30" s="74" t="s">
        <v>38</v>
      </c>
      <c r="F30" s="74"/>
      <c r="G30" s="68">
        <v>5.8200000000000002E-2</v>
      </c>
      <c r="H30" s="68">
        <v>6.0400000000000002E-2</v>
      </c>
      <c r="I30" s="68">
        <v>5.8200000000000002E-2</v>
      </c>
      <c r="J30" s="68">
        <v>5.7700000000000001E-2</v>
      </c>
      <c r="K30" s="63"/>
    </row>
    <row r="31" spans="2:11" x14ac:dyDescent="0.25">
      <c r="B31" s="69">
        <v>42522</v>
      </c>
      <c r="C31" s="75">
        <v>18</v>
      </c>
      <c r="D31" s="75" t="s">
        <v>4</v>
      </c>
      <c r="E31" s="75" t="s">
        <v>38</v>
      </c>
      <c r="F31" s="75"/>
      <c r="G31" s="70">
        <v>6.0299999999999999E-2</v>
      </c>
      <c r="H31" s="70">
        <v>6.2700000000000006E-2</v>
      </c>
      <c r="I31" s="70">
        <v>0.06</v>
      </c>
      <c r="J31" s="70">
        <v>5.9400000000000001E-2</v>
      </c>
      <c r="K31" s="63"/>
    </row>
    <row r="32" spans="2:11" x14ac:dyDescent="0.25">
      <c r="B32" s="67">
        <v>42522</v>
      </c>
      <c r="C32" s="74">
        <v>24</v>
      </c>
      <c r="D32" s="74" t="s">
        <v>4</v>
      </c>
      <c r="E32" s="74" t="s">
        <v>38</v>
      </c>
      <c r="F32" s="74"/>
      <c r="G32" s="68">
        <v>6.1600000000000002E-2</v>
      </c>
      <c r="H32" s="68">
        <v>6.4299999999999996E-2</v>
      </c>
      <c r="I32" s="68">
        <v>6.1800000000000001E-2</v>
      </c>
      <c r="J32" s="68">
        <v>6.1100000000000002E-2</v>
      </c>
      <c r="K32" s="63"/>
    </row>
    <row r="33" spans="2:11" x14ac:dyDescent="0.25">
      <c r="B33" s="67">
        <v>42552</v>
      </c>
      <c r="C33" s="74">
        <v>6</v>
      </c>
      <c r="D33" s="74" t="s">
        <v>4</v>
      </c>
      <c r="E33" s="74" t="s">
        <v>38</v>
      </c>
      <c r="F33" s="74"/>
      <c r="G33" s="68">
        <v>5.6899999999999999E-2</v>
      </c>
      <c r="H33" s="68">
        <v>5.9799999999999999E-2</v>
      </c>
      <c r="I33" s="68">
        <v>5.6800000000000003E-2</v>
      </c>
      <c r="J33" s="68">
        <v>5.62E-2</v>
      </c>
      <c r="K33" s="63"/>
    </row>
    <row r="34" spans="2:11" x14ac:dyDescent="0.25">
      <c r="B34" s="67">
        <v>42552</v>
      </c>
      <c r="C34" s="74">
        <v>12</v>
      </c>
      <c r="D34" s="74" t="s">
        <v>4</v>
      </c>
      <c r="E34" s="74" t="s">
        <v>38</v>
      </c>
      <c r="F34" s="74"/>
      <c r="G34" s="68">
        <v>5.8900000000000001E-2</v>
      </c>
      <c r="H34" s="68">
        <v>6.1199999999999997E-2</v>
      </c>
      <c r="I34" s="68">
        <v>5.8999999999999997E-2</v>
      </c>
      <c r="J34" s="68">
        <v>5.8400000000000001E-2</v>
      </c>
      <c r="K34" s="63"/>
    </row>
    <row r="35" spans="2:11" x14ac:dyDescent="0.25">
      <c r="B35" s="67">
        <v>42552</v>
      </c>
      <c r="C35" s="74">
        <v>18</v>
      </c>
      <c r="D35" s="74" t="s">
        <v>4</v>
      </c>
      <c r="E35" s="74" t="s">
        <v>38</v>
      </c>
      <c r="F35" s="74"/>
      <c r="G35" s="68">
        <v>6.0499999999999998E-2</v>
      </c>
      <c r="H35" s="68">
        <v>6.3399999999999998E-2</v>
      </c>
      <c r="I35" s="68">
        <v>6.0600000000000001E-2</v>
      </c>
      <c r="J35" s="68">
        <v>0.06</v>
      </c>
      <c r="K35" s="63"/>
    </row>
    <row r="36" spans="2:11" x14ac:dyDescent="0.25">
      <c r="B36" s="67">
        <v>42552</v>
      </c>
      <c r="C36" s="74">
        <v>24</v>
      </c>
      <c r="D36" s="74" t="s">
        <v>4</v>
      </c>
      <c r="E36" s="74" t="s">
        <v>38</v>
      </c>
      <c r="F36" s="74"/>
      <c r="G36" s="68">
        <v>6.2199999999999998E-2</v>
      </c>
      <c r="H36" s="68">
        <v>6.4899999999999999E-2</v>
      </c>
      <c r="I36" s="68">
        <v>6.2300000000000001E-2</v>
      </c>
      <c r="J36" s="68">
        <v>6.1699999999999998E-2</v>
      </c>
      <c r="K36" s="63"/>
    </row>
    <row r="37" spans="2:11" x14ac:dyDescent="0.25">
      <c r="B37" s="67">
        <v>42583</v>
      </c>
      <c r="C37" s="74">
        <v>6</v>
      </c>
      <c r="D37" s="74" t="s">
        <v>4</v>
      </c>
      <c r="E37" s="74" t="s">
        <v>38</v>
      </c>
      <c r="F37" s="74"/>
      <c r="G37" s="68">
        <v>5.74E-2</v>
      </c>
      <c r="H37" s="68">
        <v>6.0900000000000003E-2</v>
      </c>
      <c r="I37" s="68">
        <v>5.79E-2</v>
      </c>
      <c r="J37" s="68">
        <v>5.7599999999999998E-2</v>
      </c>
      <c r="K37" s="63"/>
    </row>
    <row r="38" spans="2:11" x14ac:dyDescent="0.25">
      <c r="B38" s="67">
        <v>42583</v>
      </c>
      <c r="C38" s="74">
        <v>12</v>
      </c>
      <c r="D38" s="74" t="s">
        <v>4</v>
      </c>
      <c r="E38" s="74" t="s">
        <v>38</v>
      </c>
      <c r="F38" s="74"/>
      <c r="G38" s="68">
        <v>5.96E-2</v>
      </c>
      <c r="H38" s="68">
        <v>6.2E-2</v>
      </c>
      <c r="I38" s="68">
        <v>5.9700000000000003E-2</v>
      </c>
      <c r="J38" s="68">
        <v>5.91E-2</v>
      </c>
      <c r="K38" s="63"/>
    </row>
    <row r="39" spans="2:11" x14ac:dyDescent="0.25">
      <c r="B39" s="67">
        <v>42583</v>
      </c>
      <c r="C39" s="74">
        <v>18</v>
      </c>
      <c r="D39" s="74" t="s">
        <v>4</v>
      </c>
      <c r="E39" s="74" t="s">
        <v>38</v>
      </c>
      <c r="F39" s="74"/>
      <c r="G39" s="68">
        <v>6.1199999999999997E-2</v>
      </c>
      <c r="H39" s="68">
        <v>6.4299999999999996E-2</v>
      </c>
      <c r="I39" s="68">
        <v>6.1499999999999999E-2</v>
      </c>
      <c r="J39" s="68">
        <v>6.0900000000000003E-2</v>
      </c>
      <c r="K39" s="63"/>
    </row>
    <row r="40" spans="2:11" x14ac:dyDescent="0.25">
      <c r="B40" s="67">
        <v>42583</v>
      </c>
      <c r="C40" s="74">
        <v>24</v>
      </c>
      <c r="D40" s="74" t="s">
        <v>4</v>
      </c>
      <c r="E40" s="74" t="s">
        <v>38</v>
      </c>
      <c r="F40" s="74"/>
      <c r="G40" s="68">
        <v>6.2799999999999995E-2</v>
      </c>
      <c r="H40" s="68">
        <v>6.5699999999999995E-2</v>
      </c>
      <c r="I40" s="68">
        <v>6.3E-2</v>
      </c>
      <c r="J40" s="68">
        <v>6.2300000000000001E-2</v>
      </c>
      <c r="K40" s="63"/>
    </row>
    <row r="41" spans="2:11" x14ac:dyDescent="0.25">
      <c r="B41" s="67">
        <v>42614</v>
      </c>
      <c r="C41" s="74">
        <v>6</v>
      </c>
      <c r="D41" s="74" t="s">
        <v>4</v>
      </c>
      <c r="E41" s="74" t="s">
        <v>38</v>
      </c>
      <c r="F41" s="74"/>
      <c r="G41" s="68">
        <v>5.7700000000000001E-2</v>
      </c>
      <c r="H41" s="68">
        <v>6.1600000000000002E-2</v>
      </c>
      <c r="I41" s="68">
        <v>5.8900000000000001E-2</v>
      </c>
      <c r="J41" s="68">
        <v>5.8599999999999999E-2</v>
      </c>
      <c r="K41" s="63"/>
    </row>
    <row r="42" spans="2:11" x14ac:dyDescent="0.25">
      <c r="B42" s="67">
        <v>42614</v>
      </c>
      <c r="C42" s="74">
        <v>12</v>
      </c>
      <c r="D42" s="74" t="s">
        <v>4</v>
      </c>
      <c r="E42" s="74" t="s">
        <v>38</v>
      </c>
      <c r="F42" s="74"/>
      <c r="G42" s="68">
        <v>6.0299999999999999E-2</v>
      </c>
      <c r="H42" s="68">
        <v>6.2799999999999995E-2</v>
      </c>
      <c r="I42" s="68">
        <v>6.0400000000000002E-2</v>
      </c>
      <c r="J42" s="68">
        <v>5.9799999999999999E-2</v>
      </c>
      <c r="K42" s="63"/>
    </row>
    <row r="43" spans="2:11" x14ac:dyDescent="0.25">
      <c r="B43" s="67">
        <v>42614</v>
      </c>
      <c r="C43" s="74">
        <v>18</v>
      </c>
      <c r="D43" s="74" t="s">
        <v>4</v>
      </c>
      <c r="E43" s="74" t="s">
        <v>38</v>
      </c>
      <c r="F43" s="74"/>
      <c r="G43" s="68">
        <v>6.1600000000000002E-2</v>
      </c>
      <c r="H43" s="68">
        <v>6.4899999999999999E-2</v>
      </c>
      <c r="I43" s="68">
        <v>6.2199999999999998E-2</v>
      </c>
      <c r="J43" s="68">
        <v>6.1600000000000002E-2</v>
      </c>
      <c r="K43" s="63"/>
    </row>
    <row r="44" spans="2:11" x14ac:dyDescent="0.25">
      <c r="B44" s="67">
        <v>42614</v>
      </c>
      <c r="C44" s="74">
        <v>24</v>
      </c>
      <c r="D44" s="74" t="s">
        <v>4</v>
      </c>
      <c r="E44" s="74" t="s">
        <v>38</v>
      </c>
      <c r="F44" s="74"/>
      <c r="G44" s="68">
        <v>6.3500000000000001E-2</v>
      </c>
      <c r="H44" s="68">
        <v>6.6400000000000001E-2</v>
      </c>
      <c r="I44" s="68">
        <v>6.3600000000000004E-2</v>
      </c>
      <c r="J44" s="68">
        <v>6.2899999999999998E-2</v>
      </c>
      <c r="K44" s="63"/>
    </row>
    <row r="45" spans="2:11" x14ac:dyDescent="0.25">
      <c r="B45" s="69">
        <v>42461</v>
      </c>
      <c r="C45" s="75">
        <v>6</v>
      </c>
      <c r="D45" s="75" t="s">
        <v>5</v>
      </c>
      <c r="E45" s="75" t="s">
        <v>36</v>
      </c>
      <c r="F45" s="75" t="s">
        <v>97</v>
      </c>
      <c r="G45" s="70">
        <v>9.06E-2</v>
      </c>
      <c r="H45" s="70">
        <v>8.9800000000000005E-2</v>
      </c>
      <c r="I45" s="70">
        <v>8.9599999999999999E-2</v>
      </c>
      <c r="J45" s="70">
        <v>8.4699999999999998E-2</v>
      </c>
      <c r="K45" s="63"/>
    </row>
    <row r="46" spans="2:11" x14ac:dyDescent="0.25">
      <c r="B46" s="69">
        <v>42461</v>
      </c>
      <c r="C46" s="75">
        <v>12</v>
      </c>
      <c r="D46" s="75" t="s">
        <v>5</v>
      </c>
      <c r="E46" s="75" t="s">
        <v>36</v>
      </c>
      <c r="F46" s="75" t="s">
        <v>97</v>
      </c>
      <c r="G46" s="70">
        <v>0.1027</v>
      </c>
      <c r="H46" s="70">
        <v>0.1077</v>
      </c>
      <c r="I46" s="70">
        <v>0.1089</v>
      </c>
      <c r="J46" s="70">
        <v>9.8400000000000001E-2</v>
      </c>
      <c r="K46" s="63"/>
    </row>
    <row r="47" spans="2:11" x14ac:dyDescent="0.25">
      <c r="B47" s="67">
        <v>42461</v>
      </c>
      <c r="C47" s="74">
        <v>18</v>
      </c>
      <c r="D47" s="74" t="s">
        <v>5</v>
      </c>
      <c r="E47" s="74" t="s">
        <v>36</v>
      </c>
      <c r="F47" s="74" t="s">
        <v>97</v>
      </c>
      <c r="G47" s="68">
        <v>0.10680000000000001</v>
      </c>
      <c r="H47" s="68">
        <v>0.1103</v>
      </c>
      <c r="I47" s="68">
        <v>0.1111</v>
      </c>
      <c r="J47" s="68">
        <v>0.10100000000000001</v>
      </c>
      <c r="K47" s="63"/>
    </row>
    <row r="48" spans="2:11" x14ac:dyDescent="0.25">
      <c r="B48" s="69">
        <v>42461</v>
      </c>
      <c r="C48" s="75">
        <v>24</v>
      </c>
      <c r="D48" s="75" t="s">
        <v>5</v>
      </c>
      <c r="E48" s="75" t="s">
        <v>36</v>
      </c>
      <c r="F48" s="75" t="s">
        <v>97</v>
      </c>
      <c r="G48" s="70">
        <v>0.1144</v>
      </c>
      <c r="H48" s="70">
        <v>0.12089999999999999</v>
      </c>
      <c r="I48" s="70">
        <v>0.12239999999999999</v>
      </c>
      <c r="J48" s="70">
        <v>0.10879999999999999</v>
      </c>
      <c r="K48" s="63"/>
    </row>
    <row r="49" spans="2:11" x14ac:dyDescent="0.25">
      <c r="B49" s="67">
        <v>42491</v>
      </c>
      <c r="C49" s="74">
        <v>6</v>
      </c>
      <c r="D49" s="74" t="s">
        <v>5</v>
      </c>
      <c r="E49" s="74" t="s">
        <v>36</v>
      </c>
      <c r="F49" s="74" t="s">
        <v>97</v>
      </c>
      <c r="G49" s="68">
        <v>9.5600000000000004E-2</v>
      </c>
      <c r="H49" s="68">
        <v>9.4399999999999998E-2</v>
      </c>
      <c r="I49" s="68">
        <v>9.4100000000000003E-2</v>
      </c>
      <c r="J49" s="68">
        <v>8.9300000000000004E-2</v>
      </c>
      <c r="K49" s="63"/>
    </row>
    <row r="50" spans="2:11" x14ac:dyDescent="0.25">
      <c r="B50" s="69">
        <v>42491</v>
      </c>
      <c r="C50" s="75">
        <v>12</v>
      </c>
      <c r="D50" s="75" t="s">
        <v>5</v>
      </c>
      <c r="E50" s="75" t="s">
        <v>36</v>
      </c>
      <c r="F50" s="75" t="s">
        <v>97</v>
      </c>
      <c r="G50" s="70">
        <v>0.1052</v>
      </c>
      <c r="H50" s="70">
        <v>0.1105</v>
      </c>
      <c r="I50" s="70">
        <v>0.11169999999999999</v>
      </c>
      <c r="J50" s="70">
        <v>0.1007</v>
      </c>
      <c r="K50" s="63"/>
    </row>
    <row r="51" spans="2:11" x14ac:dyDescent="0.25">
      <c r="B51" s="69">
        <v>42491</v>
      </c>
      <c r="C51" s="75">
        <v>18</v>
      </c>
      <c r="D51" s="75" t="s">
        <v>5</v>
      </c>
      <c r="E51" s="75" t="s">
        <v>36</v>
      </c>
      <c r="F51" s="75" t="s">
        <v>97</v>
      </c>
      <c r="G51" s="70">
        <v>0.10970000000000001</v>
      </c>
      <c r="H51" s="70">
        <v>0.1132</v>
      </c>
      <c r="I51" s="70">
        <v>0.114</v>
      </c>
      <c r="J51" s="70">
        <v>0.1036</v>
      </c>
      <c r="K51" s="63"/>
    </row>
    <row r="52" spans="2:11" x14ac:dyDescent="0.25">
      <c r="B52" s="71">
        <v>42491</v>
      </c>
      <c r="C52" s="72">
        <v>24</v>
      </c>
      <c r="D52" s="72" t="s">
        <v>5</v>
      </c>
      <c r="E52" s="72" t="s">
        <v>36</v>
      </c>
      <c r="F52" s="72" t="s">
        <v>97</v>
      </c>
      <c r="G52" s="73">
        <v>0.11650000000000001</v>
      </c>
      <c r="H52" s="73">
        <v>0.12330000000000001</v>
      </c>
      <c r="I52" s="73">
        <v>0.12479999999999999</v>
      </c>
      <c r="J52" s="73">
        <v>0.11070000000000001</v>
      </c>
      <c r="K52" s="63"/>
    </row>
    <row r="53" spans="2:11" x14ac:dyDescent="0.25">
      <c r="B53" s="69">
        <v>42522</v>
      </c>
      <c r="C53" s="75">
        <v>6</v>
      </c>
      <c r="D53" s="75" t="s">
        <v>5</v>
      </c>
      <c r="E53" s="75" t="s">
        <v>36</v>
      </c>
      <c r="F53" s="75" t="s">
        <v>97</v>
      </c>
      <c r="G53" s="70">
        <v>0.10100000000000001</v>
      </c>
      <c r="H53" s="70">
        <v>0.1012</v>
      </c>
      <c r="I53" s="70">
        <v>0.1007</v>
      </c>
      <c r="J53" s="70">
        <v>9.5699999999999993E-2</v>
      </c>
      <c r="K53" s="63"/>
    </row>
    <row r="54" spans="2:11" x14ac:dyDescent="0.25">
      <c r="B54" s="69">
        <v>42522</v>
      </c>
      <c r="C54" s="75">
        <v>12</v>
      </c>
      <c r="D54" s="75" t="s">
        <v>5</v>
      </c>
      <c r="E54" s="75" t="s">
        <v>36</v>
      </c>
      <c r="F54" s="75" t="s">
        <v>97</v>
      </c>
      <c r="G54" s="70">
        <v>0.1075</v>
      </c>
      <c r="H54" s="70">
        <v>0.11310000000000001</v>
      </c>
      <c r="I54" s="70">
        <v>0.1144</v>
      </c>
      <c r="J54" s="70">
        <v>0.1027</v>
      </c>
      <c r="K54" s="63"/>
    </row>
    <row r="55" spans="2:11" x14ac:dyDescent="0.25">
      <c r="B55" s="69">
        <v>42522</v>
      </c>
      <c r="C55" s="75">
        <v>18</v>
      </c>
      <c r="D55" s="75" t="s">
        <v>5</v>
      </c>
      <c r="E55" s="75" t="s">
        <v>36</v>
      </c>
      <c r="F55" s="75" t="s">
        <v>97</v>
      </c>
      <c r="G55" s="70">
        <v>0.1128</v>
      </c>
      <c r="H55" s="70">
        <v>0.1171</v>
      </c>
      <c r="I55" s="70">
        <v>0.1179</v>
      </c>
      <c r="J55" s="70">
        <v>0.107</v>
      </c>
      <c r="K55" s="63"/>
    </row>
    <row r="56" spans="2:11" x14ac:dyDescent="0.25">
      <c r="B56" s="71">
        <v>42522</v>
      </c>
      <c r="C56" s="72">
        <v>24</v>
      </c>
      <c r="D56" s="72" t="s">
        <v>5</v>
      </c>
      <c r="E56" s="72" t="s">
        <v>36</v>
      </c>
      <c r="F56" s="72" t="s">
        <v>97</v>
      </c>
      <c r="G56" s="73">
        <v>0.11849999999999999</v>
      </c>
      <c r="H56" s="73">
        <v>0.1255</v>
      </c>
      <c r="I56" s="73">
        <v>0.12720000000000001</v>
      </c>
      <c r="J56" s="73">
        <v>0.1125</v>
      </c>
      <c r="K56" s="63"/>
    </row>
    <row r="57" spans="2:11" x14ac:dyDescent="0.25">
      <c r="B57" s="71">
        <v>42552</v>
      </c>
      <c r="C57" s="72">
        <v>6</v>
      </c>
      <c r="D57" s="72" t="s">
        <v>5</v>
      </c>
      <c r="E57" s="72" t="s">
        <v>36</v>
      </c>
      <c r="F57" s="72" t="s">
        <v>97</v>
      </c>
      <c r="G57" s="73">
        <v>0.1022</v>
      </c>
      <c r="H57" s="73">
        <v>0.1051</v>
      </c>
      <c r="I57" s="73">
        <v>0.1046</v>
      </c>
      <c r="J57" s="73">
        <v>9.8000000000000004E-2</v>
      </c>
      <c r="K57" s="63"/>
    </row>
    <row r="58" spans="2:11" x14ac:dyDescent="0.25">
      <c r="B58" s="69">
        <v>42552</v>
      </c>
      <c r="C58" s="75">
        <v>12</v>
      </c>
      <c r="D58" s="75" t="s">
        <v>5</v>
      </c>
      <c r="E58" s="75" t="s">
        <v>36</v>
      </c>
      <c r="F58" s="75" t="s">
        <v>97</v>
      </c>
      <c r="G58" s="70">
        <v>0.1095</v>
      </c>
      <c r="H58" s="70">
        <v>0.1153</v>
      </c>
      <c r="I58" s="70">
        <v>0.1167</v>
      </c>
      <c r="J58" s="70">
        <v>0.1046</v>
      </c>
      <c r="K58" s="63"/>
    </row>
    <row r="59" spans="2:11" x14ac:dyDescent="0.25">
      <c r="B59" s="67">
        <v>42552</v>
      </c>
      <c r="C59" s="74">
        <v>18</v>
      </c>
      <c r="D59" s="74" t="s">
        <v>5</v>
      </c>
      <c r="E59" s="74" t="s">
        <v>36</v>
      </c>
      <c r="F59" s="74" t="s">
        <v>97</v>
      </c>
      <c r="G59" s="68">
        <v>0.11409999999999999</v>
      </c>
      <c r="H59" s="68">
        <v>0.1197</v>
      </c>
      <c r="I59" s="68">
        <v>0.1205</v>
      </c>
      <c r="J59" s="68">
        <v>0.1086</v>
      </c>
      <c r="K59" s="63"/>
    </row>
    <row r="60" spans="2:11" x14ac:dyDescent="0.25">
      <c r="B60" s="67">
        <v>42552</v>
      </c>
      <c r="C60" s="74">
        <v>24</v>
      </c>
      <c r="D60" s="74" t="s">
        <v>5</v>
      </c>
      <c r="E60" s="74" t="s">
        <v>36</v>
      </c>
      <c r="F60" s="74" t="s">
        <v>97</v>
      </c>
      <c r="G60" s="68">
        <v>0.1171</v>
      </c>
      <c r="H60" s="68">
        <v>0.1239</v>
      </c>
      <c r="I60" s="68">
        <v>0.1255</v>
      </c>
      <c r="J60" s="68">
        <v>0.1113</v>
      </c>
      <c r="K60" s="63"/>
    </row>
    <row r="61" spans="2:11" x14ac:dyDescent="0.25">
      <c r="B61" s="67">
        <v>42583</v>
      </c>
      <c r="C61" s="74">
        <v>6</v>
      </c>
      <c r="D61" s="74" t="s">
        <v>5</v>
      </c>
      <c r="E61" s="74" t="s">
        <v>36</v>
      </c>
      <c r="F61" s="74" t="s">
        <v>97</v>
      </c>
      <c r="G61" s="68">
        <v>0.1076</v>
      </c>
      <c r="H61" s="68">
        <v>0.1138</v>
      </c>
      <c r="I61" s="68">
        <v>0.1139</v>
      </c>
      <c r="J61" s="68">
        <v>0.10349999999999999</v>
      </c>
      <c r="K61" s="63"/>
    </row>
    <row r="62" spans="2:11" x14ac:dyDescent="0.25">
      <c r="B62" s="67">
        <v>42583</v>
      </c>
      <c r="C62" s="74">
        <v>12</v>
      </c>
      <c r="D62" s="74" t="s">
        <v>5</v>
      </c>
      <c r="E62" s="74" t="s">
        <v>36</v>
      </c>
      <c r="F62" s="74" t="s">
        <v>97</v>
      </c>
      <c r="G62" s="68">
        <v>0.1111</v>
      </c>
      <c r="H62" s="68">
        <v>0.1172</v>
      </c>
      <c r="I62" s="68">
        <v>0.1186</v>
      </c>
      <c r="J62" s="68">
        <v>0.106</v>
      </c>
      <c r="K62" s="63"/>
    </row>
    <row r="63" spans="2:11" x14ac:dyDescent="0.25">
      <c r="B63" s="67">
        <v>42583</v>
      </c>
      <c r="C63" s="74">
        <v>18</v>
      </c>
      <c r="D63" s="74" t="s">
        <v>5</v>
      </c>
      <c r="E63" s="74" t="s">
        <v>36</v>
      </c>
      <c r="F63" s="74" t="s">
        <v>97</v>
      </c>
      <c r="G63" s="68">
        <v>0.1171</v>
      </c>
      <c r="H63" s="68">
        <v>0.1242</v>
      </c>
      <c r="I63" s="68">
        <v>0.12540000000000001</v>
      </c>
      <c r="J63" s="68">
        <v>0.1115</v>
      </c>
      <c r="K63" s="63"/>
    </row>
    <row r="64" spans="2:11" x14ac:dyDescent="0.25">
      <c r="B64" s="67">
        <v>42583</v>
      </c>
      <c r="C64" s="74">
        <v>24</v>
      </c>
      <c r="D64" s="74" t="s">
        <v>5</v>
      </c>
      <c r="E64" s="74" t="s">
        <v>36</v>
      </c>
      <c r="F64" s="74" t="s">
        <v>97</v>
      </c>
      <c r="G64" s="68">
        <v>0.11550000000000001</v>
      </c>
      <c r="H64" s="68">
        <v>0.1221</v>
      </c>
      <c r="I64" s="68">
        <v>0.1236</v>
      </c>
      <c r="J64" s="68">
        <v>0.1099</v>
      </c>
      <c r="K64" s="63"/>
    </row>
    <row r="65" spans="2:11" x14ac:dyDescent="0.25">
      <c r="B65" s="67">
        <v>42614</v>
      </c>
      <c r="C65" s="74">
        <v>6</v>
      </c>
      <c r="D65" s="74" t="s">
        <v>5</v>
      </c>
      <c r="E65" s="74" t="s">
        <v>36</v>
      </c>
      <c r="F65" s="74" t="s">
        <v>97</v>
      </c>
      <c r="G65" s="68">
        <v>0.113</v>
      </c>
      <c r="H65" s="68">
        <v>0.12379999999999999</v>
      </c>
      <c r="I65" s="68">
        <v>0.12570000000000001</v>
      </c>
      <c r="J65" s="68">
        <v>0.1103</v>
      </c>
      <c r="K65" s="63"/>
    </row>
    <row r="66" spans="2:11" x14ac:dyDescent="0.25">
      <c r="B66" s="67">
        <v>42614</v>
      </c>
      <c r="C66" s="74">
        <v>12</v>
      </c>
      <c r="D66" s="74" t="s">
        <v>5</v>
      </c>
      <c r="E66" s="74" t="s">
        <v>36</v>
      </c>
      <c r="F66" s="74" t="s">
        <v>97</v>
      </c>
      <c r="G66" s="68">
        <v>0.1128</v>
      </c>
      <c r="H66" s="68">
        <v>0.1191</v>
      </c>
      <c r="I66" s="68">
        <v>0.1206</v>
      </c>
      <c r="J66" s="68">
        <v>0.1075</v>
      </c>
      <c r="K66" s="63"/>
    </row>
    <row r="67" spans="2:11" x14ac:dyDescent="0.25">
      <c r="B67" s="67">
        <v>42614</v>
      </c>
      <c r="C67" s="74">
        <v>18</v>
      </c>
      <c r="D67" s="74" t="s">
        <v>5</v>
      </c>
      <c r="E67" s="74" t="s">
        <v>36</v>
      </c>
      <c r="F67" s="74" t="s">
        <v>97</v>
      </c>
      <c r="G67" s="68">
        <v>0.12</v>
      </c>
      <c r="H67" s="68">
        <v>0.12909999999999999</v>
      </c>
      <c r="I67" s="68">
        <v>0.13100000000000001</v>
      </c>
      <c r="J67" s="68">
        <v>0.1149</v>
      </c>
      <c r="K67" s="63"/>
    </row>
    <row r="68" spans="2:11" x14ac:dyDescent="0.25">
      <c r="B68" s="67">
        <v>42614</v>
      </c>
      <c r="C68" s="74">
        <v>24</v>
      </c>
      <c r="D68" s="74" t="s">
        <v>5</v>
      </c>
      <c r="E68" s="74" t="s">
        <v>36</v>
      </c>
      <c r="F68" s="74" t="s">
        <v>97</v>
      </c>
      <c r="G68" s="68">
        <v>0.1139</v>
      </c>
      <c r="H68" s="68">
        <v>0.1202</v>
      </c>
      <c r="I68" s="68">
        <v>0.1217</v>
      </c>
      <c r="J68" s="68">
        <v>0.1085</v>
      </c>
      <c r="K68" s="63"/>
    </row>
    <row r="69" spans="2:11" x14ac:dyDescent="0.25">
      <c r="B69" s="69">
        <v>42461</v>
      </c>
      <c r="C69" s="75">
        <v>6</v>
      </c>
      <c r="D69" s="75" t="s">
        <v>5</v>
      </c>
      <c r="E69" s="75" t="s">
        <v>36</v>
      </c>
      <c r="F69" s="75" t="s">
        <v>34</v>
      </c>
      <c r="G69" s="70">
        <v>7.6399999999999996E-2</v>
      </c>
      <c r="H69" s="70">
        <v>7.6300000000000007E-2</v>
      </c>
      <c r="I69" s="70">
        <v>7.3999999999999996E-2</v>
      </c>
      <c r="J69" s="70">
        <v>7.46E-2</v>
      </c>
      <c r="K69" s="63"/>
    </row>
    <row r="70" spans="2:11" x14ac:dyDescent="0.25">
      <c r="B70" s="67">
        <v>42461</v>
      </c>
      <c r="C70" s="74">
        <v>12</v>
      </c>
      <c r="D70" s="74" t="s">
        <v>5</v>
      </c>
      <c r="E70" s="74" t="s">
        <v>36</v>
      </c>
      <c r="F70" s="74" t="s">
        <v>34</v>
      </c>
      <c r="G70" s="68">
        <v>8.6699999999999999E-2</v>
      </c>
      <c r="H70" s="68">
        <v>8.9300000000000004E-2</v>
      </c>
      <c r="I70" s="68">
        <v>8.43E-2</v>
      </c>
      <c r="J70" s="68">
        <v>8.5199999999999998E-2</v>
      </c>
      <c r="K70" s="63"/>
    </row>
    <row r="71" spans="2:11" x14ac:dyDescent="0.25">
      <c r="B71" s="69">
        <v>42461</v>
      </c>
      <c r="C71" s="75">
        <v>18</v>
      </c>
      <c r="D71" s="75" t="s">
        <v>5</v>
      </c>
      <c r="E71" s="75" t="s">
        <v>36</v>
      </c>
      <c r="F71" s="75" t="s">
        <v>34</v>
      </c>
      <c r="G71" s="70">
        <v>8.77E-2</v>
      </c>
      <c r="H71" s="70">
        <v>8.9599999999999999E-2</v>
      </c>
      <c r="I71" s="70">
        <v>8.48E-2</v>
      </c>
      <c r="J71" s="70">
        <v>8.5800000000000001E-2</v>
      </c>
      <c r="K71" s="63"/>
    </row>
    <row r="72" spans="2:11" x14ac:dyDescent="0.25">
      <c r="B72" s="69">
        <v>42461</v>
      </c>
      <c r="C72" s="75">
        <v>24</v>
      </c>
      <c r="D72" s="75" t="s">
        <v>5</v>
      </c>
      <c r="E72" s="75" t="s">
        <v>36</v>
      </c>
      <c r="F72" s="75" t="s">
        <v>34</v>
      </c>
      <c r="G72" s="70">
        <v>9.3899999999999997E-2</v>
      </c>
      <c r="H72" s="70">
        <v>9.74E-2</v>
      </c>
      <c r="I72" s="70">
        <v>9.06E-2</v>
      </c>
      <c r="J72" s="70">
        <v>9.1899999999999996E-2</v>
      </c>
      <c r="K72" s="63"/>
    </row>
    <row r="73" spans="2:11" x14ac:dyDescent="0.25">
      <c r="B73" s="67">
        <v>42491</v>
      </c>
      <c r="C73" s="74">
        <v>6</v>
      </c>
      <c r="D73" s="74" t="s">
        <v>5</v>
      </c>
      <c r="E73" s="74" t="s">
        <v>36</v>
      </c>
      <c r="F73" s="74" t="s">
        <v>34</v>
      </c>
      <c r="G73" s="68">
        <v>7.7899999999999997E-2</v>
      </c>
      <c r="H73" s="68">
        <v>7.7700000000000005E-2</v>
      </c>
      <c r="I73" s="68">
        <v>7.5499999999999998E-2</v>
      </c>
      <c r="J73" s="68">
        <v>7.5800000000000006E-2</v>
      </c>
      <c r="K73" s="63"/>
    </row>
    <row r="74" spans="2:11" x14ac:dyDescent="0.25">
      <c r="B74" s="67">
        <v>42491</v>
      </c>
      <c r="C74" s="74">
        <v>12</v>
      </c>
      <c r="D74" s="74" t="s">
        <v>5</v>
      </c>
      <c r="E74" s="74" t="s">
        <v>36</v>
      </c>
      <c r="F74" s="74" t="s">
        <v>34</v>
      </c>
      <c r="G74" s="68">
        <v>8.7300000000000003E-2</v>
      </c>
      <c r="H74" s="68">
        <v>8.9899999999999994E-2</v>
      </c>
      <c r="I74" s="68">
        <v>8.4900000000000003E-2</v>
      </c>
      <c r="J74" s="68">
        <v>8.5900000000000004E-2</v>
      </c>
      <c r="K74" s="63"/>
    </row>
    <row r="75" spans="2:11" x14ac:dyDescent="0.25">
      <c r="B75" s="67">
        <v>42491</v>
      </c>
      <c r="C75" s="74">
        <v>18</v>
      </c>
      <c r="D75" s="74" t="s">
        <v>5</v>
      </c>
      <c r="E75" s="74" t="s">
        <v>36</v>
      </c>
      <c r="F75" s="74" t="s">
        <v>34</v>
      </c>
      <c r="G75" s="68">
        <v>8.9200000000000002E-2</v>
      </c>
      <c r="H75" s="68">
        <v>9.11E-2</v>
      </c>
      <c r="I75" s="68">
        <v>8.6199999999999999E-2</v>
      </c>
      <c r="J75" s="68">
        <v>8.7099999999999997E-2</v>
      </c>
      <c r="K75" s="63"/>
    </row>
    <row r="76" spans="2:11" x14ac:dyDescent="0.25">
      <c r="B76" s="71">
        <v>42491</v>
      </c>
      <c r="C76" s="72">
        <v>24</v>
      </c>
      <c r="D76" s="72" t="s">
        <v>5</v>
      </c>
      <c r="E76" s="72" t="s">
        <v>36</v>
      </c>
      <c r="F76" s="72" t="s">
        <v>34</v>
      </c>
      <c r="G76" s="73">
        <v>9.5000000000000001E-2</v>
      </c>
      <c r="H76" s="73">
        <v>9.8599999999999993E-2</v>
      </c>
      <c r="I76" s="73">
        <v>9.1600000000000001E-2</v>
      </c>
      <c r="J76" s="73">
        <v>9.2899999999999996E-2</v>
      </c>
      <c r="K76" s="63"/>
    </row>
    <row r="77" spans="2:11" x14ac:dyDescent="0.25">
      <c r="B77" s="69">
        <v>42522</v>
      </c>
      <c r="C77" s="75">
        <v>6</v>
      </c>
      <c r="D77" s="75" t="s">
        <v>5</v>
      </c>
      <c r="E77" s="75" t="s">
        <v>36</v>
      </c>
      <c r="F77" s="75" t="s">
        <v>34</v>
      </c>
      <c r="G77" s="70">
        <v>8.0600000000000005E-2</v>
      </c>
      <c r="H77" s="70">
        <v>8.1000000000000003E-2</v>
      </c>
      <c r="I77" s="70">
        <v>7.8100000000000003E-2</v>
      </c>
      <c r="J77" s="70">
        <v>7.8399999999999997E-2</v>
      </c>
      <c r="K77" s="63"/>
    </row>
    <row r="78" spans="2:11" x14ac:dyDescent="0.25">
      <c r="B78" s="67">
        <v>42522</v>
      </c>
      <c r="C78" s="74">
        <v>12</v>
      </c>
      <c r="D78" s="74" t="s">
        <v>5</v>
      </c>
      <c r="E78" s="74" t="s">
        <v>36</v>
      </c>
      <c r="F78" s="74" t="s">
        <v>34</v>
      </c>
      <c r="G78" s="68">
        <v>8.7900000000000006E-2</v>
      </c>
      <c r="H78" s="68">
        <v>9.06E-2</v>
      </c>
      <c r="I78" s="68">
        <v>8.5400000000000004E-2</v>
      </c>
      <c r="J78" s="68">
        <v>8.6400000000000005E-2</v>
      </c>
      <c r="K78" s="63"/>
    </row>
    <row r="79" spans="2:11" x14ac:dyDescent="0.25">
      <c r="B79" s="71">
        <v>42522</v>
      </c>
      <c r="C79" s="72">
        <v>18</v>
      </c>
      <c r="D79" s="72" t="s">
        <v>5</v>
      </c>
      <c r="E79" s="72" t="s">
        <v>36</v>
      </c>
      <c r="F79" s="72" t="s">
        <v>34</v>
      </c>
      <c r="G79" s="73">
        <v>9.0999999999999998E-2</v>
      </c>
      <c r="H79" s="73">
        <v>9.3399999999999997E-2</v>
      </c>
      <c r="I79" s="73">
        <v>8.7900000000000006E-2</v>
      </c>
      <c r="J79" s="73">
        <v>8.8900000000000007E-2</v>
      </c>
      <c r="K79" s="63"/>
    </row>
    <row r="80" spans="2:11" x14ac:dyDescent="0.25">
      <c r="B80" s="67">
        <v>42522</v>
      </c>
      <c r="C80" s="74">
        <v>24</v>
      </c>
      <c r="D80" s="74" t="s">
        <v>5</v>
      </c>
      <c r="E80" s="74" t="s">
        <v>36</v>
      </c>
      <c r="F80" s="74" t="s">
        <v>34</v>
      </c>
      <c r="G80" s="68">
        <v>9.5799999999999996E-2</v>
      </c>
      <c r="H80" s="68">
        <v>9.9599999999999994E-2</v>
      </c>
      <c r="I80" s="68">
        <v>9.2399999999999996E-2</v>
      </c>
      <c r="J80" s="68">
        <v>9.3799999999999994E-2</v>
      </c>
      <c r="K80" s="63"/>
    </row>
    <row r="81" spans="2:11" x14ac:dyDescent="0.25">
      <c r="B81" s="71">
        <v>42552</v>
      </c>
      <c r="C81" s="72">
        <v>6</v>
      </c>
      <c r="D81" s="72" t="s">
        <v>5</v>
      </c>
      <c r="E81" s="72" t="s">
        <v>36</v>
      </c>
      <c r="F81" s="72" t="s">
        <v>34</v>
      </c>
      <c r="G81" s="73">
        <v>8.2500000000000004E-2</v>
      </c>
      <c r="H81" s="73">
        <v>8.4099999999999994E-2</v>
      </c>
      <c r="I81" s="73">
        <v>8.0100000000000005E-2</v>
      </c>
      <c r="J81" s="73">
        <v>8.0699999999999994E-2</v>
      </c>
      <c r="K81" s="63"/>
    </row>
    <row r="82" spans="2:11" x14ac:dyDescent="0.25">
      <c r="B82" s="69">
        <v>42552</v>
      </c>
      <c r="C82" s="75">
        <v>12</v>
      </c>
      <c r="D82" s="75" t="s">
        <v>5</v>
      </c>
      <c r="E82" s="75" t="s">
        <v>36</v>
      </c>
      <c r="F82" s="75" t="s">
        <v>34</v>
      </c>
      <c r="G82" s="70">
        <v>8.9499999999999996E-2</v>
      </c>
      <c r="H82" s="70">
        <v>9.2399999999999996E-2</v>
      </c>
      <c r="I82" s="70">
        <v>8.6900000000000005E-2</v>
      </c>
      <c r="J82" s="70">
        <v>8.7900000000000006E-2</v>
      </c>
      <c r="K82" s="63"/>
    </row>
    <row r="83" spans="2:11" x14ac:dyDescent="0.25">
      <c r="B83" s="67">
        <v>42552</v>
      </c>
      <c r="C83" s="74">
        <v>18</v>
      </c>
      <c r="D83" s="74" t="s">
        <v>5</v>
      </c>
      <c r="E83" s="74" t="s">
        <v>36</v>
      </c>
      <c r="F83" s="74" t="s">
        <v>34</v>
      </c>
      <c r="G83" s="68">
        <v>9.2399999999999996E-2</v>
      </c>
      <c r="H83" s="68">
        <v>9.5399999999999999E-2</v>
      </c>
      <c r="I83" s="68">
        <v>8.9200000000000002E-2</v>
      </c>
      <c r="J83" s="68">
        <v>9.0300000000000005E-2</v>
      </c>
      <c r="K83" s="63"/>
    </row>
    <row r="84" spans="2:11" x14ac:dyDescent="0.25">
      <c r="B84" s="67">
        <v>42552</v>
      </c>
      <c r="C84" s="74">
        <v>24</v>
      </c>
      <c r="D84" s="74" t="s">
        <v>5</v>
      </c>
      <c r="E84" s="74" t="s">
        <v>36</v>
      </c>
      <c r="F84" s="74" t="s">
        <v>34</v>
      </c>
      <c r="G84" s="68">
        <v>9.5200000000000007E-2</v>
      </c>
      <c r="H84" s="68">
        <v>9.8799999999999999E-2</v>
      </c>
      <c r="I84" s="68">
        <v>9.1800000000000007E-2</v>
      </c>
      <c r="J84" s="68">
        <v>9.3100000000000002E-2</v>
      </c>
      <c r="K84" s="63"/>
    </row>
    <row r="85" spans="2:11" x14ac:dyDescent="0.25">
      <c r="B85" s="67">
        <v>42583</v>
      </c>
      <c r="C85" s="74">
        <v>6</v>
      </c>
      <c r="D85" s="74" t="s">
        <v>5</v>
      </c>
      <c r="E85" s="74" t="s">
        <v>36</v>
      </c>
      <c r="F85" s="74" t="s">
        <v>34</v>
      </c>
      <c r="G85" s="68">
        <v>8.8700000000000001E-2</v>
      </c>
      <c r="H85" s="68">
        <v>9.1800000000000007E-2</v>
      </c>
      <c r="I85" s="68">
        <v>8.6199999999999999E-2</v>
      </c>
      <c r="J85" s="68">
        <v>8.6900000000000005E-2</v>
      </c>
      <c r="K85" s="63"/>
    </row>
    <row r="86" spans="2:11" x14ac:dyDescent="0.25">
      <c r="B86" s="67">
        <v>42583</v>
      </c>
      <c r="C86" s="74">
        <v>12</v>
      </c>
      <c r="D86" s="74" t="s">
        <v>5</v>
      </c>
      <c r="E86" s="74" t="s">
        <v>36</v>
      </c>
      <c r="F86" s="74" t="s">
        <v>34</v>
      </c>
      <c r="G86" s="68">
        <v>9.0700000000000003E-2</v>
      </c>
      <c r="H86" s="68">
        <v>9.3700000000000006E-2</v>
      </c>
      <c r="I86" s="68">
        <v>8.7800000000000003E-2</v>
      </c>
      <c r="J86" s="68">
        <v>8.8999999999999996E-2</v>
      </c>
      <c r="K86" s="63"/>
    </row>
    <row r="87" spans="2:11" x14ac:dyDescent="0.25">
      <c r="B87" s="67">
        <v>42583</v>
      </c>
      <c r="C87" s="74">
        <v>18</v>
      </c>
      <c r="D87" s="74" t="s">
        <v>5</v>
      </c>
      <c r="E87" s="74" t="s">
        <v>36</v>
      </c>
      <c r="F87" s="74" t="s">
        <v>34</v>
      </c>
      <c r="G87" s="68">
        <v>9.5100000000000004E-2</v>
      </c>
      <c r="H87" s="68">
        <v>9.8900000000000002E-2</v>
      </c>
      <c r="I87" s="68">
        <v>9.1700000000000004E-2</v>
      </c>
      <c r="J87" s="68">
        <v>9.2899999999999996E-2</v>
      </c>
      <c r="K87" s="63"/>
    </row>
    <row r="88" spans="2:11" x14ac:dyDescent="0.25">
      <c r="B88" s="67">
        <v>42583</v>
      </c>
      <c r="C88" s="74">
        <v>24</v>
      </c>
      <c r="D88" s="74" t="s">
        <v>5</v>
      </c>
      <c r="E88" s="74" t="s">
        <v>36</v>
      </c>
      <c r="F88" s="74" t="s">
        <v>34</v>
      </c>
      <c r="G88" s="68">
        <v>9.4299999999999995E-2</v>
      </c>
      <c r="H88" s="68">
        <v>9.7799999999999998E-2</v>
      </c>
      <c r="I88" s="68">
        <v>9.0999999999999998E-2</v>
      </c>
      <c r="J88" s="68">
        <v>9.2399999999999996E-2</v>
      </c>
      <c r="K88" s="63"/>
    </row>
    <row r="89" spans="2:11" x14ac:dyDescent="0.25">
      <c r="B89" s="67">
        <v>42614</v>
      </c>
      <c r="C89" s="74">
        <v>6</v>
      </c>
      <c r="D89" s="74" t="s">
        <v>5</v>
      </c>
      <c r="E89" s="74" t="s">
        <v>36</v>
      </c>
      <c r="F89" s="74" t="s">
        <v>34</v>
      </c>
      <c r="G89" s="68">
        <v>9.4399999999999998E-2</v>
      </c>
      <c r="H89" s="68">
        <v>9.9099999999999994E-2</v>
      </c>
      <c r="I89" s="68">
        <v>9.1999999999999998E-2</v>
      </c>
      <c r="J89" s="68">
        <v>9.2799999999999994E-2</v>
      </c>
      <c r="K89" s="63"/>
    </row>
    <row r="90" spans="2:11" x14ac:dyDescent="0.25">
      <c r="B90" s="67">
        <v>42614</v>
      </c>
      <c r="C90" s="74">
        <v>12</v>
      </c>
      <c r="D90" s="74" t="s">
        <v>5</v>
      </c>
      <c r="E90" s="74" t="s">
        <v>36</v>
      </c>
      <c r="F90" s="74" t="s">
        <v>34</v>
      </c>
      <c r="G90" s="68">
        <v>9.1899999999999996E-2</v>
      </c>
      <c r="H90" s="68">
        <v>9.5100000000000004E-2</v>
      </c>
      <c r="I90" s="68">
        <v>8.8900000000000007E-2</v>
      </c>
      <c r="J90" s="68">
        <v>9.01E-2</v>
      </c>
      <c r="K90" s="63"/>
    </row>
    <row r="91" spans="2:11" x14ac:dyDescent="0.25">
      <c r="B91" s="67">
        <v>42614</v>
      </c>
      <c r="C91" s="74">
        <v>18</v>
      </c>
      <c r="D91" s="74" t="s">
        <v>5</v>
      </c>
      <c r="E91" s="74" t="s">
        <v>36</v>
      </c>
      <c r="F91" s="74" t="s">
        <v>34</v>
      </c>
      <c r="G91" s="68">
        <v>9.7600000000000006E-2</v>
      </c>
      <c r="H91" s="68">
        <v>0.1023</v>
      </c>
      <c r="I91" s="68">
        <v>9.4200000000000006E-2</v>
      </c>
      <c r="J91" s="68">
        <v>9.5500000000000002E-2</v>
      </c>
      <c r="K91" s="63"/>
    </row>
    <row r="92" spans="2:11" x14ac:dyDescent="0.25">
      <c r="B92" s="67">
        <v>42614</v>
      </c>
      <c r="C92" s="74">
        <v>24</v>
      </c>
      <c r="D92" s="74" t="s">
        <v>5</v>
      </c>
      <c r="E92" s="74" t="s">
        <v>36</v>
      </c>
      <c r="F92" s="74" t="s">
        <v>34</v>
      </c>
      <c r="G92" s="68">
        <v>9.3600000000000003E-2</v>
      </c>
      <c r="H92" s="68">
        <v>9.7000000000000003E-2</v>
      </c>
      <c r="I92" s="68">
        <v>9.0399999999999994E-2</v>
      </c>
      <c r="J92" s="68">
        <v>9.1700000000000004E-2</v>
      </c>
      <c r="K92" s="63"/>
    </row>
    <row r="93" spans="2:11" x14ac:dyDescent="0.25">
      <c r="B93" s="69">
        <v>42461</v>
      </c>
      <c r="C93" s="75">
        <v>6</v>
      </c>
      <c r="D93" s="75" t="s">
        <v>5</v>
      </c>
      <c r="E93" s="75" t="s">
        <v>36</v>
      </c>
      <c r="F93" s="75" t="s">
        <v>37</v>
      </c>
      <c r="G93" s="70">
        <v>7.4499999999999997E-2</v>
      </c>
      <c r="H93" s="70">
        <v>7.3800000000000004E-2</v>
      </c>
      <c r="I93" s="70">
        <v>7.1900000000000006E-2</v>
      </c>
      <c r="J93" s="70">
        <v>7.3599999999999999E-2</v>
      </c>
      <c r="K93" s="63"/>
    </row>
    <row r="94" spans="2:11" x14ac:dyDescent="0.25">
      <c r="B94" s="69">
        <v>42461</v>
      </c>
      <c r="C94" s="75">
        <v>12</v>
      </c>
      <c r="D94" s="75" t="s">
        <v>5</v>
      </c>
      <c r="E94" s="75" t="s">
        <v>36</v>
      </c>
      <c r="F94" s="75" t="s">
        <v>37</v>
      </c>
      <c r="G94" s="70">
        <v>8.3500000000000005E-2</v>
      </c>
      <c r="H94" s="70">
        <v>8.5099999999999995E-2</v>
      </c>
      <c r="I94" s="70">
        <v>8.3000000000000004E-2</v>
      </c>
      <c r="J94" s="70">
        <v>8.3400000000000002E-2</v>
      </c>
      <c r="K94" s="63"/>
    </row>
    <row r="95" spans="2:11" x14ac:dyDescent="0.25">
      <c r="B95" s="69">
        <v>42461</v>
      </c>
      <c r="C95" s="75">
        <v>18</v>
      </c>
      <c r="D95" s="75" t="s">
        <v>5</v>
      </c>
      <c r="E95" s="74" t="s">
        <v>36</v>
      </c>
      <c r="F95" s="75" t="s">
        <v>37</v>
      </c>
      <c r="G95" s="70">
        <v>8.4699999999999998E-2</v>
      </c>
      <c r="H95" s="70">
        <v>8.5699999999999998E-2</v>
      </c>
      <c r="I95" s="70">
        <v>8.3299999999999999E-2</v>
      </c>
      <c r="J95" s="70">
        <v>8.43E-2</v>
      </c>
      <c r="K95" s="63"/>
    </row>
    <row r="96" spans="2:11" x14ac:dyDescent="0.25">
      <c r="B96" s="69">
        <v>42461</v>
      </c>
      <c r="C96" s="75">
        <v>24</v>
      </c>
      <c r="D96" s="75" t="s">
        <v>5</v>
      </c>
      <c r="E96" s="75" t="s">
        <v>36</v>
      </c>
      <c r="F96" s="75" t="s">
        <v>37</v>
      </c>
      <c r="G96" s="70">
        <v>9.0300000000000005E-2</v>
      </c>
      <c r="H96" s="70">
        <v>9.2399999999999996E-2</v>
      </c>
      <c r="I96" s="70">
        <v>8.9499999999999996E-2</v>
      </c>
      <c r="J96" s="70">
        <v>9.01E-2</v>
      </c>
      <c r="K96" s="63"/>
    </row>
    <row r="97" spans="2:11" x14ac:dyDescent="0.25">
      <c r="B97" s="69">
        <v>42491</v>
      </c>
      <c r="C97" s="75">
        <v>6</v>
      </c>
      <c r="D97" s="75" t="s">
        <v>5</v>
      </c>
      <c r="E97" s="75" t="s">
        <v>36</v>
      </c>
      <c r="F97" s="75" t="s">
        <v>37</v>
      </c>
      <c r="G97" s="70">
        <v>7.5899999999999995E-2</v>
      </c>
      <c r="H97" s="70">
        <v>7.51E-2</v>
      </c>
      <c r="I97" s="70">
        <v>7.3099999999999998E-2</v>
      </c>
      <c r="J97" s="70">
        <v>7.5200000000000003E-2</v>
      </c>
      <c r="K97" s="63"/>
    </row>
    <row r="98" spans="2:11" x14ac:dyDescent="0.25">
      <c r="B98" s="71">
        <v>42491</v>
      </c>
      <c r="C98" s="72">
        <v>12</v>
      </c>
      <c r="D98" s="72" t="s">
        <v>5</v>
      </c>
      <c r="E98" s="72" t="s">
        <v>36</v>
      </c>
      <c r="F98" s="72" t="s">
        <v>37</v>
      </c>
      <c r="G98" s="73">
        <v>8.4400000000000003E-2</v>
      </c>
      <c r="H98" s="73">
        <v>8.5999999999999993E-2</v>
      </c>
      <c r="I98" s="73">
        <v>8.3900000000000002E-2</v>
      </c>
      <c r="J98" s="73">
        <v>8.43E-2</v>
      </c>
      <c r="K98" s="63"/>
    </row>
    <row r="99" spans="2:11" x14ac:dyDescent="0.25">
      <c r="B99" s="69">
        <v>42491</v>
      </c>
      <c r="C99" s="75">
        <v>18</v>
      </c>
      <c r="D99" s="75" t="s">
        <v>5</v>
      </c>
      <c r="E99" s="75" t="s">
        <v>36</v>
      </c>
      <c r="F99" s="75" t="s">
        <v>37</v>
      </c>
      <c r="G99" s="70">
        <v>8.6099999999999996E-2</v>
      </c>
      <c r="H99" s="70">
        <v>8.7099999999999997E-2</v>
      </c>
      <c r="I99" s="70">
        <v>8.4500000000000006E-2</v>
      </c>
      <c r="J99" s="70">
        <v>8.5699999999999998E-2</v>
      </c>
      <c r="K99" s="63"/>
    </row>
    <row r="100" spans="2:11" x14ac:dyDescent="0.25">
      <c r="B100" s="69">
        <v>42491</v>
      </c>
      <c r="C100" s="75">
        <v>24</v>
      </c>
      <c r="D100" s="75" t="s">
        <v>5</v>
      </c>
      <c r="E100" s="75" t="s">
        <v>36</v>
      </c>
      <c r="F100" s="75" t="s">
        <v>37</v>
      </c>
      <c r="G100" s="70">
        <v>9.1200000000000003E-2</v>
      </c>
      <c r="H100" s="70">
        <v>9.35E-2</v>
      </c>
      <c r="I100" s="70">
        <v>9.0499999999999997E-2</v>
      </c>
      <c r="J100" s="70">
        <v>9.11E-2</v>
      </c>
      <c r="K100" s="63"/>
    </row>
    <row r="101" spans="2:11" x14ac:dyDescent="0.25">
      <c r="B101" s="71">
        <v>42522</v>
      </c>
      <c r="C101" s="72">
        <v>6</v>
      </c>
      <c r="D101" s="72" t="s">
        <v>5</v>
      </c>
      <c r="E101" s="72" t="s">
        <v>36</v>
      </c>
      <c r="F101" s="72" t="s">
        <v>37</v>
      </c>
      <c r="G101" s="73">
        <v>7.8E-2</v>
      </c>
      <c r="H101" s="73">
        <v>7.7799999999999994E-2</v>
      </c>
      <c r="I101" s="73">
        <v>7.5800000000000006E-2</v>
      </c>
      <c r="J101" s="73">
        <v>7.7600000000000002E-2</v>
      </c>
      <c r="K101" s="63"/>
    </row>
    <row r="102" spans="2:11" x14ac:dyDescent="0.25">
      <c r="B102" s="69">
        <v>42522</v>
      </c>
      <c r="C102" s="75">
        <v>12</v>
      </c>
      <c r="D102" s="75" t="s">
        <v>5</v>
      </c>
      <c r="E102" s="75" t="s">
        <v>36</v>
      </c>
      <c r="F102" s="75" t="s">
        <v>37</v>
      </c>
      <c r="G102" s="70">
        <v>8.4900000000000003E-2</v>
      </c>
      <c r="H102" s="70">
        <v>8.6499999999999994E-2</v>
      </c>
      <c r="I102" s="70">
        <v>8.43E-2</v>
      </c>
      <c r="J102" s="70">
        <v>8.48E-2</v>
      </c>
      <c r="K102" s="63"/>
    </row>
    <row r="103" spans="2:11" x14ac:dyDescent="0.25">
      <c r="B103" s="69">
        <v>42522</v>
      </c>
      <c r="C103" s="75">
        <v>18</v>
      </c>
      <c r="D103" s="75" t="s">
        <v>5</v>
      </c>
      <c r="E103" s="75" t="s">
        <v>36</v>
      </c>
      <c r="F103" s="75" t="s">
        <v>37</v>
      </c>
      <c r="G103" s="70">
        <v>8.77E-2</v>
      </c>
      <c r="H103" s="70">
        <v>8.8999999999999996E-2</v>
      </c>
      <c r="I103" s="70">
        <v>8.6300000000000002E-2</v>
      </c>
      <c r="J103" s="70">
        <v>8.7499999999999994E-2</v>
      </c>
      <c r="K103" s="63"/>
    </row>
    <row r="104" spans="2:11" x14ac:dyDescent="0.25">
      <c r="B104" s="69">
        <v>42522</v>
      </c>
      <c r="C104" s="75">
        <v>24</v>
      </c>
      <c r="D104" s="75" t="s">
        <v>5</v>
      </c>
      <c r="E104" s="75" t="s">
        <v>36</v>
      </c>
      <c r="F104" s="75" t="s">
        <v>37</v>
      </c>
      <c r="G104" s="70">
        <v>9.1999999999999998E-2</v>
      </c>
      <c r="H104" s="70">
        <v>9.4299999999999995E-2</v>
      </c>
      <c r="I104" s="70">
        <v>9.1300000000000006E-2</v>
      </c>
      <c r="J104" s="70">
        <v>9.1899999999999996E-2</v>
      </c>
      <c r="K104" s="63"/>
    </row>
    <row r="105" spans="2:11" x14ac:dyDescent="0.25">
      <c r="B105" s="71">
        <v>42552</v>
      </c>
      <c r="C105" s="72">
        <v>6</v>
      </c>
      <c r="D105" s="72" t="s">
        <v>5</v>
      </c>
      <c r="E105" s="72" t="s">
        <v>36</v>
      </c>
      <c r="F105" s="72" t="s">
        <v>37</v>
      </c>
      <c r="G105" s="73">
        <v>8.0399999999999999E-2</v>
      </c>
      <c r="H105" s="73">
        <v>8.1199999999999994E-2</v>
      </c>
      <c r="I105" s="73">
        <v>7.9200000000000007E-2</v>
      </c>
      <c r="J105" s="73">
        <v>8.0399999999999999E-2</v>
      </c>
      <c r="K105" s="63"/>
    </row>
    <row r="106" spans="2:11" x14ac:dyDescent="0.25">
      <c r="B106" s="71">
        <v>42552</v>
      </c>
      <c r="C106" s="72">
        <v>12</v>
      </c>
      <c r="D106" s="72" t="s">
        <v>5</v>
      </c>
      <c r="E106" s="72" t="s">
        <v>36</v>
      </c>
      <c r="F106" s="72" t="s">
        <v>37</v>
      </c>
      <c r="G106" s="73">
        <v>8.6300000000000002E-2</v>
      </c>
      <c r="H106" s="73">
        <v>8.7999999999999995E-2</v>
      </c>
      <c r="I106" s="73">
        <v>8.5699999999999998E-2</v>
      </c>
      <c r="J106" s="73">
        <v>8.6199999999999999E-2</v>
      </c>
      <c r="K106" s="63"/>
    </row>
    <row r="107" spans="2:11" x14ac:dyDescent="0.25">
      <c r="B107" s="69">
        <v>42552</v>
      </c>
      <c r="C107" s="75">
        <v>18</v>
      </c>
      <c r="D107" s="75" t="s">
        <v>5</v>
      </c>
      <c r="E107" s="75" t="s">
        <v>36</v>
      </c>
      <c r="F107" s="75" t="s">
        <v>37</v>
      </c>
      <c r="G107" s="70">
        <v>8.8999999999999996E-2</v>
      </c>
      <c r="H107" s="70">
        <v>9.0800000000000006E-2</v>
      </c>
      <c r="I107" s="70">
        <v>8.7999999999999995E-2</v>
      </c>
      <c r="J107" s="70">
        <v>8.8999999999999996E-2</v>
      </c>
      <c r="K107" s="63"/>
    </row>
    <row r="108" spans="2:11" x14ac:dyDescent="0.25">
      <c r="B108" s="67">
        <v>42552</v>
      </c>
      <c r="C108" s="74">
        <v>24</v>
      </c>
      <c r="D108" s="74" t="s">
        <v>5</v>
      </c>
      <c r="E108" s="74" t="s">
        <v>36</v>
      </c>
      <c r="F108" s="74" t="s">
        <v>37</v>
      </c>
      <c r="G108" s="68">
        <v>9.1499999999999998E-2</v>
      </c>
      <c r="H108" s="68">
        <v>9.3700000000000006E-2</v>
      </c>
      <c r="I108" s="68">
        <v>9.0700000000000003E-2</v>
      </c>
      <c r="J108" s="68">
        <v>9.1300000000000006E-2</v>
      </c>
      <c r="K108" s="63"/>
    </row>
    <row r="109" spans="2:11" x14ac:dyDescent="0.25">
      <c r="B109" s="67">
        <v>42583</v>
      </c>
      <c r="C109" s="74">
        <v>6</v>
      </c>
      <c r="D109" s="74" t="s">
        <v>5</v>
      </c>
      <c r="E109" s="74" t="s">
        <v>36</v>
      </c>
      <c r="F109" s="74" t="s">
        <v>37</v>
      </c>
      <c r="G109" s="68">
        <v>8.5900000000000004E-2</v>
      </c>
      <c r="H109" s="68">
        <v>8.77E-2</v>
      </c>
      <c r="I109" s="68">
        <v>8.5599999999999996E-2</v>
      </c>
      <c r="J109" s="68">
        <v>8.6199999999999999E-2</v>
      </c>
      <c r="K109" s="63"/>
    </row>
    <row r="110" spans="2:11" x14ac:dyDescent="0.25">
      <c r="B110" s="67">
        <v>42583</v>
      </c>
      <c r="C110" s="74">
        <v>12</v>
      </c>
      <c r="D110" s="74" t="s">
        <v>5</v>
      </c>
      <c r="E110" s="74" t="s">
        <v>36</v>
      </c>
      <c r="F110" s="74" t="s">
        <v>37</v>
      </c>
      <c r="G110" s="68">
        <v>8.7300000000000003E-2</v>
      </c>
      <c r="H110" s="68">
        <v>8.9200000000000002E-2</v>
      </c>
      <c r="I110" s="68">
        <v>8.6699999999999999E-2</v>
      </c>
      <c r="J110" s="68">
        <v>8.72E-2</v>
      </c>
      <c r="K110" s="63"/>
    </row>
    <row r="111" spans="2:11" x14ac:dyDescent="0.25">
      <c r="B111" s="67">
        <v>42583</v>
      </c>
      <c r="C111" s="74">
        <v>18</v>
      </c>
      <c r="D111" s="74" t="s">
        <v>5</v>
      </c>
      <c r="E111" s="74" t="s">
        <v>36</v>
      </c>
      <c r="F111" s="74" t="s">
        <v>37</v>
      </c>
      <c r="G111" s="68">
        <v>9.1499999999999998E-2</v>
      </c>
      <c r="H111" s="68">
        <v>9.3799999999999994E-2</v>
      </c>
      <c r="I111" s="68">
        <v>9.0899999999999995E-2</v>
      </c>
      <c r="J111" s="68">
        <v>9.1499999999999998E-2</v>
      </c>
      <c r="K111" s="63"/>
    </row>
    <row r="112" spans="2:11" x14ac:dyDescent="0.25">
      <c r="B112" s="67">
        <v>42583</v>
      </c>
      <c r="C112" s="74">
        <v>24</v>
      </c>
      <c r="D112" s="74" t="s">
        <v>5</v>
      </c>
      <c r="E112" s="74" t="s">
        <v>36</v>
      </c>
      <c r="F112" s="74" t="s">
        <v>37</v>
      </c>
      <c r="G112" s="68">
        <v>9.0700000000000003E-2</v>
      </c>
      <c r="H112" s="68">
        <v>9.2899999999999996E-2</v>
      </c>
      <c r="I112" s="68">
        <v>0.09</v>
      </c>
      <c r="J112" s="68">
        <v>9.06E-2</v>
      </c>
      <c r="K112" s="63"/>
    </row>
    <row r="113" spans="2:11" x14ac:dyDescent="0.25">
      <c r="B113" s="67">
        <v>42614</v>
      </c>
      <c r="C113" s="74">
        <v>6</v>
      </c>
      <c r="D113" s="74" t="s">
        <v>5</v>
      </c>
      <c r="E113" s="74" t="s">
        <v>36</v>
      </c>
      <c r="F113" s="74" t="s">
        <v>37</v>
      </c>
      <c r="G113" s="68">
        <v>9.0700000000000003E-2</v>
      </c>
      <c r="H113" s="68">
        <v>9.3399999999999997E-2</v>
      </c>
      <c r="I113" s="68">
        <v>9.1399999999999995E-2</v>
      </c>
      <c r="J113" s="68">
        <v>9.1300000000000006E-2</v>
      </c>
      <c r="K113" s="63"/>
    </row>
    <row r="114" spans="2:11" x14ac:dyDescent="0.25">
      <c r="B114" s="67">
        <v>42614</v>
      </c>
      <c r="C114" s="74">
        <v>12</v>
      </c>
      <c r="D114" s="74" t="s">
        <v>5</v>
      </c>
      <c r="E114" s="74" t="s">
        <v>36</v>
      </c>
      <c r="F114" s="74" t="s">
        <v>37</v>
      </c>
      <c r="G114" s="68">
        <v>8.8400000000000006E-2</v>
      </c>
      <c r="H114" s="68">
        <v>9.0399999999999994E-2</v>
      </c>
      <c r="I114" s="68">
        <v>8.7800000000000003E-2</v>
      </c>
      <c r="J114" s="68">
        <v>8.8300000000000003E-2</v>
      </c>
      <c r="K114" s="63"/>
    </row>
    <row r="115" spans="2:11" x14ac:dyDescent="0.25">
      <c r="B115" s="67">
        <v>42614</v>
      </c>
      <c r="C115" s="74">
        <v>18</v>
      </c>
      <c r="D115" s="74" t="s">
        <v>5</v>
      </c>
      <c r="E115" s="74" t="s">
        <v>36</v>
      </c>
      <c r="F115" s="74" t="s">
        <v>37</v>
      </c>
      <c r="G115" s="68">
        <v>9.3700000000000006E-2</v>
      </c>
      <c r="H115" s="68">
        <v>9.6500000000000002E-2</v>
      </c>
      <c r="I115" s="68">
        <v>9.35E-2</v>
      </c>
      <c r="J115" s="68">
        <v>9.3899999999999997E-2</v>
      </c>
      <c r="K115" s="63"/>
    </row>
    <row r="116" spans="2:11" x14ac:dyDescent="0.25">
      <c r="B116" s="67">
        <v>42614</v>
      </c>
      <c r="C116" s="74">
        <v>24</v>
      </c>
      <c r="D116" s="74" t="s">
        <v>5</v>
      </c>
      <c r="E116" s="74" t="s">
        <v>36</v>
      </c>
      <c r="F116" s="74" t="s">
        <v>37</v>
      </c>
      <c r="G116" s="68">
        <v>8.9899999999999994E-2</v>
      </c>
      <c r="H116" s="68">
        <v>9.1999999999999998E-2</v>
      </c>
      <c r="I116" s="68">
        <v>8.9200000000000002E-2</v>
      </c>
      <c r="J116" s="68">
        <v>8.9800000000000005E-2</v>
      </c>
      <c r="K116" s="63"/>
    </row>
    <row r="117" spans="2:11" x14ac:dyDescent="0.25">
      <c r="B117" s="67">
        <v>42461</v>
      </c>
      <c r="C117" s="74">
        <v>6</v>
      </c>
      <c r="D117" s="74" t="s">
        <v>5</v>
      </c>
      <c r="E117" s="74" t="s">
        <v>33</v>
      </c>
      <c r="F117" s="74" t="s">
        <v>97</v>
      </c>
      <c r="G117" s="68">
        <v>9.3200000000000005E-2</v>
      </c>
      <c r="H117" s="68">
        <v>9.2399999999999996E-2</v>
      </c>
      <c r="I117" s="68">
        <v>9.2200000000000004E-2</v>
      </c>
      <c r="J117" s="68">
        <v>8.9499999999999996E-2</v>
      </c>
      <c r="K117" s="63"/>
    </row>
    <row r="118" spans="2:11" x14ac:dyDescent="0.25">
      <c r="B118" s="69">
        <v>42461</v>
      </c>
      <c r="C118" s="75">
        <v>12</v>
      </c>
      <c r="D118" s="75" t="s">
        <v>5</v>
      </c>
      <c r="E118" s="75" t="s">
        <v>33</v>
      </c>
      <c r="F118" s="75" t="s">
        <v>97</v>
      </c>
      <c r="G118" s="70">
        <v>0.1037</v>
      </c>
      <c r="H118" s="70">
        <v>0.1087</v>
      </c>
      <c r="I118" s="70">
        <v>0.10979999999999999</v>
      </c>
      <c r="J118" s="70">
        <v>0.10539999999999999</v>
      </c>
      <c r="K118" s="63"/>
    </row>
    <row r="119" spans="2:11" x14ac:dyDescent="0.25">
      <c r="B119" s="67">
        <v>42461</v>
      </c>
      <c r="C119" s="74">
        <v>18</v>
      </c>
      <c r="D119" s="74" t="s">
        <v>5</v>
      </c>
      <c r="E119" s="74" t="s">
        <v>33</v>
      </c>
      <c r="F119" s="74" t="s">
        <v>97</v>
      </c>
      <c r="G119" s="68">
        <v>0.1087</v>
      </c>
      <c r="H119" s="68">
        <v>0.11219999999999999</v>
      </c>
      <c r="I119" s="68">
        <v>0.113</v>
      </c>
      <c r="J119" s="68">
        <v>0.1084</v>
      </c>
      <c r="K119" s="63"/>
    </row>
    <row r="120" spans="2:11" x14ac:dyDescent="0.25">
      <c r="B120" s="71">
        <v>42461</v>
      </c>
      <c r="C120" s="72">
        <v>24</v>
      </c>
      <c r="D120" s="72" t="s">
        <v>5</v>
      </c>
      <c r="E120" s="72" t="s">
        <v>33</v>
      </c>
      <c r="F120" s="72" t="s">
        <v>97</v>
      </c>
      <c r="G120" s="73">
        <v>0.1157</v>
      </c>
      <c r="H120" s="73">
        <v>0.1221</v>
      </c>
      <c r="I120" s="73">
        <v>0.1236</v>
      </c>
      <c r="J120" s="73">
        <v>0.1179</v>
      </c>
      <c r="K120" s="63"/>
    </row>
    <row r="121" spans="2:11" x14ac:dyDescent="0.25">
      <c r="B121" s="69">
        <v>42491</v>
      </c>
      <c r="C121" s="75">
        <v>6</v>
      </c>
      <c r="D121" s="75" t="s">
        <v>5</v>
      </c>
      <c r="E121" s="75" t="s">
        <v>33</v>
      </c>
      <c r="F121" s="75" t="s">
        <v>97</v>
      </c>
      <c r="G121" s="70">
        <v>9.9099999999999994E-2</v>
      </c>
      <c r="H121" s="70">
        <v>9.74E-2</v>
      </c>
      <c r="I121" s="70">
        <v>9.7100000000000006E-2</v>
      </c>
      <c r="J121" s="70">
        <v>9.4500000000000001E-2</v>
      </c>
      <c r="K121" s="63"/>
    </row>
    <row r="122" spans="2:11" x14ac:dyDescent="0.25">
      <c r="B122" s="67">
        <v>42491</v>
      </c>
      <c r="C122" s="74">
        <v>12</v>
      </c>
      <c r="D122" s="74" t="s">
        <v>5</v>
      </c>
      <c r="E122" s="74" t="s">
        <v>33</v>
      </c>
      <c r="F122" s="74" t="s">
        <v>97</v>
      </c>
      <c r="G122" s="68">
        <v>0.10630000000000001</v>
      </c>
      <c r="H122" s="68">
        <v>0.1115</v>
      </c>
      <c r="I122" s="68">
        <v>0.11269999999999999</v>
      </c>
      <c r="J122" s="68">
        <v>0.108</v>
      </c>
      <c r="K122" s="63"/>
    </row>
    <row r="123" spans="2:11" x14ac:dyDescent="0.25">
      <c r="B123" s="67">
        <v>42491</v>
      </c>
      <c r="C123" s="74">
        <v>18</v>
      </c>
      <c r="D123" s="74" t="s">
        <v>5</v>
      </c>
      <c r="E123" s="74" t="s">
        <v>33</v>
      </c>
      <c r="F123" s="74" t="s">
        <v>97</v>
      </c>
      <c r="G123" s="68">
        <v>0.1119</v>
      </c>
      <c r="H123" s="68">
        <v>0.1154</v>
      </c>
      <c r="I123" s="68">
        <v>0.11609999999999999</v>
      </c>
      <c r="J123" s="68">
        <v>0.1115</v>
      </c>
      <c r="K123" s="63"/>
    </row>
    <row r="124" spans="2:11" x14ac:dyDescent="0.25">
      <c r="B124" s="69">
        <v>42491</v>
      </c>
      <c r="C124" s="75">
        <v>24</v>
      </c>
      <c r="D124" s="75" t="s">
        <v>5</v>
      </c>
      <c r="E124" s="75" t="s">
        <v>33</v>
      </c>
      <c r="F124" s="75" t="s">
        <v>97</v>
      </c>
      <c r="G124" s="70">
        <v>0.1179</v>
      </c>
      <c r="H124" s="70">
        <v>0.1246</v>
      </c>
      <c r="I124" s="70">
        <v>0.12609999999999999</v>
      </c>
      <c r="J124" s="70">
        <v>0.1201</v>
      </c>
      <c r="K124" s="63"/>
    </row>
    <row r="125" spans="2:11" x14ac:dyDescent="0.25">
      <c r="B125" s="69">
        <v>42522</v>
      </c>
      <c r="C125" s="75">
        <v>6</v>
      </c>
      <c r="D125" s="75" t="s">
        <v>5</v>
      </c>
      <c r="E125" s="75" t="s">
        <v>33</v>
      </c>
      <c r="F125" s="75" t="s">
        <v>97</v>
      </c>
      <c r="G125" s="70">
        <v>0.1046</v>
      </c>
      <c r="H125" s="70">
        <v>0.1048</v>
      </c>
      <c r="I125" s="70">
        <v>0.1043</v>
      </c>
      <c r="J125" s="70">
        <v>0.1013</v>
      </c>
      <c r="K125" s="63"/>
    </row>
    <row r="126" spans="2:11" x14ac:dyDescent="0.25">
      <c r="B126" s="67">
        <v>42522</v>
      </c>
      <c r="C126" s="74">
        <v>12</v>
      </c>
      <c r="D126" s="74" t="s">
        <v>5</v>
      </c>
      <c r="E126" s="74" t="s">
        <v>33</v>
      </c>
      <c r="F126" s="74" t="s">
        <v>97</v>
      </c>
      <c r="G126" s="68">
        <v>0.1086</v>
      </c>
      <c r="H126" s="68">
        <v>0.11409999999999999</v>
      </c>
      <c r="I126" s="68">
        <v>0.1154</v>
      </c>
      <c r="J126" s="68">
        <v>0.1105</v>
      </c>
      <c r="K126" s="63"/>
    </row>
    <row r="127" spans="2:11" x14ac:dyDescent="0.25">
      <c r="B127" s="69">
        <v>42522</v>
      </c>
      <c r="C127" s="75">
        <v>18</v>
      </c>
      <c r="D127" s="75" t="s">
        <v>5</v>
      </c>
      <c r="E127" s="75" t="s">
        <v>33</v>
      </c>
      <c r="F127" s="75" t="s">
        <v>97</v>
      </c>
      <c r="G127" s="70">
        <v>0.115</v>
      </c>
      <c r="H127" s="70">
        <v>0.1195</v>
      </c>
      <c r="I127" s="70">
        <v>0.1202</v>
      </c>
      <c r="J127" s="70">
        <v>0.1153</v>
      </c>
      <c r="K127" s="63"/>
    </row>
    <row r="128" spans="2:11" x14ac:dyDescent="0.25">
      <c r="B128" s="67">
        <v>42522</v>
      </c>
      <c r="C128" s="74">
        <v>24</v>
      </c>
      <c r="D128" s="74" t="s">
        <v>5</v>
      </c>
      <c r="E128" s="74" t="s">
        <v>33</v>
      </c>
      <c r="F128" s="74" t="s">
        <v>97</v>
      </c>
      <c r="G128" s="68">
        <v>0.11990000000000001</v>
      </c>
      <c r="H128" s="68">
        <v>0.12690000000000001</v>
      </c>
      <c r="I128" s="68">
        <v>0.1285</v>
      </c>
      <c r="J128" s="68">
        <v>0.12230000000000001</v>
      </c>
      <c r="K128" s="63"/>
    </row>
    <row r="129" spans="2:11" x14ac:dyDescent="0.25">
      <c r="B129" s="67">
        <v>42552</v>
      </c>
      <c r="C129" s="74">
        <v>6</v>
      </c>
      <c r="D129" s="74" t="s">
        <v>5</v>
      </c>
      <c r="E129" s="74" t="s">
        <v>33</v>
      </c>
      <c r="F129" s="74" t="s">
        <v>97</v>
      </c>
      <c r="G129" s="68">
        <v>0.105</v>
      </c>
      <c r="H129" s="68">
        <v>0.1085</v>
      </c>
      <c r="I129" s="68">
        <v>0.108</v>
      </c>
      <c r="J129" s="68">
        <v>0.1043</v>
      </c>
      <c r="K129" s="63"/>
    </row>
    <row r="130" spans="2:11" x14ac:dyDescent="0.25">
      <c r="B130" s="69">
        <v>42552</v>
      </c>
      <c r="C130" s="75">
        <v>12</v>
      </c>
      <c r="D130" s="75" t="s">
        <v>5</v>
      </c>
      <c r="E130" s="75" t="s">
        <v>33</v>
      </c>
      <c r="F130" s="75" t="s">
        <v>97</v>
      </c>
      <c r="G130" s="70">
        <v>0.11070000000000001</v>
      </c>
      <c r="H130" s="70">
        <v>0.11650000000000001</v>
      </c>
      <c r="I130" s="70">
        <v>0.1178</v>
      </c>
      <c r="J130" s="70">
        <v>0.11269999999999999</v>
      </c>
      <c r="K130" s="63"/>
    </row>
    <row r="131" spans="2:11" x14ac:dyDescent="0.25">
      <c r="B131" s="67">
        <v>42552</v>
      </c>
      <c r="C131" s="74">
        <v>18</v>
      </c>
      <c r="D131" s="74" t="s">
        <v>5</v>
      </c>
      <c r="E131" s="74" t="s">
        <v>33</v>
      </c>
      <c r="F131" s="74" t="s">
        <v>97</v>
      </c>
      <c r="G131" s="68">
        <v>0.11609999999999999</v>
      </c>
      <c r="H131" s="68">
        <v>0.12189999999999999</v>
      </c>
      <c r="I131" s="68">
        <v>0.12280000000000001</v>
      </c>
      <c r="J131" s="68">
        <v>0.1173</v>
      </c>
      <c r="K131" s="63"/>
    </row>
    <row r="132" spans="2:11" x14ac:dyDescent="0.25">
      <c r="B132" s="67">
        <v>42552</v>
      </c>
      <c r="C132" s="74">
        <v>24</v>
      </c>
      <c r="D132" s="74" t="s">
        <v>5</v>
      </c>
      <c r="E132" s="74" t="s">
        <v>33</v>
      </c>
      <c r="F132" s="74" t="s">
        <v>97</v>
      </c>
      <c r="G132" s="68">
        <v>0.11849999999999999</v>
      </c>
      <c r="H132" s="68">
        <v>0.12520000000000001</v>
      </c>
      <c r="I132" s="68">
        <v>0.1268</v>
      </c>
      <c r="J132" s="68">
        <v>0.1208</v>
      </c>
      <c r="K132" s="63"/>
    </row>
    <row r="133" spans="2:11" x14ac:dyDescent="0.25">
      <c r="B133" s="67">
        <v>42583</v>
      </c>
      <c r="C133" s="74">
        <v>6</v>
      </c>
      <c r="D133" s="74" t="s">
        <v>5</v>
      </c>
      <c r="E133" s="74" t="s">
        <v>33</v>
      </c>
      <c r="F133" s="74" t="s">
        <v>97</v>
      </c>
      <c r="G133" s="68">
        <v>0.1091</v>
      </c>
      <c r="H133" s="68">
        <v>0.11600000000000001</v>
      </c>
      <c r="I133" s="68">
        <v>0.1162</v>
      </c>
      <c r="J133" s="68">
        <v>0.1115</v>
      </c>
      <c r="K133" s="63"/>
    </row>
    <row r="134" spans="2:11" x14ac:dyDescent="0.25">
      <c r="B134" s="67">
        <v>42583</v>
      </c>
      <c r="C134" s="74">
        <v>12</v>
      </c>
      <c r="D134" s="74" t="s">
        <v>5</v>
      </c>
      <c r="E134" s="74" t="s">
        <v>33</v>
      </c>
      <c r="F134" s="74" t="s">
        <v>97</v>
      </c>
      <c r="G134" s="68">
        <v>0.1124</v>
      </c>
      <c r="H134" s="68">
        <v>0.11840000000000001</v>
      </c>
      <c r="I134" s="68">
        <v>0.1198</v>
      </c>
      <c r="J134" s="68">
        <v>0.1144</v>
      </c>
      <c r="K134" s="63"/>
    </row>
    <row r="135" spans="2:11" x14ac:dyDescent="0.25">
      <c r="B135" s="67">
        <v>42583</v>
      </c>
      <c r="C135" s="74">
        <v>18</v>
      </c>
      <c r="D135" s="74" t="s">
        <v>5</v>
      </c>
      <c r="E135" s="74" t="s">
        <v>33</v>
      </c>
      <c r="F135" s="74" t="s">
        <v>97</v>
      </c>
      <c r="G135" s="68">
        <v>0.1187</v>
      </c>
      <c r="H135" s="68">
        <v>0.126</v>
      </c>
      <c r="I135" s="68">
        <v>0.12720000000000001</v>
      </c>
      <c r="J135" s="68">
        <v>0.1212</v>
      </c>
      <c r="K135" s="63"/>
    </row>
    <row r="136" spans="2:11" x14ac:dyDescent="0.25">
      <c r="B136" s="67">
        <v>42583</v>
      </c>
      <c r="C136" s="74">
        <v>24</v>
      </c>
      <c r="D136" s="74" t="s">
        <v>5</v>
      </c>
      <c r="E136" s="74" t="s">
        <v>33</v>
      </c>
      <c r="F136" s="74" t="s">
        <v>97</v>
      </c>
      <c r="G136" s="68">
        <v>0.1168</v>
      </c>
      <c r="H136" s="68">
        <v>0.12330000000000001</v>
      </c>
      <c r="I136" s="68">
        <v>0.12479999999999999</v>
      </c>
      <c r="J136" s="68">
        <v>0.11899999999999999</v>
      </c>
      <c r="K136" s="63"/>
    </row>
    <row r="137" spans="2:11" x14ac:dyDescent="0.25">
      <c r="B137" s="67">
        <v>42614</v>
      </c>
      <c r="C137" s="74">
        <v>6</v>
      </c>
      <c r="D137" s="74" t="s">
        <v>5</v>
      </c>
      <c r="E137" s="74" t="s">
        <v>33</v>
      </c>
      <c r="F137" s="74" t="s">
        <v>97</v>
      </c>
      <c r="G137" s="68">
        <v>0.1134</v>
      </c>
      <c r="H137" s="68">
        <v>0.1232</v>
      </c>
      <c r="I137" s="68">
        <v>0.125</v>
      </c>
      <c r="J137" s="68">
        <v>0.1191</v>
      </c>
      <c r="K137" s="63"/>
    </row>
    <row r="138" spans="2:11" x14ac:dyDescent="0.25">
      <c r="B138" s="67">
        <v>42614</v>
      </c>
      <c r="C138" s="74">
        <v>12</v>
      </c>
      <c r="D138" s="74" t="s">
        <v>5</v>
      </c>
      <c r="E138" s="74" t="s">
        <v>33</v>
      </c>
      <c r="F138" s="74" t="s">
        <v>97</v>
      </c>
      <c r="G138" s="68">
        <v>0.11409999999999999</v>
      </c>
      <c r="H138" s="68">
        <v>0.1203</v>
      </c>
      <c r="I138" s="68">
        <v>0.12180000000000001</v>
      </c>
      <c r="J138" s="68">
        <v>0.1162</v>
      </c>
      <c r="K138" s="63"/>
    </row>
    <row r="139" spans="2:11" x14ac:dyDescent="0.25">
      <c r="B139" s="67">
        <v>42614</v>
      </c>
      <c r="C139" s="74">
        <v>18</v>
      </c>
      <c r="D139" s="74" t="s">
        <v>5</v>
      </c>
      <c r="E139" s="74" t="s">
        <v>33</v>
      </c>
      <c r="F139" s="74" t="s">
        <v>97</v>
      </c>
      <c r="G139" s="68">
        <v>0.1211</v>
      </c>
      <c r="H139" s="68">
        <v>0.1298</v>
      </c>
      <c r="I139" s="68">
        <v>0.13170000000000001</v>
      </c>
      <c r="J139" s="68">
        <v>0.125</v>
      </c>
      <c r="K139" s="63"/>
    </row>
    <row r="140" spans="2:11" x14ac:dyDescent="0.25">
      <c r="B140" s="67">
        <v>42614</v>
      </c>
      <c r="C140" s="74">
        <v>24</v>
      </c>
      <c r="D140" s="74" t="s">
        <v>5</v>
      </c>
      <c r="E140" s="74" t="s">
        <v>33</v>
      </c>
      <c r="F140" s="74" t="s">
        <v>97</v>
      </c>
      <c r="G140" s="68">
        <v>0.1152</v>
      </c>
      <c r="H140" s="68">
        <v>0.1215</v>
      </c>
      <c r="I140" s="68">
        <v>0.1229</v>
      </c>
      <c r="J140" s="68">
        <v>0.1173</v>
      </c>
      <c r="K140" s="63"/>
    </row>
    <row r="141" spans="2:11" x14ac:dyDescent="0.25">
      <c r="B141" s="69">
        <v>42461</v>
      </c>
      <c r="C141" s="75">
        <v>6</v>
      </c>
      <c r="D141" s="75" t="s">
        <v>5</v>
      </c>
      <c r="E141" s="75" t="s">
        <v>33</v>
      </c>
      <c r="F141" s="75" t="s">
        <v>34</v>
      </c>
      <c r="G141" s="70">
        <v>8.0500000000000002E-2</v>
      </c>
      <c r="H141" s="70">
        <v>7.6200000000000004E-2</v>
      </c>
      <c r="I141" s="70">
        <v>7.5999999999999998E-2</v>
      </c>
      <c r="J141" s="70">
        <v>7.3099999999999998E-2</v>
      </c>
      <c r="K141" s="63"/>
    </row>
    <row r="142" spans="2:11" x14ac:dyDescent="0.25">
      <c r="B142" s="71">
        <v>42461</v>
      </c>
      <c r="C142" s="72">
        <v>12</v>
      </c>
      <c r="D142" s="72" t="s">
        <v>5</v>
      </c>
      <c r="E142" s="72" t="s">
        <v>33</v>
      </c>
      <c r="F142" s="72" t="s">
        <v>34</v>
      </c>
      <c r="G142" s="73">
        <v>9.4299999999999995E-2</v>
      </c>
      <c r="H142" s="73">
        <v>8.9599999999999999E-2</v>
      </c>
      <c r="I142" s="73">
        <v>8.7800000000000003E-2</v>
      </c>
      <c r="J142" s="73">
        <v>8.43E-2</v>
      </c>
      <c r="K142" s="63"/>
    </row>
    <row r="143" spans="2:11" x14ac:dyDescent="0.25">
      <c r="B143" s="71">
        <v>42461</v>
      </c>
      <c r="C143" s="72">
        <v>18</v>
      </c>
      <c r="D143" s="72" t="s">
        <v>5</v>
      </c>
      <c r="E143" s="72" t="s">
        <v>33</v>
      </c>
      <c r="F143" s="72" t="s">
        <v>34</v>
      </c>
      <c r="G143" s="73">
        <v>9.5399999999999999E-2</v>
      </c>
      <c r="H143" s="73">
        <v>8.9800000000000005E-2</v>
      </c>
      <c r="I143" s="73">
        <v>8.8400000000000006E-2</v>
      </c>
      <c r="J143" s="73">
        <v>8.4400000000000003E-2</v>
      </c>
      <c r="K143" s="63"/>
    </row>
    <row r="144" spans="2:11" x14ac:dyDescent="0.25">
      <c r="B144" s="67">
        <v>42461</v>
      </c>
      <c r="C144" s="74">
        <v>24</v>
      </c>
      <c r="D144" s="74" t="s">
        <v>5</v>
      </c>
      <c r="E144" s="74" t="s">
        <v>33</v>
      </c>
      <c r="F144" s="74" t="s">
        <v>34</v>
      </c>
      <c r="G144" s="68">
        <v>0.1043</v>
      </c>
      <c r="H144" s="68">
        <v>9.7799999999999998E-2</v>
      </c>
      <c r="I144" s="68">
        <v>9.5399999999999999E-2</v>
      </c>
      <c r="J144" s="68">
        <v>9.06E-2</v>
      </c>
      <c r="K144" s="63"/>
    </row>
    <row r="145" spans="2:11" x14ac:dyDescent="0.25">
      <c r="B145" s="67">
        <v>42491</v>
      </c>
      <c r="C145" s="74">
        <v>6</v>
      </c>
      <c r="D145" s="74" t="s">
        <v>5</v>
      </c>
      <c r="E145" s="74" t="s">
        <v>33</v>
      </c>
      <c r="F145" s="74" t="s">
        <v>34</v>
      </c>
      <c r="G145" s="68">
        <v>8.2000000000000003E-2</v>
      </c>
      <c r="H145" s="68">
        <v>7.7499999999999999E-2</v>
      </c>
      <c r="I145" s="68">
        <v>7.7299999999999994E-2</v>
      </c>
      <c r="J145" s="68">
        <v>7.46E-2</v>
      </c>
      <c r="K145" s="63"/>
    </row>
    <row r="146" spans="2:11" x14ac:dyDescent="0.25">
      <c r="B146" s="69">
        <v>42491</v>
      </c>
      <c r="C146" s="75">
        <v>12</v>
      </c>
      <c r="D146" s="75" t="s">
        <v>5</v>
      </c>
      <c r="E146" s="75" t="s">
        <v>33</v>
      </c>
      <c r="F146" s="75" t="s">
        <v>34</v>
      </c>
      <c r="G146" s="70">
        <v>9.5100000000000004E-2</v>
      </c>
      <c r="H146" s="70">
        <v>9.0300000000000005E-2</v>
      </c>
      <c r="I146" s="70">
        <v>8.8499999999999995E-2</v>
      </c>
      <c r="J146" s="70">
        <v>8.4900000000000003E-2</v>
      </c>
      <c r="K146" s="63"/>
    </row>
    <row r="147" spans="2:11" x14ac:dyDescent="0.25">
      <c r="B147" s="67">
        <v>42491</v>
      </c>
      <c r="C147" s="74">
        <v>18</v>
      </c>
      <c r="D147" s="74" t="s">
        <v>5</v>
      </c>
      <c r="E147" s="74" t="s">
        <v>33</v>
      </c>
      <c r="F147" s="74" t="s">
        <v>34</v>
      </c>
      <c r="G147" s="68">
        <v>9.7100000000000006E-2</v>
      </c>
      <c r="H147" s="68">
        <v>9.1300000000000006E-2</v>
      </c>
      <c r="I147" s="68">
        <v>8.9800000000000005E-2</v>
      </c>
      <c r="J147" s="68">
        <v>8.5800000000000001E-2</v>
      </c>
      <c r="K147" s="63"/>
    </row>
    <row r="148" spans="2:11" x14ac:dyDescent="0.25">
      <c r="B148" s="67">
        <v>42491</v>
      </c>
      <c r="C148" s="74">
        <v>24</v>
      </c>
      <c r="D148" s="74" t="s">
        <v>5</v>
      </c>
      <c r="E148" s="74" t="s">
        <v>33</v>
      </c>
      <c r="F148" s="74" t="s">
        <v>34</v>
      </c>
      <c r="G148" s="68">
        <v>0.1057</v>
      </c>
      <c r="H148" s="68">
        <v>9.9000000000000005E-2</v>
      </c>
      <c r="I148" s="68">
        <v>9.6600000000000005E-2</v>
      </c>
      <c r="J148" s="68">
        <v>9.1600000000000001E-2</v>
      </c>
      <c r="K148" s="63"/>
    </row>
    <row r="149" spans="2:11" x14ac:dyDescent="0.25">
      <c r="B149" s="69">
        <v>42522</v>
      </c>
      <c r="C149" s="75">
        <v>6</v>
      </c>
      <c r="D149" s="75" t="s">
        <v>5</v>
      </c>
      <c r="E149" s="75" t="s">
        <v>33</v>
      </c>
      <c r="F149" s="75" t="s">
        <v>34</v>
      </c>
      <c r="G149" s="70">
        <v>8.5400000000000004E-2</v>
      </c>
      <c r="H149" s="70">
        <v>8.09E-2</v>
      </c>
      <c r="I149" s="70">
        <v>8.0199999999999994E-2</v>
      </c>
      <c r="J149" s="70">
        <v>7.7499999999999999E-2</v>
      </c>
      <c r="K149" s="63"/>
    </row>
    <row r="150" spans="2:11" x14ac:dyDescent="0.25">
      <c r="B150" s="67">
        <v>42522</v>
      </c>
      <c r="C150" s="74">
        <v>12</v>
      </c>
      <c r="D150" s="74" t="s">
        <v>5</v>
      </c>
      <c r="E150" s="74" t="s">
        <v>33</v>
      </c>
      <c r="F150" s="74" t="s">
        <v>34</v>
      </c>
      <c r="G150" s="68">
        <v>9.5799999999999996E-2</v>
      </c>
      <c r="H150" s="68">
        <v>9.0899999999999995E-2</v>
      </c>
      <c r="I150" s="68">
        <v>8.9099999999999999E-2</v>
      </c>
      <c r="J150" s="68">
        <v>8.5500000000000007E-2</v>
      </c>
      <c r="K150" s="63"/>
    </row>
    <row r="151" spans="2:11" x14ac:dyDescent="0.25">
      <c r="B151" s="71">
        <v>42522</v>
      </c>
      <c r="C151" s="72">
        <v>18</v>
      </c>
      <c r="D151" s="72" t="s">
        <v>5</v>
      </c>
      <c r="E151" s="72" t="s">
        <v>33</v>
      </c>
      <c r="F151" s="72" t="s">
        <v>34</v>
      </c>
      <c r="G151" s="73">
        <v>9.9699999999999997E-2</v>
      </c>
      <c r="H151" s="73">
        <v>9.3600000000000003E-2</v>
      </c>
      <c r="I151" s="73">
        <v>9.1899999999999996E-2</v>
      </c>
      <c r="J151" s="73">
        <v>8.77E-2</v>
      </c>
      <c r="K151" s="63"/>
    </row>
    <row r="152" spans="2:11" x14ac:dyDescent="0.25">
      <c r="B152" s="69">
        <v>42522</v>
      </c>
      <c r="C152" s="75">
        <v>24</v>
      </c>
      <c r="D152" s="75" t="s">
        <v>5</v>
      </c>
      <c r="E152" s="75" t="s">
        <v>33</v>
      </c>
      <c r="F152" s="75" t="s">
        <v>34</v>
      </c>
      <c r="G152" s="70">
        <v>0.1069</v>
      </c>
      <c r="H152" s="70">
        <v>0.1</v>
      </c>
      <c r="I152" s="70">
        <v>9.7500000000000003E-2</v>
      </c>
      <c r="J152" s="70">
        <v>9.2399999999999996E-2</v>
      </c>
      <c r="K152" s="63"/>
    </row>
    <row r="153" spans="2:11" x14ac:dyDescent="0.25">
      <c r="B153" s="67">
        <v>42552</v>
      </c>
      <c r="C153" s="74">
        <v>6</v>
      </c>
      <c r="D153" s="74" t="s">
        <v>5</v>
      </c>
      <c r="E153" s="74" t="s">
        <v>33</v>
      </c>
      <c r="F153" s="74" t="s">
        <v>34</v>
      </c>
      <c r="G153" s="68">
        <v>8.8700000000000001E-2</v>
      </c>
      <c r="H153" s="68">
        <v>8.4099999999999994E-2</v>
      </c>
      <c r="I153" s="68">
        <v>8.2900000000000001E-2</v>
      </c>
      <c r="J153" s="68">
        <v>7.9299999999999995E-2</v>
      </c>
      <c r="K153" s="63"/>
    </row>
    <row r="154" spans="2:11" x14ac:dyDescent="0.25">
      <c r="B154" s="67">
        <v>42552</v>
      </c>
      <c r="C154" s="74">
        <v>12</v>
      </c>
      <c r="D154" s="74" t="s">
        <v>5</v>
      </c>
      <c r="E154" s="74" t="s">
        <v>33</v>
      </c>
      <c r="F154" s="74" t="s">
        <v>34</v>
      </c>
      <c r="G154" s="68">
        <v>9.7900000000000001E-2</v>
      </c>
      <c r="H154" s="68">
        <v>9.2700000000000005E-2</v>
      </c>
      <c r="I154" s="68">
        <v>9.0800000000000006E-2</v>
      </c>
      <c r="J154" s="68">
        <v>8.6900000000000005E-2</v>
      </c>
      <c r="K154" s="63"/>
    </row>
    <row r="155" spans="2:11" x14ac:dyDescent="0.25">
      <c r="B155" s="69">
        <v>42552</v>
      </c>
      <c r="C155" s="75">
        <v>18</v>
      </c>
      <c r="D155" s="75" t="s">
        <v>5</v>
      </c>
      <c r="E155" s="75" t="s">
        <v>33</v>
      </c>
      <c r="F155" s="75" t="s">
        <v>34</v>
      </c>
      <c r="G155" s="70">
        <v>0.10199999999999999</v>
      </c>
      <c r="H155" s="70">
        <v>9.5699999999999993E-2</v>
      </c>
      <c r="I155" s="70">
        <v>9.3600000000000003E-2</v>
      </c>
      <c r="J155" s="70">
        <v>8.8800000000000004E-2</v>
      </c>
      <c r="K155" s="63"/>
    </row>
    <row r="156" spans="2:11" x14ac:dyDescent="0.25">
      <c r="B156" s="67">
        <v>42552</v>
      </c>
      <c r="C156" s="74">
        <v>24</v>
      </c>
      <c r="D156" s="74" t="s">
        <v>5</v>
      </c>
      <c r="E156" s="74" t="s">
        <v>33</v>
      </c>
      <c r="F156" s="74" t="s">
        <v>34</v>
      </c>
      <c r="G156" s="68">
        <v>0.10589999999999999</v>
      </c>
      <c r="H156" s="68">
        <v>9.9199999999999997E-2</v>
      </c>
      <c r="I156" s="68">
        <v>9.6799999999999997E-2</v>
      </c>
      <c r="J156" s="68">
        <v>9.1800000000000007E-2</v>
      </c>
      <c r="K156" s="63"/>
    </row>
    <row r="157" spans="2:11" x14ac:dyDescent="0.25">
      <c r="B157" s="67">
        <v>42583</v>
      </c>
      <c r="C157" s="74">
        <v>6</v>
      </c>
      <c r="D157" s="74" t="s">
        <v>5</v>
      </c>
      <c r="E157" s="74" t="s">
        <v>33</v>
      </c>
      <c r="F157" s="74" t="s">
        <v>34</v>
      </c>
      <c r="G157" s="68">
        <v>9.69E-2</v>
      </c>
      <c r="H157" s="68">
        <v>9.1999999999999998E-2</v>
      </c>
      <c r="I157" s="68">
        <v>8.9800000000000005E-2</v>
      </c>
      <c r="J157" s="68">
        <v>8.5900000000000004E-2</v>
      </c>
      <c r="K157" s="63"/>
    </row>
    <row r="158" spans="2:11" x14ac:dyDescent="0.25">
      <c r="B158" s="67">
        <v>42583</v>
      </c>
      <c r="C158" s="74">
        <v>12</v>
      </c>
      <c r="D158" s="74" t="s">
        <v>5</v>
      </c>
      <c r="E158" s="74" t="s">
        <v>33</v>
      </c>
      <c r="F158" s="74" t="s">
        <v>34</v>
      </c>
      <c r="G158" s="68">
        <v>9.9599999999999994E-2</v>
      </c>
      <c r="H158" s="68">
        <v>9.4E-2</v>
      </c>
      <c r="I158" s="68">
        <v>9.1999999999999998E-2</v>
      </c>
      <c r="J158" s="68">
        <v>8.7800000000000003E-2</v>
      </c>
      <c r="K158" s="63"/>
    </row>
    <row r="159" spans="2:11" x14ac:dyDescent="0.25">
      <c r="B159" s="67">
        <v>42583</v>
      </c>
      <c r="C159" s="74">
        <v>18</v>
      </c>
      <c r="D159" s="74" t="s">
        <v>5</v>
      </c>
      <c r="E159" s="74" t="s">
        <v>33</v>
      </c>
      <c r="F159" s="74" t="s">
        <v>34</v>
      </c>
      <c r="G159" s="68">
        <v>0.10589999999999999</v>
      </c>
      <c r="H159" s="68">
        <v>9.9299999999999999E-2</v>
      </c>
      <c r="I159" s="68">
        <v>9.6699999999999994E-2</v>
      </c>
      <c r="J159" s="68">
        <v>9.1600000000000001E-2</v>
      </c>
      <c r="K159" s="63"/>
    </row>
    <row r="160" spans="2:11" x14ac:dyDescent="0.25">
      <c r="B160" s="67">
        <v>42583</v>
      </c>
      <c r="C160" s="74">
        <v>24</v>
      </c>
      <c r="D160" s="74" t="s">
        <v>5</v>
      </c>
      <c r="E160" s="74" t="s">
        <v>33</v>
      </c>
      <c r="F160" s="74" t="s">
        <v>34</v>
      </c>
      <c r="G160" s="68">
        <v>0.1047</v>
      </c>
      <c r="H160" s="68">
        <v>9.8199999999999996E-2</v>
      </c>
      <c r="I160" s="68">
        <v>9.5899999999999999E-2</v>
      </c>
      <c r="J160" s="68">
        <v>9.11E-2</v>
      </c>
      <c r="K160" s="63"/>
    </row>
    <row r="161" spans="2:11" x14ac:dyDescent="0.25">
      <c r="B161" s="67">
        <v>42614</v>
      </c>
      <c r="C161" s="74">
        <v>6</v>
      </c>
      <c r="D161" s="74" t="s">
        <v>5</v>
      </c>
      <c r="E161" s="74" t="s">
        <v>33</v>
      </c>
      <c r="F161" s="74" t="s">
        <v>34</v>
      </c>
      <c r="G161" s="68">
        <v>0.105</v>
      </c>
      <c r="H161" s="68">
        <v>9.9699999999999997E-2</v>
      </c>
      <c r="I161" s="68">
        <v>9.6600000000000005E-2</v>
      </c>
      <c r="J161" s="68">
        <v>9.2299999999999993E-2</v>
      </c>
      <c r="K161" s="63"/>
    </row>
    <row r="162" spans="2:11" x14ac:dyDescent="0.25">
      <c r="B162" s="67">
        <v>42614</v>
      </c>
      <c r="C162" s="74">
        <v>12</v>
      </c>
      <c r="D162" s="74" t="s">
        <v>5</v>
      </c>
      <c r="E162" s="74" t="s">
        <v>33</v>
      </c>
      <c r="F162" s="74" t="s">
        <v>34</v>
      </c>
      <c r="G162" s="68">
        <v>0.1013</v>
      </c>
      <c r="H162" s="68">
        <v>9.5399999999999999E-2</v>
      </c>
      <c r="I162" s="68">
        <v>9.3299999999999994E-2</v>
      </c>
      <c r="J162" s="68">
        <v>8.8900000000000007E-2</v>
      </c>
      <c r="K162" s="63"/>
    </row>
    <row r="163" spans="2:11" x14ac:dyDescent="0.25">
      <c r="B163" s="67">
        <v>42614</v>
      </c>
      <c r="C163" s="74">
        <v>18</v>
      </c>
      <c r="D163" s="74" t="s">
        <v>5</v>
      </c>
      <c r="E163" s="74" t="s">
        <v>33</v>
      </c>
      <c r="F163" s="74" t="s">
        <v>34</v>
      </c>
      <c r="G163" s="68">
        <v>0.1099</v>
      </c>
      <c r="H163" s="68">
        <v>0.1028</v>
      </c>
      <c r="I163" s="68">
        <v>9.98E-2</v>
      </c>
      <c r="J163" s="68">
        <v>9.4299999999999995E-2</v>
      </c>
      <c r="K163" s="63"/>
    </row>
    <row r="164" spans="2:11" x14ac:dyDescent="0.25">
      <c r="B164" s="67">
        <v>42614</v>
      </c>
      <c r="C164" s="74">
        <v>24</v>
      </c>
      <c r="D164" s="74" t="s">
        <v>5</v>
      </c>
      <c r="E164" s="74" t="s">
        <v>33</v>
      </c>
      <c r="F164" s="74" t="s">
        <v>34</v>
      </c>
      <c r="G164" s="68">
        <v>0.1037</v>
      </c>
      <c r="H164" s="68">
        <v>9.74E-2</v>
      </c>
      <c r="I164" s="68">
        <v>9.5100000000000004E-2</v>
      </c>
      <c r="J164" s="68">
        <v>9.0399999999999994E-2</v>
      </c>
      <c r="K164" s="63"/>
    </row>
    <row r="165" spans="2:11" x14ac:dyDescent="0.25">
      <c r="B165" s="69">
        <v>42461</v>
      </c>
      <c r="C165" s="75">
        <v>6</v>
      </c>
      <c r="D165" s="75" t="s">
        <v>5</v>
      </c>
      <c r="E165" s="75" t="s">
        <v>88</v>
      </c>
      <c r="F165" s="75" t="s">
        <v>37</v>
      </c>
      <c r="G165" s="70">
        <v>7.2599999999999998E-2</v>
      </c>
      <c r="H165" s="70">
        <v>7.1900000000000006E-2</v>
      </c>
      <c r="I165" s="70">
        <v>7.0000000000000007E-2</v>
      </c>
      <c r="J165" s="70">
        <v>7.17E-2</v>
      </c>
      <c r="K165" s="63"/>
    </row>
    <row r="166" spans="2:11" x14ac:dyDescent="0.25">
      <c r="B166" s="67">
        <v>42461</v>
      </c>
      <c r="C166" s="74">
        <v>12</v>
      </c>
      <c r="D166" s="74" t="s">
        <v>5</v>
      </c>
      <c r="E166" s="74" t="s">
        <v>88</v>
      </c>
      <c r="F166" s="74" t="s">
        <v>37</v>
      </c>
      <c r="G166" s="68">
        <v>7.9600000000000004E-2</v>
      </c>
      <c r="H166" s="68">
        <v>8.1199999999999994E-2</v>
      </c>
      <c r="I166" s="68">
        <v>7.9000000000000001E-2</v>
      </c>
      <c r="J166" s="68">
        <v>7.9500000000000001E-2</v>
      </c>
      <c r="K166" s="63"/>
    </row>
    <row r="167" spans="2:11" x14ac:dyDescent="0.25">
      <c r="B167" s="67">
        <v>42461</v>
      </c>
      <c r="C167" s="74">
        <v>18</v>
      </c>
      <c r="D167" s="74" t="s">
        <v>5</v>
      </c>
      <c r="E167" s="74" t="s">
        <v>88</v>
      </c>
      <c r="F167" s="74" t="s">
        <v>37</v>
      </c>
      <c r="G167" s="68">
        <v>8.0600000000000005E-2</v>
      </c>
      <c r="H167" s="68">
        <v>8.1600000000000006E-2</v>
      </c>
      <c r="I167" s="68">
        <v>7.9200000000000007E-2</v>
      </c>
      <c r="J167" s="68">
        <v>8.0199999999999994E-2</v>
      </c>
      <c r="K167" s="63"/>
    </row>
    <row r="168" spans="2:11" x14ac:dyDescent="0.25">
      <c r="B168" s="71">
        <v>42461</v>
      </c>
      <c r="C168" s="72">
        <v>24</v>
      </c>
      <c r="D168" s="72" t="s">
        <v>5</v>
      </c>
      <c r="E168" s="72" t="s">
        <v>88</v>
      </c>
      <c r="F168" s="72" t="s">
        <v>37</v>
      </c>
      <c r="G168" s="73">
        <v>8.4900000000000003E-2</v>
      </c>
      <c r="H168" s="73">
        <v>8.6999999999999994E-2</v>
      </c>
      <c r="I168" s="73">
        <v>8.4099999999999994E-2</v>
      </c>
      <c r="J168" s="73">
        <v>8.4699999999999998E-2</v>
      </c>
      <c r="K168" s="63"/>
    </row>
    <row r="169" spans="2:11" x14ac:dyDescent="0.25">
      <c r="B169" s="69">
        <v>42491</v>
      </c>
      <c r="C169" s="75">
        <v>6</v>
      </c>
      <c r="D169" s="75" t="s">
        <v>5</v>
      </c>
      <c r="E169" s="75" t="s">
        <v>88</v>
      </c>
      <c r="F169" s="75" t="s">
        <v>37</v>
      </c>
      <c r="G169" s="70">
        <v>7.3899999999999993E-2</v>
      </c>
      <c r="H169" s="70">
        <v>7.3200000000000001E-2</v>
      </c>
      <c r="I169" s="70">
        <v>7.1099999999999997E-2</v>
      </c>
      <c r="J169" s="70">
        <v>7.3200000000000001E-2</v>
      </c>
      <c r="K169" s="63"/>
    </row>
    <row r="170" spans="2:11" x14ac:dyDescent="0.25">
      <c r="B170" s="69">
        <v>42491</v>
      </c>
      <c r="C170" s="75">
        <v>12</v>
      </c>
      <c r="D170" s="75" t="s">
        <v>5</v>
      </c>
      <c r="E170" s="75" t="s">
        <v>88</v>
      </c>
      <c r="F170" s="75" t="s">
        <v>37</v>
      </c>
      <c r="G170" s="70">
        <v>8.0399999999999999E-2</v>
      </c>
      <c r="H170" s="70">
        <v>8.2000000000000003E-2</v>
      </c>
      <c r="I170" s="70">
        <v>7.9799999999999996E-2</v>
      </c>
      <c r="J170" s="70">
        <v>8.0299999999999996E-2</v>
      </c>
      <c r="K170" s="63"/>
    </row>
    <row r="171" spans="2:11" x14ac:dyDescent="0.25">
      <c r="B171" s="69">
        <v>42491</v>
      </c>
      <c r="C171" s="75">
        <v>18</v>
      </c>
      <c r="D171" s="75" t="s">
        <v>5</v>
      </c>
      <c r="E171" s="75" t="s">
        <v>88</v>
      </c>
      <c r="F171" s="75" t="s">
        <v>37</v>
      </c>
      <c r="G171" s="70">
        <v>8.1699999999999995E-2</v>
      </c>
      <c r="H171" s="70">
        <v>8.2799999999999999E-2</v>
      </c>
      <c r="I171" s="70">
        <v>8.0199999999999994E-2</v>
      </c>
      <c r="J171" s="70">
        <v>8.14E-2</v>
      </c>
      <c r="K171" s="63"/>
    </row>
    <row r="172" spans="2:11" x14ac:dyDescent="0.25">
      <c r="B172" s="69">
        <v>42491</v>
      </c>
      <c r="C172" s="75">
        <v>24</v>
      </c>
      <c r="D172" s="75" t="s">
        <v>5</v>
      </c>
      <c r="E172" s="75" t="s">
        <v>88</v>
      </c>
      <c r="F172" s="75" t="s">
        <v>37</v>
      </c>
      <c r="G172" s="70">
        <v>8.5699999999999998E-2</v>
      </c>
      <c r="H172" s="70">
        <v>8.7900000000000006E-2</v>
      </c>
      <c r="I172" s="70">
        <v>8.4900000000000003E-2</v>
      </c>
      <c r="J172" s="70">
        <v>8.5500000000000007E-2</v>
      </c>
      <c r="K172" s="63"/>
    </row>
    <row r="173" spans="2:11" x14ac:dyDescent="0.25">
      <c r="B173" s="71">
        <v>42522</v>
      </c>
      <c r="C173" s="72">
        <v>6</v>
      </c>
      <c r="D173" s="72" t="s">
        <v>5</v>
      </c>
      <c r="E173" s="72" t="s">
        <v>88</v>
      </c>
      <c r="F173" s="72" t="s">
        <v>37</v>
      </c>
      <c r="G173" s="73">
        <v>7.5300000000000006E-2</v>
      </c>
      <c r="H173" s="73">
        <v>7.51E-2</v>
      </c>
      <c r="I173" s="73">
        <v>7.3099999999999998E-2</v>
      </c>
      <c r="J173" s="73">
        <v>7.4800000000000005E-2</v>
      </c>
      <c r="K173" s="63"/>
    </row>
    <row r="174" spans="2:11" x14ac:dyDescent="0.25">
      <c r="B174" s="71">
        <v>42522</v>
      </c>
      <c r="C174" s="72">
        <v>12</v>
      </c>
      <c r="D174" s="72" t="s">
        <v>5</v>
      </c>
      <c r="E174" s="72" t="s">
        <v>88</v>
      </c>
      <c r="F174" s="72" t="s">
        <v>37</v>
      </c>
      <c r="G174" s="73">
        <v>8.0799999999999997E-2</v>
      </c>
      <c r="H174" s="73">
        <v>8.2400000000000001E-2</v>
      </c>
      <c r="I174" s="73">
        <v>8.0199999999999994E-2</v>
      </c>
      <c r="J174" s="73">
        <v>8.0699999999999994E-2</v>
      </c>
      <c r="K174" s="63"/>
    </row>
    <row r="175" spans="2:11" x14ac:dyDescent="0.25">
      <c r="B175" s="67">
        <v>42522</v>
      </c>
      <c r="C175" s="74">
        <v>18</v>
      </c>
      <c r="D175" s="74" t="s">
        <v>5</v>
      </c>
      <c r="E175" s="74" t="s">
        <v>88</v>
      </c>
      <c r="F175" s="74" t="s">
        <v>37</v>
      </c>
      <c r="G175" s="68">
        <v>8.3000000000000004E-2</v>
      </c>
      <c r="H175" s="68">
        <v>8.43E-2</v>
      </c>
      <c r="I175" s="68">
        <v>8.1600000000000006E-2</v>
      </c>
      <c r="J175" s="68">
        <v>8.2699999999999996E-2</v>
      </c>
      <c r="K175" s="63"/>
    </row>
    <row r="176" spans="2:11" x14ac:dyDescent="0.25">
      <c r="B176" s="71">
        <v>42522</v>
      </c>
      <c r="C176" s="72">
        <v>24</v>
      </c>
      <c r="D176" s="72" t="s">
        <v>5</v>
      </c>
      <c r="E176" s="72" t="s">
        <v>88</v>
      </c>
      <c r="F176" s="72" t="s">
        <v>37</v>
      </c>
      <c r="G176" s="73">
        <v>8.6300000000000002E-2</v>
      </c>
      <c r="H176" s="73">
        <v>8.8599999999999998E-2</v>
      </c>
      <c r="I176" s="73">
        <v>8.5500000000000007E-2</v>
      </c>
      <c r="J176" s="73">
        <v>8.6199999999999999E-2</v>
      </c>
      <c r="K176" s="63"/>
    </row>
    <row r="177" spans="2:11" x14ac:dyDescent="0.25">
      <c r="B177" s="67">
        <v>42552</v>
      </c>
      <c r="C177" s="74">
        <v>6</v>
      </c>
      <c r="D177" s="74" t="s">
        <v>5</v>
      </c>
      <c r="E177" s="74" t="s">
        <v>88</v>
      </c>
      <c r="F177" s="74" t="s">
        <v>37</v>
      </c>
      <c r="G177" s="68">
        <v>7.6799999999999993E-2</v>
      </c>
      <c r="H177" s="68">
        <v>7.7499999999999999E-2</v>
      </c>
      <c r="I177" s="68">
        <v>7.5499999999999998E-2</v>
      </c>
      <c r="J177" s="68">
        <v>7.6700000000000004E-2</v>
      </c>
      <c r="K177" s="63"/>
    </row>
    <row r="178" spans="2:11" x14ac:dyDescent="0.25">
      <c r="B178" s="67">
        <v>42552</v>
      </c>
      <c r="C178" s="74">
        <v>12</v>
      </c>
      <c r="D178" s="74" t="s">
        <v>5</v>
      </c>
      <c r="E178" s="74" t="s">
        <v>88</v>
      </c>
      <c r="F178" s="74" t="s">
        <v>37</v>
      </c>
      <c r="G178" s="68">
        <v>8.1900000000000001E-2</v>
      </c>
      <c r="H178" s="68">
        <v>8.3699999999999997E-2</v>
      </c>
      <c r="I178" s="68">
        <v>8.1299999999999997E-2</v>
      </c>
      <c r="J178" s="68">
        <v>8.1799999999999998E-2</v>
      </c>
      <c r="K178" s="63"/>
    </row>
    <row r="179" spans="2:11" x14ac:dyDescent="0.25">
      <c r="B179" s="69">
        <v>42552</v>
      </c>
      <c r="C179" s="75">
        <v>18</v>
      </c>
      <c r="D179" s="75" t="s">
        <v>5</v>
      </c>
      <c r="E179" s="75" t="s">
        <v>88</v>
      </c>
      <c r="F179" s="75" t="s">
        <v>37</v>
      </c>
      <c r="G179" s="70">
        <v>8.3900000000000002E-2</v>
      </c>
      <c r="H179" s="70">
        <v>8.5599999999999996E-2</v>
      </c>
      <c r="I179" s="70">
        <v>8.2799999999999999E-2</v>
      </c>
      <c r="J179" s="70">
        <v>8.3799999999999999E-2</v>
      </c>
      <c r="K179" s="63"/>
    </row>
    <row r="180" spans="2:11" x14ac:dyDescent="0.25">
      <c r="B180" s="67">
        <v>42552</v>
      </c>
      <c r="C180" s="74">
        <v>24</v>
      </c>
      <c r="D180" s="74" t="s">
        <v>5</v>
      </c>
      <c r="E180" s="74" t="s">
        <v>88</v>
      </c>
      <c r="F180" s="74" t="s">
        <v>37</v>
      </c>
      <c r="G180" s="68">
        <v>8.5900000000000004E-2</v>
      </c>
      <c r="H180" s="68">
        <v>8.8099999999999998E-2</v>
      </c>
      <c r="I180" s="68">
        <v>8.5199999999999998E-2</v>
      </c>
      <c r="J180" s="68">
        <v>8.5800000000000001E-2</v>
      </c>
      <c r="K180" s="63"/>
    </row>
    <row r="181" spans="2:11" x14ac:dyDescent="0.25">
      <c r="B181" s="67">
        <v>42583</v>
      </c>
      <c r="C181" s="74">
        <v>6</v>
      </c>
      <c r="D181" s="74" t="s">
        <v>5</v>
      </c>
      <c r="E181" s="74" t="s">
        <v>88</v>
      </c>
      <c r="F181" s="74" t="s">
        <v>37</v>
      </c>
      <c r="G181" s="68">
        <v>8.14E-2</v>
      </c>
      <c r="H181" s="68">
        <v>8.3199999999999996E-2</v>
      </c>
      <c r="I181" s="68">
        <v>8.1100000000000005E-2</v>
      </c>
      <c r="J181" s="68">
        <v>8.1699999999999995E-2</v>
      </c>
      <c r="K181" s="63"/>
    </row>
    <row r="182" spans="2:11" x14ac:dyDescent="0.25">
      <c r="B182" s="67">
        <v>42583</v>
      </c>
      <c r="C182" s="74">
        <v>12</v>
      </c>
      <c r="D182" s="74" t="s">
        <v>5</v>
      </c>
      <c r="E182" s="74" t="s">
        <v>88</v>
      </c>
      <c r="F182" s="74" t="s">
        <v>37</v>
      </c>
      <c r="G182" s="68">
        <v>8.2699999999999996E-2</v>
      </c>
      <c r="H182" s="68">
        <v>8.4500000000000006E-2</v>
      </c>
      <c r="I182" s="68">
        <v>8.2100000000000006E-2</v>
      </c>
      <c r="J182" s="68">
        <v>8.2600000000000007E-2</v>
      </c>
      <c r="K182" s="63"/>
    </row>
    <row r="183" spans="2:11" x14ac:dyDescent="0.25">
      <c r="B183" s="67">
        <v>42583</v>
      </c>
      <c r="C183" s="74">
        <v>18</v>
      </c>
      <c r="D183" s="74" t="s">
        <v>5</v>
      </c>
      <c r="E183" s="74" t="s">
        <v>88</v>
      </c>
      <c r="F183" s="74" t="s">
        <v>37</v>
      </c>
      <c r="G183" s="68">
        <v>8.5699999999999998E-2</v>
      </c>
      <c r="H183" s="68">
        <v>8.7999999999999995E-2</v>
      </c>
      <c r="I183" s="68">
        <v>8.5099999999999995E-2</v>
      </c>
      <c r="J183" s="68">
        <v>8.5800000000000001E-2</v>
      </c>
      <c r="K183" s="63"/>
    </row>
    <row r="184" spans="2:11" x14ac:dyDescent="0.25">
      <c r="B184" s="67">
        <v>42583</v>
      </c>
      <c r="C184" s="74">
        <v>24</v>
      </c>
      <c r="D184" s="74" t="s">
        <v>5</v>
      </c>
      <c r="E184" s="74" t="s">
        <v>88</v>
      </c>
      <c r="F184" s="74" t="s">
        <v>37</v>
      </c>
      <c r="G184" s="68">
        <v>8.5300000000000001E-2</v>
      </c>
      <c r="H184" s="68">
        <v>8.7499999999999994E-2</v>
      </c>
      <c r="I184" s="68">
        <v>8.4599999999999995E-2</v>
      </c>
      <c r="J184" s="68">
        <v>8.5199999999999998E-2</v>
      </c>
      <c r="K184" s="63"/>
    </row>
    <row r="185" spans="2:11" x14ac:dyDescent="0.25">
      <c r="B185" s="67">
        <v>42614</v>
      </c>
      <c r="C185" s="74">
        <v>6</v>
      </c>
      <c r="D185" s="74" t="s">
        <v>5</v>
      </c>
      <c r="E185" s="74" t="s">
        <v>88</v>
      </c>
      <c r="F185" s="74" t="s">
        <v>37</v>
      </c>
      <c r="G185" s="68">
        <v>8.5599999999999996E-2</v>
      </c>
      <c r="H185" s="68">
        <v>8.8400000000000006E-2</v>
      </c>
      <c r="I185" s="68">
        <v>8.6300000000000002E-2</v>
      </c>
      <c r="J185" s="68">
        <v>8.6199999999999999E-2</v>
      </c>
      <c r="K185" s="63"/>
    </row>
    <row r="186" spans="2:11" x14ac:dyDescent="0.25">
      <c r="B186" s="67">
        <v>42614</v>
      </c>
      <c r="C186" s="74">
        <v>12</v>
      </c>
      <c r="D186" s="74" t="s">
        <v>5</v>
      </c>
      <c r="E186" s="74" t="s">
        <v>88</v>
      </c>
      <c r="F186" s="74" t="s">
        <v>37</v>
      </c>
      <c r="G186" s="68">
        <v>8.3500000000000005E-2</v>
      </c>
      <c r="H186" s="68">
        <v>8.5500000000000007E-2</v>
      </c>
      <c r="I186" s="68">
        <v>8.2900000000000001E-2</v>
      </c>
      <c r="J186" s="68">
        <v>8.3400000000000002E-2</v>
      </c>
      <c r="K186" s="63"/>
    </row>
    <row r="187" spans="2:11" x14ac:dyDescent="0.25">
      <c r="B187" s="67">
        <v>42614</v>
      </c>
      <c r="C187" s="74">
        <v>18</v>
      </c>
      <c r="D187" s="74" t="s">
        <v>5</v>
      </c>
      <c r="E187" s="74" t="s">
        <v>88</v>
      </c>
      <c r="F187" s="74" t="s">
        <v>37</v>
      </c>
      <c r="G187" s="68">
        <v>8.7499999999999994E-2</v>
      </c>
      <c r="H187" s="68">
        <v>9.0300000000000005E-2</v>
      </c>
      <c r="I187" s="68">
        <v>8.7300000000000003E-2</v>
      </c>
      <c r="J187" s="68">
        <v>8.7599999999999997E-2</v>
      </c>
      <c r="K187" s="63"/>
    </row>
    <row r="188" spans="2:11" x14ac:dyDescent="0.25">
      <c r="B188" s="67">
        <v>42614</v>
      </c>
      <c r="C188" s="74">
        <v>24</v>
      </c>
      <c r="D188" s="74" t="s">
        <v>5</v>
      </c>
      <c r="E188" s="74" t="s">
        <v>88</v>
      </c>
      <c r="F188" s="74" t="s">
        <v>37</v>
      </c>
      <c r="G188" s="68">
        <v>8.4699999999999998E-2</v>
      </c>
      <c r="H188" s="68">
        <v>8.6800000000000002E-2</v>
      </c>
      <c r="I188" s="68">
        <v>8.4000000000000005E-2</v>
      </c>
      <c r="J188" s="68">
        <v>8.4599999999999995E-2</v>
      </c>
      <c r="K188" s="63"/>
    </row>
    <row r="189" spans="2:11" x14ac:dyDescent="0.25">
      <c r="B189" s="69">
        <v>42461</v>
      </c>
      <c r="C189" s="75">
        <v>6</v>
      </c>
      <c r="D189" s="75" t="s">
        <v>6</v>
      </c>
      <c r="E189" s="75" t="s">
        <v>17</v>
      </c>
      <c r="F189" s="75"/>
      <c r="G189" s="70">
        <v>7.8600000000000003E-2</v>
      </c>
      <c r="H189" s="70">
        <v>7.7899999999999997E-2</v>
      </c>
      <c r="I189" s="70">
        <v>7.8200000000000006E-2</v>
      </c>
      <c r="J189" s="70">
        <v>7.9500000000000001E-2</v>
      </c>
      <c r="K189" s="63"/>
    </row>
    <row r="190" spans="2:11" x14ac:dyDescent="0.25">
      <c r="B190" s="69">
        <v>42461</v>
      </c>
      <c r="C190" s="75">
        <v>12</v>
      </c>
      <c r="D190" s="75" t="s">
        <v>6</v>
      </c>
      <c r="E190" s="75" t="s">
        <v>17</v>
      </c>
      <c r="F190" s="75"/>
      <c r="G190" s="70">
        <v>7.8600000000000003E-2</v>
      </c>
      <c r="H190" s="70">
        <v>8.2900000000000001E-2</v>
      </c>
      <c r="I190" s="70">
        <v>8.2100000000000006E-2</v>
      </c>
      <c r="J190" s="70">
        <v>8.0199999999999994E-2</v>
      </c>
      <c r="K190" s="63"/>
    </row>
    <row r="191" spans="2:11" x14ac:dyDescent="0.25">
      <c r="B191" s="69">
        <v>42461</v>
      </c>
      <c r="C191" s="75">
        <v>18</v>
      </c>
      <c r="D191" s="75" t="s">
        <v>6</v>
      </c>
      <c r="E191" s="75" t="s">
        <v>17</v>
      </c>
      <c r="F191" s="75"/>
      <c r="G191" s="70">
        <v>7.85E-2</v>
      </c>
      <c r="H191" s="70">
        <v>8.1100000000000005E-2</v>
      </c>
      <c r="I191" s="70">
        <v>8.0699999999999994E-2</v>
      </c>
      <c r="J191" s="70">
        <v>7.9799999999999996E-2</v>
      </c>
      <c r="K191" s="63"/>
    </row>
    <row r="192" spans="2:11" x14ac:dyDescent="0.25">
      <c r="B192" s="69">
        <v>42461</v>
      </c>
      <c r="C192" s="75">
        <v>24</v>
      </c>
      <c r="D192" s="75" t="s">
        <v>6</v>
      </c>
      <c r="E192" s="75" t="s">
        <v>17</v>
      </c>
      <c r="F192" s="75"/>
      <c r="G192" s="70">
        <v>7.8E-2</v>
      </c>
      <c r="H192" s="70">
        <v>8.2199999999999995E-2</v>
      </c>
      <c r="I192" s="70">
        <v>8.1500000000000003E-2</v>
      </c>
      <c r="J192" s="70">
        <v>7.9600000000000004E-2</v>
      </c>
      <c r="K192" s="63"/>
    </row>
    <row r="193" spans="2:11" x14ac:dyDescent="0.25">
      <c r="B193" s="71">
        <v>42491</v>
      </c>
      <c r="C193" s="72">
        <v>6</v>
      </c>
      <c r="D193" s="72" t="s">
        <v>6</v>
      </c>
      <c r="E193" s="72" t="s">
        <v>17</v>
      </c>
      <c r="F193" s="72"/>
      <c r="G193" s="73">
        <v>7.8899999999999998E-2</v>
      </c>
      <c r="H193" s="73">
        <v>7.7700000000000005E-2</v>
      </c>
      <c r="I193" s="73">
        <v>7.8299999999999995E-2</v>
      </c>
      <c r="J193" s="73">
        <v>8.0100000000000005E-2</v>
      </c>
      <c r="K193" s="63"/>
    </row>
    <row r="194" spans="2:11" x14ac:dyDescent="0.25">
      <c r="B194" s="67">
        <v>42491</v>
      </c>
      <c r="C194" s="74">
        <v>12</v>
      </c>
      <c r="D194" s="74" t="s">
        <v>6</v>
      </c>
      <c r="E194" s="74" t="s">
        <v>17</v>
      </c>
      <c r="F194" s="74"/>
      <c r="G194" s="68">
        <v>7.8799999999999995E-2</v>
      </c>
      <c r="H194" s="68">
        <v>8.3099999999999993E-2</v>
      </c>
      <c r="I194" s="68">
        <v>8.2299999999999998E-2</v>
      </c>
      <c r="J194" s="68">
        <v>8.0399999999999999E-2</v>
      </c>
      <c r="K194" s="63"/>
    </row>
    <row r="195" spans="2:11" x14ac:dyDescent="0.25">
      <c r="B195" s="69">
        <v>42491</v>
      </c>
      <c r="C195" s="75">
        <v>18</v>
      </c>
      <c r="D195" s="75" t="s">
        <v>6</v>
      </c>
      <c r="E195" s="75" t="s">
        <v>17</v>
      </c>
      <c r="F195" s="75"/>
      <c r="G195" s="70">
        <v>7.8399999999999997E-2</v>
      </c>
      <c r="H195" s="70">
        <v>8.09E-2</v>
      </c>
      <c r="I195" s="70">
        <v>8.0600000000000005E-2</v>
      </c>
      <c r="J195" s="70">
        <v>7.9799999999999996E-2</v>
      </c>
      <c r="K195" s="63"/>
    </row>
    <row r="196" spans="2:11" x14ac:dyDescent="0.25">
      <c r="B196" s="69">
        <v>42491</v>
      </c>
      <c r="C196" s="75">
        <v>24</v>
      </c>
      <c r="D196" s="75" t="s">
        <v>6</v>
      </c>
      <c r="E196" s="75" t="s">
        <v>17</v>
      </c>
      <c r="F196" s="75"/>
      <c r="G196" s="70">
        <v>7.8E-2</v>
      </c>
      <c r="H196" s="70">
        <v>8.2199999999999995E-2</v>
      </c>
      <c r="I196" s="70">
        <v>8.1500000000000003E-2</v>
      </c>
      <c r="J196" s="70">
        <v>7.9600000000000004E-2</v>
      </c>
      <c r="K196" s="63"/>
    </row>
    <row r="197" spans="2:11" x14ac:dyDescent="0.25">
      <c r="B197" s="67">
        <v>42522</v>
      </c>
      <c r="C197" s="74">
        <v>6</v>
      </c>
      <c r="D197" s="74" t="s">
        <v>6</v>
      </c>
      <c r="E197" s="74" t="s">
        <v>17</v>
      </c>
      <c r="F197" s="74"/>
      <c r="G197" s="68">
        <v>7.7899999999999997E-2</v>
      </c>
      <c r="H197" s="68">
        <v>7.8200000000000006E-2</v>
      </c>
      <c r="I197" s="68">
        <v>7.85E-2</v>
      </c>
      <c r="J197" s="68">
        <v>7.9799999999999996E-2</v>
      </c>
      <c r="K197" s="63"/>
    </row>
    <row r="198" spans="2:11" x14ac:dyDescent="0.25">
      <c r="B198" s="69">
        <v>42522</v>
      </c>
      <c r="C198" s="75">
        <v>12</v>
      </c>
      <c r="D198" s="75" t="s">
        <v>6</v>
      </c>
      <c r="E198" s="75" t="s">
        <v>17</v>
      </c>
      <c r="F198" s="75"/>
      <c r="G198" s="70">
        <v>7.8799999999999995E-2</v>
      </c>
      <c r="H198" s="70">
        <v>8.3000000000000004E-2</v>
      </c>
      <c r="I198" s="70">
        <v>8.2299999999999998E-2</v>
      </c>
      <c r="J198" s="70">
        <v>8.0399999999999999E-2</v>
      </c>
      <c r="K198" s="63"/>
    </row>
    <row r="199" spans="2:11" x14ac:dyDescent="0.25">
      <c r="B199" s="71">
        <v>42522</v>
      </c>
      <c r="C199" s="72">
        <v>18</v>
      </c>
      <c r="D199" s="72" t="s">
        <v>6</v>
      </c>
      <c r="E199" s="72" t="s">
        <v>17</v>
      </c>
      <c r="F199" s="72"/>
      <c r="G199" s="73">
        <v>7.8E-2</v>
      </c>
      <c r="H199" s="73">
        <v>8.09E-2</v>
      </c>
      <c r="I199" s="73">
        <v>8.0600000000000005E-2</v>
      </c>
      <c r="J199" s="73">
        <v>7.9600000000000004E-2</v>
      </c>
      <c r="K199" s="63"/>
    </row>
    <row r="200" spans="2:11" x14ac:dyDescent="0.25">
      <c r="B200" s="67">
        <v>42522</v>
      </c>
      <c r="C200" s="74">
        <v>24</v>
      </c>
      <c r="D200" s="74" t="s">
        <v>6</v>
      </c>
      <c r="E200" s="74" t="s">
        <v>17</v>
      </c>
      <c r="F200" s="74"/>
      <c r="G200" s="68">
        <v>7.7899999999999997E-2</v>
      </c>
      <c r="H200" s="68">
        <v>8.2100000000000006E-2</v>
      </c>
      <c r="I200" s="68">
        <v>8.14E-2</v>
      </c>
      <c r="J200" s="68">
        <v>7.9500000000000001E-2</v>
      </c>
      <c r="K200" s="63"/>
    </row>
    <row r="201" spans="2:11" x14ac:dyDescent="0.25">
      <c r="B201" s="67">
        <v>42552</v>
      </c>
      <c r="C201" s="74">
        <v>6</v>
      </c>
      <c r="D201" s="74" t="s">
        <v>6</v>
      </c>
      <c r="E201" s="74" t="s">
        <v>17</v>
      </c>
      <c r="F201" s="74"/>
      <c r="G201" s="68">
        <v>7.7100000000000002E-2</v>
      </c>
      <c r="H201" s="68">
        <v>7.9799999999999996E-2</v>
      </c>
      <c r="I201" s="68">
        <v>7.9399999999999998E-2</v>
      </c>
      <c r="J201" s="68">
        <v>7.9100000000000004E-2</v>
      </c>
      <c r="K201" s="63"/>
    </row>
    <row r="202" spans="2:11" x14ac:dyDescent="0.25">
      <c r="B202" s="67">
        <v>42552</v>
      </c>
      <c r="C202" s="74">
        <v>12</v>
      </c>
      <c r="D202" s="74" t="s">
        <v>6</v>
      </c>
      <c r="E202" s="74" t="s">
        <v>17</v>
      </c>
      <c r="F202" s="74"/>
      <c r="G202" s="68">
        <v>7.8700000000000006E-2</v>
      </c>
      <c r="H202" s="68">
        <v>8.2900000000000001E-2</v>
      </c>
      <c r="I202" s="68">
        <v>8.2199999999999995E-2</v>
      </c>
      <c r="J202" s="68">
        <v>8.0299999999999996E-2</v>
      </c>
      <c r="K202" s="63"/>
    </row>
    <row r="203" spans="2:11" x14ac:dyDescent="0.25">
      <c r="B203" s="67">
        <v>42552</v>
      </c>
      <c r="C203" s="74">
        <v>18</v>
      </c>
      <c r="D203" s="74" t="s">
        <v>6</v>
      </c>
      <c r="E203" s="74" t="s">
        <v>17</v>
      </c>
      <c r="F203" s="74"/>
      <c r="G203" s="68">
        <v>7.7499999999999999E-2</v>
      </c>
      <c r="H203" s="68">
        <v>8.1199999999999994E-2</v>
      </c>
      <c r="I203" s="68">
        <v>8.0600000000000005E-2</v>
      </c>
      <c r="J203" s="68">
        <v>7.9200000000000007E-2</v>
      </c>
      <c r="K203" s="63"/>
    </row>
    <row r="204" spans="2:11" x14ac:dyDescent="0.25">
      <c r="B204" s="67">
        <v>42552</v>
      </c>
      <c r="C204" s="74">
        <v>24</v>
      </c>
      <c r="D204" s="74" t="s">
        <v>6</v>
      </c>
      <c r="E204" s="74" t="s">
        <v>17</v>
      </c>
      <c r="F204" s="74"/>
      <c r="G204" s="68">
        <v>7.7799999999999994E-2</v>
      </c>
      <c r="H204" s="68">
        <v>8.1900000000000001E-2</v>
      </c>
      <c r="I204" s="68">
        <v>8.1199999999999994E-2</v>
      </c>
      <c r="J204" s="68">
        <v>7.9399999999999998E-2</v>
      </c>
      <c r="K204" s="63"/>
    </row>
    <row r="205" spans="2:11" x14ac:dyDescent="0.25">
      <c r="B205" s="67">
        <v>42583</v>
      </c>
      <c r="C205" s="74">
        <v>6</v>
      </c>
      <c r="D205" s="74" t="s">
        <v>6</v>
      </c>
      <c r="E205" s="74" t="s">
        <v>17</v>
      </c>
      <c r="F205" s="74"/>
      <c r="G205" s="68">
        <v>7.8200000000000006E-2</v>
      </c>
      <c r="H205" s="68">
        <v>8.3199999999999996E-2</v>
      </c>
      <c r="I205" s="68">
        <v>8.2299999999999998E-2</v>
      </c>
      <c r="J205" s="68">
        <v>8.0399999999999999E-2</v>
      </c>
      <c r="K205" s="63"/>
    </row>
    <row r="206" spans="2:11" x14ac:dyDescent="0.25">
      <c r="B206" s="67">
        <v>42583</v>
      </c>
      <c r="C206" s="74">
        <v>12</v>
      </c>
      <c r="D206" s="74" t="s">
        <v>6</v>
      </c>
      <c r="E206" s="74" t="s">
        <v>17</v>
      </c>
      <c r="F206" s="74"/>
      <c r="G206" s="68">
        <v>7.8600000000000003E-2</v>
      </c>
      <c r="H206" s="68">
        <v>8.2799999999999999E-2</v>
      </c>
      <c r="I206" s="68">
        <v>8.2100000000000006E-2</v>
      </c>
      <c r="J206" s="68">
        <v>8.0199999999999994E-2</v>
      </c>
      <c r="K206" s="63"/>
    </row>
    <row r="207" spans="2:11" x14ac:dyDescent="0.25">
      <c r="B207" s="67">
        <v>42583</v>
      </c>
      <c r="C207" s="74">
        <v>18</v>
      </c>
      <c r="D207" s="74" t="s">
        <v>6</v>
      </c>
      <c r="E207" s="74" t="s">
        <v>17</v>
      </c>
      <c r="F207" s="74"/>
      <c r="G207" s="68">
        <v>7.7799999999999994E-2</v>
      </c>
      <c r="H207" s="68">
        <v>8.2199999999999995E-2</v>
      </c>
      <c r="I207" s="68">
        <v>8.14E-2</v>
      </c>
      <c r="J207" s="68">
        <v>7.9600000000000004E-2</v>
      </c>
      <c r="K207" s="63"/>
    </row>
    <row r="208" spans="2:11" x14ac:dyDescent="0.25">
      <c r="B208" s="67">
        <v>42583</v>
      </c>
      <c r="C208" s="74">
        <v>24</v>
      </c>
      <c r="D208" s="74" t="s">
        <v>6</v>
      </c>
      <c r="E208" s="74" t="s">
        <v>17</v>
      </c>
      <c r="F208" s="74"/>
      <c r="G208" s="68">
        <v>7.7700000000000005E-2</v>
      </c>
      <c r="H208" s="68">
        <v>8.1799999999999998E-2</v>
      </c>
      <c r="I208" s="68">
        <v>8.1100000000000005E-2</v>
      </c>
      <c r="J208" s="68">
        <v>7.9299999999999995E-2</v>
      </c>
      <c r="K208" s="63"/>
    </row>
    <row r="209" spans="2:11" x14ac:dyDescent="0.25">
      <c r="B209" s="67">
        <v>42614</v>
      </c>
      <c r="C209" s="74">
        <v>6</v>
      </c>
      <c r="D209" s="74" t="s">
        <v>6</v>
      </c>
      <c r="E209" s="74" t="s">
        <v>17</v>
      </c>
      <c r="F209" s="74"/>
      <c r="G209" s="68">
        <v>7.8799999999999995E-2</v>
      </c>
      <c r="H209" s="68">
        <v>8.6099999999999996E-2</v>
      </c>
      <c r="I209" s="68">
        <v>8.4500000000000006E-2</v>
      </c>
      <c r="J209" s="68">
        <v>8.1199999999999994E-2</v>
      </c>
      <c r="K209" s="63"/>
    </row>
    <row r="210" spans="2:11" x14ac:dyDescent="0.25">
      <c r="B210" s="67">
        <v>42614</v>
      </c>
      <c r="C210" s="74">
        <v>12</v>
      </c>
      <c r="D210" s="74" t="s">
        <v>6</v>
      </c>
      <c r="E210" s="74" t="s">
        <v>17</v>
      </c>
      <c r="F210" s="74"/>
      <c r="G210" s="68">
        <v>7.8600000000000003E-2</v>
      </c>
      <c r="H210" s="68">
        <v>8.2799999999999999E-2</v>
      </c>
      <c r="I210" s="68">
        <v>8.2100000000000006E-2</v>
      </c>
      <c r="J210" s="68">
        <v>8.0199999999999994E-2</v>
      </c>
      <c r="K210" s="63"/>
    </row>
    <row r="211" spans="2:11" x14ac:dyDescent="0.25">
      <c r="B211" s="67">
        <v>42614</v>
      </c>
      <c r="C211" s="74">
        <v>18</v>
      </c>
      <c r="D211" s="74" t="s">
        <v>6</v>
      </c>
      <c r="E211" s="74" t="s">
        <v>17</v>
      </c>
      <c r="F211" s="74"/>
      <c r="G211" s="68">
        <v>7.7899999999999997E-2</v>
      </c>
      <c r="H211" s="68">
        <v>8.3099999999999993E-2</v>
      </c>
      <c r="I211" s="68">
        <v>8.2100000000000006E-2</v>
      </c>
      <c r="J211" s="68">
        <v>7.9799999999999996E-2</v>
      </c>
      <c r="K211" s="63"/>
    </row>
    <row r="212" spans="2:11" x14ac:dyDescent="0.25">
      <c r="B212" s="67">
        <v>42614</v>
      </c>
      <c r="C212" s="74">
        <v>24</v>
      </c>
      <c r="D212" s="74" t="s">
        <v>6</v>
      </c>
      <c r="E212" s="74" t="s">
        <v>17</v>
      </c>
      <c r="F212" s="74"/>
      <c r="G212" s="68">
        <v>7.7600000000000002E-2</v>
      </c>
      <c r="H212" s="68">
        <v>8.1699999999999995E-2</v>
      </c>
      <c r="I212" s="68">
        <v>8.1000000000000003E-2</v>
      </c>
      <c r="J212" s="68">
        <v>7.9200000000000007E-2</v>
      </c>
      <c r="K212" s="63"/>
    </row>
    <row r="213" spans="2:11" x14ac:dyDescent="0.25">
      <c r="B213" s="69">
        <v>42461</v>
      </c>
      <c r="C213" s="75">
        <v>6</v>
      </c>
      <c r="D213" s="75" t="s">
        <v>6</v>
      </c>
      <c r="E213" s="75" t="s">
        <v>22</v>
      </c>
      <c r="F213" s="75"/>
      <c r="G213" s="70">
        <v>7.0999999999999994E-2</v>
      </c>
      <c r="H213" s="70">
        <v>7.3599999999999999E-2</v>
      </c>
      <c r="I213" s="70">
        <v>7.2800000000000004E-2</v>
      </c>
      <c r="J213" s="70">
        <v>7.1999999999999995E-2</v>
      </c>
      <c r="K213" s="63"/>
    </row>
    <row r="214" spans="2:11" x14ac:dyDescent="0.25">
      <c r="B214" s="71">
        <v>42461</v>
      </c>
      <c r="C214" s="72">
        <v>12</v>
      </c>
      <c r="D214" s="72" t="s">
        <v>6</v>
      </c>
      <c r="E214" s="72" t="s">
        <v>22</v>
      </c>
      <c r="F214" s="72"/>
      <c r="G214" s="73">
        <v>7.0599999999999996E-2</v>
      </c>
      <c r="H214" s="73">
        <v>7.8600000000000003E-2</v>
      </c>
      <c r="I214" s="73">
        <v>7.7200000000000005E-2</v>
      </c>
      <c r="J214" s="73">
        <v>7.6399999999999996E-2</v>
      </c>
      <c r="K214" s="63"/>
    </row>
    <row r="215" spans="2:11" x14ac:dyDescent="0.25">
      <c r="B215" s="67">
        <v>42461</v>
      </c>
      <c r="C215" s="74">
        <v>18</v>
      </c>
      <c r="D215" s="74" t="s">
        <v>6</v>
      </c>
      <c r="E215" s="74" t="s">
        <v>22</v>
      </c>
      <c r="F215" s="74"/>
      <c r="G215" s="68">
        <v>7.0999999999999994E-2</v>
      </c>
      <c r="H215" s="68">
        <v>7.7299999999999994E-2</v>
      </c>
      <c r="I215" s="68">
        <v>7.6100000000000001E-2</v>
      </c>
      <c r="J215" s="68">
        <v>7.5300000000000006E-2</v>
      </c>
      <c r="K215" s="63"/>
    </row>
    <row r="216" spans="2:11" x14ac:dyDescent="0.25">
      <c r="B216" s="69">
        <v>42461</v>
      </c>
      <c r="C216" s="75">
        <v>24</v>
      </c>
      <c r="D216" s="75" t="s">
        <v>6</v>
      </c>
      <c r="E216" s="74" t="s">
        <v>22</v>
      </c>
      <c r="F216" s="75"/>
      <c r="G216" s="70">
        <v>7.0499999999999993E-2</v>
      </c>
      <c r="H216" s="70">
        <v>7.8299999999999995E-2</v>
      </c>
      <c r="I216" s="70">
        <v>7.6899999999999996E-2</v>
      </c>
      <c r="J216" s="70">
        <v>7.6200000000000004E-2</v>
      </c>
      <c r="K216" s="63"/>
    </row>
    <row r="217" spans="2:11" x14ac:dyDescent="0.25">
      <c r="B217" s="71">
        <v>42491</v>
      </c>
      <c r="C217" s="72">
        <v>6</v>
      </c>
      <c r="D217" s="72" t="s">
        <v>6</v>
      </c>
      <c r="E217" s="72" t="s">
        <v>22</v>
      </c>
      <c r="F217" s="72"/>
      <c r="G217" s="73">
        <v>7.1499999999999994E-2</v>
      </c>
      <c r="H217" s="73">
        <v>7.3800000000000004E-2</v>
      </c>
      <c r="I217" s="73">
        <v>7.2999999999999995E-2</v>
      </c>
      <c r="J217" s="73">
        <v>7.22E-2</v>
      </c>
      <c r="K217" s="63"/>
    </row>
    <row r="218" spans="2:11" x14ac:dyDescent="0.25">
      <c r="B218" s="69">
        <v>42491</v>
      </c>
      <c r="C218" s="75">
        <v>12</v>
      </c>
      <c r="D218" s="75" t="s">
        <v>6</v>
      </c>
      <c r="E218" s="75" t="s">
        <v>22</v>
      </c>
      <c r="F218" s="75"/>
      <c r="G218" s="70">
        <v>7.0999999999999994E-2</v>
      </c>
      <c r="H218" s="70">
        <v>7.8899999999999998E-2</v>
      </c>
      <c r="I218" s="70">
        <v>7.7499999999999999E-2</v>
      </c>
      <c r="J218" s="70">
        <v>7.6799999999999993E-2</v>
      </c>
      <c r="K218" s="63"/>
    </row>
    <row r="219" spans="2:11" x14ac:dyDescent="0.25">
      <c r="B219" s="67">
        <v>42491</v>
      </c>
      <c r="C219" s="74">
        <v>18</v>
      </c>
      <c r="D219" s="74" t="s">
        <v>6</v>
      </c>
      <c r="E219" s="74" t="s">
        <v>22</v>
      </c>
      <c r="F219" s="74"/>
      <c r="G219" s="68">
        <v>7.1099999999999997E-2</v>
      </c>
      <c r="H219" s="68">
        <v>7.7299999999999994E-2</v>
      </c>
      <c r="I219" s="68">
        <v>7.6200000000000004E-2</v>
      </c>
      <c r="J219" s="68">
        <v>7.5399999999999995E-2</v>
      </c>
      <c r="K219" s="63"/>
    </row>
    <row r="220" spans="2:11" x14ac:dyDescent="0.25">
      <c r="B220" s="71">
        <v>42491</v>
      </c>
      <c r="C220" s="72">
        <v>24</v>
      </c>
      <c r="D220" s="72" t="s">
        <v>6</v>
      </c>
      <c r="E220" s="72" t="s">
        <v>22</v>
      </c>
      <c r="F220" s="72"/>
      <c r="G220" s="73">
        <v>7.0499999999999993E-2</v>
      </c>
      <c r="H220" s="73">
        <v>7.8299999999999995E-2</v>
      </c>
      <c r="I220" s="73">
        <v>7.6899999999999996E-2</v>
      </c>
      <c r="J220" s="73">
        <v>7.6200000000000004E-2</v>
      </c>
      <c r="K220" s="63"/>
    </row>
    <row r="221" spans="2:11" x14ac:dyDescent="0.25">
      <c r="B221" s="67">
        <v>42522</v>
      </c>
      <c r="C221" s="74">
        <v>6</v>
      </c>
      <c r="D221" s="74" t="s">
        <v>6</v>
      </c>
      <c r="E221" s="74" t="s">
        <v>22</v>
      </c>
      <c r="F221" s="74"/>
      <c r="G221" s="68">
        <v>7.0499999999999993E-2</v>
      </c>
      <c r="H221" s="68">
        <v>7.4300000000000005E-2</v>
      </c>
      <c r="I221" s="68">
        <v>7.3400000000000007E-2</v>
      </c>
      <c r="J221" s="68">
        <v>7.2599999999999998E-2</v>
      </c>
      <c r="K221" s="63"/>
    </row>
    <row r="222" spans="2:11" x14ac:dyDescent="0.25">
      <c r="B222" s="69">
        <v>42522</v>
      </c>
      <c r="C222" s="75">
        <v>12</v>
      </c>
      <c r="D222" s="75" t="s">
        <v>6</v>
      </c>
      <c r="E222" s="75" t="s">
        <v>22</v>
      </c>
      <c r="F222" s="75"/>
      <c r="G222" s="70">
        <v>7.1099999999999997E-2</v>
      </c>
      <c r="H222" s="70">
        <v>7.9000000000000001E-2</v>
      </c>
      <c r="I222" s="70">
        <v>7.7600000000000002E-2</v>
      </c>
      <c r="J222" s="70">
        <v>7.6799999999999993E-2</v>
      </c>
      <c r="K222" s="63"/>
    </row>
    <row r="223" spans="2:11" x14ac:dyDescent="0.25">
      <c r="B223" s="69">
        <v>42522</v>
      </c>
      <c r="C223" s="75">
        <v>18</v>
      </c>
      <c r="D223" s="75" t="s">
        <v>6</v>
      </c>
      <c r="E223" s="75" t="s">
        <v>22</v>
      </c>
      <c r="F223" s="75"/>
      <c r="G223" s="70">
        <v>7.0800000000000002E-2</v>
      </c>
      <c r="H223" s="70">
        <v>7.7399999999999997E-2</v>
      </c>
      <c r="I223" s="70">
        <v>7.6200000000000004E-2</v>
      </c>
      <c r="J223" s="70">
        <v>7.5499999999999998E-2</v>
      </c>
      <c r="K223" s="63"/>
    </row>
    <row r="224" spans="2:11" x14ac:dyDescent="0.25">
      <c r="B224" s="67">
        <v>42522</v>
      </c>
      <c r="C224" s="74">
        <v>24</v>
      </c>
      <c r="D224" s="74" t="s">
        <v>6</v>
      </c>
      <c r="E224" s="74" t="s">
        <v>22</v>
      </c>
      <c r="F224" s="74"/>
      <c r="G224" s="68">
        <v>7.0400000000000004E-2</v>
      </c>
      <c r="H224" s="68">
        <v>7.8200000000000006E-2</v>
      </c>
      <c r="I224" s="68">
        <v>7.6799999999999993E-2</v>
      </c>
      <c r="J224" s="68">
        <v>7.6100000000000001E-2</v>
      </c>
      <c r="K224" s="63"/>
    </row>
    <row r="225" spans="2:11" x14ac:dyDescent="0.25">
      <c r="B225" s="67">
        <v>42552</v>
      </c>
      <c r="C225" s="74">
        <v>6</v>
      </c>
      <c r="D225" s="74" t="s">
        <v>6</v>
      </c>
      <c r="E225" s="74" t="s">
        <v>22</v>
      </c>
      <c r="F225" s="74"/>
      <c r="G225" s="68">
        <v>6.9500000000000006E-2</v>
      </c>
      <c r="H225" s="68">
        <v>7.5800000000000006E-2</v>
      </c>
      <c r="I225" s="68">
        <v>7.4499999999999997E-2</v>
      </c>
      <c r="J225" s="68">
        <v>7.3800000000000004E-2</v>
      </c>
      <c r="K225" s="63"/>
    </row>
    <row r="226" spans="2:11" x14ac:dyDescent="0.25">
      <c r="B226" s="67">
        <v>42552</v>
      </c>
      <c r="C226" s="74">
        <v>12</v>
      </c>
      <c r="D226" s="74" t="s">
        <v>6</v>
      </c>
      <c r="E226" s="74" t="s">
        <v>22</v>
      </c>
      <c r="F226" s="74"/>
      <c r="G226" s="68">
        <v>7.1099999999999997E-2</v>
      </c>
      <c r="H226" s="68">
        <v>7.9000000000000001E-2</v>
      </c>
      <c r="I226" s="68">
        <v>7.7700000000000005E-2</v>
      </c>
      <c r="J226" s="68">
        <v>7.6899999999999996E-2</v>
      </c>
      <c r="K226" s="63"/>
    </row>
    <row r="227" spans="2:11" x14ac:dyDescent="0.25">
      <c r="B227" s="67">
        <v>42552</v>
      </c>
      <c r="C227" s="74">
        <v>18</v>
      </c>
      <c r="D227" s="74" t="s">
        <v>6</v>
      </c>
      <c r="E227" s="74" t="s">
        <v>22</v>
      </c>
      <c r="F227" s="74"/>
      <c r="G227" s="68">
        <v>7.0499999999999993E-2</v>
      </c>
      <c r="H227" s="68">
        <v>7.7799999999999994E-2</v>
      </c>
      <c r="I227" s="68">
        <v>7.6399999999999996E-2</v>
      </c>
      <c r="J227" s="68">
        <v>7.5700000000000003E-2</v>
      </c>
      <c r="K227" s="63"/>
    </row>
    <row r="228" spans="2:11" x14ac:dyDescent="0.25">
      <c r="B228" s="67">
        <v>42552</v>
      </c>
      <c r="C228" s="74">
        <v>24</v>
      </c>
      <c r="D228" s="74" t="s">
        <v>6</v>
      </c>
      <c r="E228" s="74" t="s">
        <v>22</v>
      </c>
      <c r="F228" s="74"/>
      <c r="G228" s="68">
        <v>7.0599999999999996E-2</v>
      </c>
      <c r="H228" s="68">
        <v>7.85E-2</v>
      </c>
      <c r="I228" s="68">
        <v>7.7100000000000002E-2</v>
      </c>
      <c r="J228" s="68">
        <v>7.6300000000000007E-2</v>
      </c>
      <c r="K228" s="63"/>
    </row>
    <row r="229" spans="2:11" x14ac:dyDescent="0.25">
      <c r="B229" s="67">
        <v>42583</v>
      </c>
      <c r="C229" s="74">
        <v>6</v>
      </c>
      <c r="D229" s="74" t="s">
        <v>6</v>
      </c>
      <c r="E229" s="74" t="s">
        <v>22</v>
      </c>
      <c r="F229" s="74"/>
      <c r="G229" s="68">
        <v>7.0599999999999996E-2</v>
      </c>
      <c r="H229" s="68">
        <v>7.9200000000000007E-2</v>
      </c>
      <c r="I229" s="68">
        <v>7.7600000000000002E-2</v>
      </c>
      <c r="J229" s="68">
        <v>7.6999999999999999E-2</v>
      </c>
      <c r="K229" s="63"/>
    </row>
    <row r="230" spans="2:11" x14ac:dyDescent="0.25">
      <c r="B230" s="67">
        <v>42583</v>
      </c>
      <c r="C230" s="74">
        <v>12</v>
      </c>
      <c r="D230" s="74" t="s">
        <v>6</v>
      </c>
      <c r="E230" s="74" t="s">
        <v>22</v>
      </c>
      <c r="F230" s="74"/>
      <c r="G230" s="68">
        <v>7.1199999999999999E-2</v>
      </c>
      <c r="H230" s="68">
        <v>7.9100000000000004E-2</v>
      </c>
      <c r="I230" s="68">
        <v>7.7700000000000005E-2</v>
      </c>
      <c r="J230" s="68">
        <v>7.6899999999999996E-2</v>
      </c>
      <c r="K230" s="63"/>
    </row>
    <row r="231" spans="2:11" x14ac:dyDescent="0.25">
      <c r="B231" s="67">
        <v>42583</v>
      </c>
      <c r="C231" s="74">
        <v>18</v>
      </c>
      <c r="D231" s="74" t="s">
        <v>6</v>
      </c>
      <c r="E231" s="74" t="s">
        <v>22</v>
      </c>
      <c r="F231" s="74"/>
      <c r="G231" s="68">
        <v>7.0699999999999999E-2</v>
      </c>
      <c r="H231" s="68">
        <v>7.8700000000000006E-2</v>
      </c>
      <c r="I231" s="68">
        <v>7.7299999999999994E-2</v>
      </c>
      <c r="J231" s="68">
        <v>7.6600000000000001E-2</v>
      </c>
      <c r="K231" s="63"/>
    </row>
    <row r="232" spans="2:11" x14ac:dyDescent="0.25">
      <c r="B232" s="67">
        <v>42583</v>
      </c>
      <c r="C232" s="74">
        <v>24</v>
      </c>
      <c r="D232" s="74" t="s">
        <v>6</v>
      </c>
      <c r="E232" s="74" t="s">
        <v>22</v>
      </c>
      <c r="F232" s="74"/>
      <c r="G232" s="68">
        <v>7.0800000000000002E-2</v>
      </c>
      <c r="H232" s="68">
        <v>7.8799999999999995E-2</v>
      </c>
      <c r="I232" s="68">
        <v>7.7399999999999997E-2</v>
      </c>
      <c r="J232" s="68">
        <v>7.6600000000000001E-2</v>
      </c>
      <c r="K232" s="63"/>
    </row>
    <row r="233" spans="2:11" x14ac:dyDescent="0.25">
      <c r="B233" s="67">
        <v>42614</v>
      </c>
      <c r="C233" s="74">
        <v>6</v>
      </c>
      <c r="D233" s="74" t="s">
        <v>6</v>
      </c>
      <c r="E233" s="74" t="s">
        <v>22</v>
      </c>
      <c r="F233" s="74"/>
      <c r="G233" s="68">
        <v>7.1400000000000005E-2</v>
      </c>
      <c r="H233" s="68">
        <v>8.2199999999999995E-2</v>
      </c>
      <c r="I233" s="68">
        <v>8.0199999999999994E-2</v>
      </c>
      <c r="J233" s="68">
        <v>7.9699999999999993E-2</v>
      </c>
      <c r="K233" s="63"/>
    </row>
    <row r="234" spans="2:11" x14ac:dyDescent="0.25">
      <c r="B234" s="67">
        <v>42614</v>
      </c>
      <c r="C234" s="74">
        <v>12</v>
      </c>
      <c r="D234" s="74" t="s">
        <v>6</v>
      </c>
      <c r="E234" s="74" t="s">
        <v>22</v>
      </c>
      <c r="F234" s="74"/>
      <c r="G234" s="68">
        <v>7.1300000000000002E-2</v>
      </c>
      <c r="H234" s="68">
        <v>7.9200000000000007E-2</v>
      </c>
      <c r="I234" s="68">
        <v>7.7799999999999994E-2</v>
      </c>
      <c r="J234" s="68">
        <v>7.6999999999999999E-2</v>
      </c>
      <c r="K234" s="63"/>
    </row>
    <row r="235" spans="2:11" x14ac:dyDescent="0.25">
      <c r="B235" s="67">
        <v>42614</v>
      </c>
      <c r="C235" s="74">
        <v>18</v>
      </c>
      <c r="D235" s="74" t="s">
        <v>6</v>
      </c>
      <c r="E235" s="74" t="s">
        <v>22</v>
      </c>
      <c r="F235" s="74"/>
      <c r="G235" s="68">
        <v>7.0800000000000002E-2</v>
      </c>
      <c r="H235" s="68">
        <v>7.9500000000000001E-2</v>
      </c>
      <c r="I235" s="68">
        <v>7.8E-2</v>
      </c>
      <c r="J235" s="68">
        <v>7.7299999999999994E-2</v>
      </c>
      <c r="K235" s="63"/>
    </row>
    <row r="236" spans="2:11" x14ac:dyDescent="0.25">
      <c r="B236" s="67">
        <v>42614</v>
      </c>
      <c r="C236" s="74">
        <v>24</v>
      </c>
      <c r="D236" s="74" t="s">
        <v>6</v>
      </c>
      <c r="E236" s="74" t="s">
        <v>22</v>
      </c>
      <c r="F236" s="74"/>
      <c r="G236" s="68">
        <v>7.1099999999999997E-2</v>
      </c>
      <c r="H236" s="68">
        <v>7.9100000000000004E-2</v>
      </c>
      <c r="I236" s="68">
        <v>7.7700000000000005E-2</v>
      </c>
      <c r="J236" s="68">
        <v>7.6899999999999996E-2</v>
      </c>
      <c r="K236" s="63"/>
    </row>
    <row r="237" spans="2:11" x14ac:dyDescent="0.25">
      <c r="B237" s="71">
        <v>42461</v>
      </c>
      <c r="C237" s="72">
        <v>6</v>
      </c>
      <c r="D237" s="72" t="s">
        <v>6</v>
      </c>
      <c r="E237" s="72" t="s">
        <v>12</v>
      </c>
      <c r="F237" s="75"/>
      <c r="G237" s="73">
        <v>6.2799999999999995E-2</v>
      </c>
      <c r="H237" s="73">
        <v>6.0100000000000001E-2</v>
      </c>
      <c r="I237" s="73">
        <v>6.1899999999999997E-2</v>
      </c>
      <c r="J237" s="73">
        <v>6.13E-2</v>
      </c>
      <c r="K237" s="63"/>
    </row>
    <row r="238" spans="2:11" x14ac:dyDescent="0.25">
      <c r="B238" s="69">
        <v>42461</v>
      </c>
      <c r="C238" s="75">
        <v>12</v>
      </c>
      <c r="D238" s="75" t="s">
        <v>6</v>
      </c>
      <c r="E238" s="75" t="s">
        <v>12</v>
      </c>
      <c r="F238" s="75"/>
      <c r="G238" s="70">
        <v>6.2300000000000001E-2</v>
      </c>
      <c r="H238" s="70">
        <v>6.4299999999999996E-2</v>
      </c>
      <c r="I238" s="70">
        <v>6.4899999999999999E-2</v>
      </c>
      <c r="J238" s="70">
        <v>6.4399999999999999E-2</v>
      </c>
      <c r="K238" s="63"/>
    </row>
    <row r="239" spans="2:11" x14ac:dyDescent="0.25">
      <c r="B239" s="67">
        <v>42461</v>
      </c>
      <c r="C239" s="74">
        <v>18</v>
      </c>
      <c r="D239" s="74" t="s">
        <v>6</v>
      </c>
      <c r="E239" s="74" t="s">
        <v>12</v>
      </c>
      <c r="F239" s="74"/>
      <c r="G239" s="68">
        <v>6.3600000000000004E-2</v>
      </c>
      <c r="H239" s="68">
        <v>6.4399999999999999E-2</v>
      </c>
      <c r="I239" s="68">
        <v>6.54E-2</v>
      </c>
      <c r="J239" s="68">
        <v>6.4799999999999996E-2</v>
      </c>
      <c r="K239" s="63"/>
    </row>
    <row r="240" spans="2:11" x14ac:dyDescent="0.25">
      <c r="B240" s="67">
        <v>42461</v>
      </c>
      <c r="C240" s="74">
        <v>24</v>
      </c>
      <c r="D240" s="74" t="s">
        <v>6</v>
      </c>
      <c r="E240" s="74" t="s">
        <v>12</v>
      </c>
      <c r="F240" s="74"/>
      <c r="G240" s="68">
        <v>6.3899999999999998E-2</v>
      </c>
      <c r="H240" s="68">
        <v>6.6400000000000001E-2</v>
      </c>
      <c r="I240" s="68">
        <v>6.6900000000000001E-2</v>
      </c>
      <c r="J240" s="68">
        <v>6.6400000000000001E-2</v>
      </c>
      <c r="K240" s="63"/>
    </row>
    <row r="241" spans="2:11" x14ac:dyDescent="0.25">
      <c r="B241" s="69">
        <v>42491</v>
      </c>
      <c r="C241" s="75">
        <v>6</v>
      </c>
      <c r="D241" s="75" t="s">
        <v>6</v>
      </c>
      <c r="E241" s="75" t="s">
        <v>12</v>
      </c>
      <c r="F241" s="75"/>
      <c r="G241" s="70">
        <v>6.3100000000000003E-2</v>
      </c>
      <c r="H241" s="70">
        <v>6.0100000000000001E-2</v>
      </c>
      <c r="I241" s="70">
        <v>6.1699999999999998E-2</v>
      </c>
      <c r="J241" s="70">
        <v>6.1100000000000002E-2</v>
      </c>
      <c r="K241" s="63"/>
    </row>
    <row r="242" spans="2:11" x14ac:dyDescent="0.25">
      <c r="B242" s="69">
        <v>42491</v>
      </c>
      <c r="C242" s="75">
        <v>12</v>
      </c>
      <c r="D242" s="75" t="s">
        <v>6</v>
      </c>
      <c r="E242" s="75" t="s">
        <v>12</v>
      </c>
      <c r="F242" s="75"/>
      <c r="G242" s="70">
        <v>6.2600000000000003E-2</v>
      </c>
      <c r="H242" s="70">
        <v>6.4500000000000002E-2</v>
      </c>
      <c r="I242" s="70">
        <v>6.5100000000000005E-2</v>
      </c>
      <c r="J242" s="70">
        <v>6.4500000000000002E-2</v>
      </c>
      <c r="K242" s="63"/>
    </row>
    <row r="243" spans="2:11" x14ac:dyDescent="0.25">
      <c r="B243" s="71">
        <v>42491</v>
      </c>
      <c r="C243" s="72">
        <v>18</v>
      </c>
      <c r="D243" s="72" t="s">
        <v>6</v>
      </c>
      <c r="E243" s="72" t="s">
        <v>12</v>
      </c>
      <c r="F243" s="72"/>
      <c r="G243" s="73">
        <v>6.3899999999999998E-2</v>
      </c>
      <c r="H243" s="73">
        <v>6.4600000000000005E-2</v>
      </c>
      <c r="I243" s="73">
        <v>6.5600000000000006E-2</v>
      </c>
      <c r="J243" s="73">
        <v>6.5000000000000002E-2</v>
      </c>
      <c r="K243" s="63"/>
    </row>
    <row r="244" spans="2:11" x14ac:dyDescent="0.25">
      <c r="B244" s="67">
        <v>42491</v>
      </c>
      <c r="C244" s="74">
        <v>24</v>
      </c>
      <c r="D244" s="74" t="s">
        <v>6</v>
      </c>
      <c r="E244" s="74" t="s">
        <v>12</v>
      </c>
      <c r="F244" s="74"/>
      <c r="G244" s="68">
        <v>6.4100000000000004E-2</v>
      </c>
      <c r="H244" s="68">
        <v>6.6600000000000006E-2</v>
      </c>
      <c r="I244" s="68">
        <v>6.7199999999999996E-2</v>
      </c>
      <c r="J244" s="68">
        <v>6.6600000000000006E-2</v>
      </c>
      <c r="K244" s="63"/>
    </row>
    <row r="245" spans="2:11" x14ac:dyDescent="0.25">
      <c r="B245" s="67">
        <v>42522</v>
      </c>
      <c r="C245" s="74">
        <v>6</v>
      </c>
      <c r="D245" s="74" t="s">
        <v>6</v>
      </c>
      <c r="E245" s="74" t="s">
        <v>12</v>
      </c>
      <c r="F245" s="74"/>
      <c r="G245" s="68">
        <v>6.2100000000000002E-2</v>
      </c>
      <c r="H245" s="68">
        <v>6.0400000000000002E-2</v>
      </c>
      <c r="I245" s="68">
        <v>6.1600000000000002E-2</v>
      </c>
      <c r="J245" s="68">
        <v>6.1100000000000002E-2</v>
      </c>
      <c r="K245" s="63"/>
    </row>
    <row r="246" spans="2:11" x14ac:dyDescent="0.25">
      <c r="B246" s="67">
        <v>42522</v>
      </c>
      <c r="C246" s="74">
        <v>12</v>
      </c>
      <c r="D246" s="74" t="s">
        <v>6</v>
      </c>
      <c r="E246" s="74" t="s">
        <v>12</v>
      </c>
      <c r="F246" s="74"/>
      <c r="G246" s="68">
        <v>6.2600000000000003E-2</v>
      </c>
      <c r="H246" s="68">
        <v>6.4399999999999999E-2</v>
      </c>
      <c r="I246" s="68">
        <v>6.5000000000000002E-2</v>
      </c>
      <c r="J246" s="68">
        <v>6.4500000000000002E-2</v>
      </c>
      <c r="K246" s="63"/>
    </row>
    <row r="247" spans="2:11" x14ac:dyDescent="0.25">
      <c r="B247" s="67">
        <v>42522</v>
      </c>
      <c r="C247" s="74">
        <v>18</v>
      </c>
      <c r="D247" s="74" t="s">
        <v>6</v>
      </c>
      <c r="E247" s="74" t="s">
        <v>12</v>
      </c>
      <c r="F247" s="74"/>
      <c r="G247" s="68">
        <v>6.3799999999999996E-2</v>
      </c>
      <c r="H247" s="68">
        <v>6.5000000000000002E-2</v>
      </c>
      <c r="I247" s="68">
        <v>6.5799999999999997E-2</v>
      </c>
      <c r="J247" s="68">
        <v>6.5199999999999994E-2</v>
      </c>
      <c r="K247" s="63"/>
    </row>
    <row r="248" spans="2:11" x14ac:dyDescent="0.25">
      <c r="B248" s="69">
        <v>42522</v>
      </c>
      <c r="C248" s="75">
        <v>24</v>
      </c>
      <c r="D248" s="75" t="s">
        <v>6</v>
      </c>
      <c r="E248" s="75" t="s">
        <v>12</v>
      </c>
      <c r="F248" s="75"/>
      <c r="G248" s="70">
        <v>6.4199999999999993E-2</v>
      </c>
      <c r="H248" s="70">
        <v>6.6799999999999998E-2</v>
      </c>
      <c r="I248" s="70">
        <v>6.7299999999999999E-2</v>
      </c>
      <c r="J248" s="70">
        <v>6.6699999999999995E-2</v>
      </c>
      <c r="K248" s="63"/>
    </row>
    <row r="249" spans="2:11" x14ac:dyDescent="0.25">
      <c r="B249" s="67">
        <v>42552</v>
      </c>
      <c r="C249" s="74">
        <v>6</v>
      </c>
      <c r="D249" s="74" t="s">
        <v>6</v>
      </c>
      <c r="E249" s="74" t="s">
        <v>12</v>
      </c>
      <c r="F249" s="74"/>
      <c r="G249" s="68">
        <v>6.1499999999999999E-2</v>
      </c>
      <c r="H249" s="68">
        <v>6.1899999999999997E-2</v>
      </c>
      <c r="I249" s="68">
        <v>6.2600000000000003E-2</v>
      </c>
      <c r="J249" s="68">
        <v>6.2100000000000002E-2</v>
      </c>
      <c r="K249" s="63"/>
    </row>
    <row r="250" spans="2:11" x14ac:dyDescent="0.25">
      <c r="B250" s="67">
        <v>42552</v>
      </c>
      <c r="C250" s="74">
        <v>12</v>
      </c>
      <c r="D250" s="74" t="s">
        <v>6</v>
      </c>
      <c r="E250" s="74" t="s">
        <v>12</v>
      </c>
      <c r="F250" s="74"/>
      <c r="G250" s="68">
        <v>6.3100000000000003E-2</v>
      </c>
      <c r="H250" s="68">
        <v>6.5000000000000002E-2</v>
      </c>
      <c r="I250" s="68">
        <v>6.5600000000000006E-2</v>
      </c>
      <c r="J250" s="68">
        <v>6.5100000000000005E-2</v>
      </c>
      <c r="K250" s="63"/>
    </row>
    <row r="251" spans="2:11" x14ac:dyDescent="0.25">
      <c r="B251" s="67">
        <v>42552</v>
      </c>
      <c r="C251" s="74">
        <v>18</v>
      </c>
      <c r="D251" s="74" t="s">
        <v>6</v>
      </c>
      <c r="E251" s="74" t="s">
        <v>12</v>
      </c>
      <c r="F251" s="74"/>
      <c r="G251" s="68">
        <v>6.3799999999999996E-2</v>
      </c>
      <c r="H251" s="68">
        <v>6.5699999999999995E-2</v>
      </c>
      <c r="I251" s="68">
        <v>6.6299999999999998E-2</v>
      </c>
      <c r="J251" s="68">
        <v>6.5699999999999995E-2</v>
      </c>
      <c r="K251" s="63"/>
    </row>
    <row r="252" spans="2:11" x14ac:dyDescent="0.25">
      <c r="B252" s="67">
        <v>42552</v>
      </c>
      <c r="C252" s="74">
        <v>24</v>
      </c>
      <c r="D252" s="74" t="s">
        <v>6</v>
      </c>
      <c r="E252" s="74" t="s">
        <v>12</v>
      </c>
      <c r="F252" s="74"/>
      <c r="G252" s="68">
        <v>6.4500000000000002E-2</v>
      </c>
      <c r="H252" s="68">
        <v>6.7199999999999996E-2</v>
      </c>
      <c r="I252" s="68">
        <v>6.7699999999999996E-2</v>
      </c>
      <c r="J252" s="68">
        <v>6.7100000000000007E-2</v>
      </c>
      <c r="K252" s="63"/>
    </row>
    <row r="253" spans="2:11" x14ac:dyDescent="0.25">
      <c r="B253" s="67">
        <v>42583</v>
      </c>
      <c r="C253" s="74">
        <v>6</v>
      </c>
      <c r="D253" s="74" t="s">
        <v>6</v>
      </c>
      <c r="E253" s="74" t="s">
        <v>12</v>
      </c>
      <c r="F253" s="74"/>
      <c r="G253" s="68">
        <v>6.2E-2</v>
      </c>
      <c r="H253" s="68">
        <v>6.4600000000000005E-2</v>
      </c>
      <c r="I253" s="68">
        <v>6.4699999999999994E-2</v>
      </c>
      <c r="J253" s="68">
        <v>6.4299999999999996E-2</v>
      </c>
      <c r="K253" s="63"/>
    </row>
    <row r="254" spans="2:11" x14ac:dyDescent="0.25">
      <c r="B254" s="67">
        <v>42583</v>
      </c>
      <c r="C254" s="74">
        <v>12</v>
      </c>
      <c r="D254" s="74" t="s">
        <v>6</v>
      </c>
      <c r="E254" s="74" t="s">
        <v>12</v>
      </c>
      <c r="F254" s="74"/>
      <c r="G254" s="68">
        <v>6.3399999999999998E-2</v>
      </c>
      <c r="H254" s="68">
        <v>6.5500000000000003E-2</v>
      </c>
      <c r="I254" s="68">
        <v>6.6100000000000006E-2</v>
      </c>
      <c r="J254" s="68">
        <v>6.5500000000000003E-2</v>
      </c>
      <c r="K254" s="63"/>
    </row>
    <row r="255" spans="2:11" x14ac:dyDescent="0.25">
      <c r="B255" s="67">
        <v>42583</v>
      </c>
      <c r="C255" s="74">
        <v>18</v>
      </c>
      <c r="D255" s="74" t="s">
        <v>6</v>
      </c>
      <c r="E255" s="74" t="s">
        <v>12</v>
      </c>
      <c r="F255" s="74"/>
      <c r="G255" s="68">
        <v>6.4000000000000001E-2</v>
      </c>
      <c r="H255" s="68">
        <v>6.6900000000000001E-2</v>
      </c>
      <c r="I255" s="68">
        <v>6.7199999999999996E-2</v>
      </c>
      <c r="J255" s="68">
        <v>6.6699999999999995E-2</v>
      </c>
      <c r="K255" s="63"/>
    </row>
    <row r="256" spans="2:11" x14ac:dyDescent="0.25">
      <c r="B256" s="67">
        <v>42583</v>
      </c>
      <c r="C256" s="74">
        <v>24</v>
      </c>
      <c r="D256" s="74" t="s">
        <v>6</v>
      </c>
      <c r="E256" s="74" t="s">
        <v>12</v>
      </c>
      <c r="F256" s="74"/>
      <c r="G256" s="68">
        <v>6.4699999999999994E-2</v>
      </c>
      <c r="H256" s="68">
        <v>6.7500000000000004E-2</v>
      </c>
      <c r="I256" s="68">
        <v>6.8000000000000005E-2</v>
      </c>
      <c r="J256" s="68">
        <v>6.7400000000000002E-2</v>
      </c>
      <c r="K256" s="63"/>
    </row>
    <row r="257" spans="2:11" x14ac:dyDescent="0.25">
      <c r="B257" s="67">
        <v>42614</v>
      </c>
      <c r="C257" s="74">
        <v>6</v>
      </c>
      <c r="D257" s="74" t="s">
        <v>6</v>
      </c>
      <c r="E257" s="74" t="s">
        <v>12</v>
      </c>
      <c r="F257" s="74"/>
      <c r="G257" s="68">
        <v>6.25E-2</v>
      </c>
      <c r="H257" s="68">
        <v>6.7000000000000004E-2</v>
      </c>
      <c r="I257" s="68">
        <v>6.6500000000000004E-2</v>
      </c>
      <c r="J257" s="68">
        <v>6.6199999999999995E-2</v>
      </c>
      <c r="K257" s="63"/>
    </row>
    <row r="258" spans="2:11" x14ac:dyDescent="0.25">
      <c r="B258" s="67">
        <v>42614</v>
      </c>
      <c r="C258" s="74">
        <v>12</v>
      </c>
      <c r="D258" s="74" t="s">
        <v>6</v>
      </c>
      <c r="E258" s="74" t="s">
        <v>12</v>
      </c>
      <c r="F258" s="74"/>
      <c r="G258" s="68">
        <v>6.3899999999999998E-2</v>
      </c>
      <c r="H258" s="68">
        <v>6.6100000000000006E-2</v>
      </c>
      <c r="I258" s="68">
        <v>6.6699999999999995E-2</v>
      </c>
      <c r="J258" s="68">
        <v>6.6100000000000006E-2</v>
      </c>
      <c r="K258" s="63"/>
    </row>
    <row r="259" spans="2:11" x14ac:dyDescent="0.25">
      <c r="B259" s="67">
        <v>42614</v>
      </c>
      <c r="C259" s="74">
        <v>18</v>
      </c>
      <c r="D259" s="74" t="s">
        <v>6</v>
      </c>
      <c r="E259" s="74" t="s">
        <v>12</v>
      </c>
      <c r="F259" s="74"/>
      <c r="G259" s="68">
        <v>6.4199999999999993E-2</v>
      </c>
      <c r="H259" s="68">
        <v>6.7900000000000002E-2</v>
      </c>
      <c r="I259" s="68">
        <v>6.8000000000000005E-2</v>
      </c>
      <c r="J259" s="68">
        <v>6.7500000000000004E-2</v>
      </c>
      <c r="K259" s="63"/>
    </row>
    <row r="260" spans="2:11" x14ac:dyDescent="0.25">
      <c r="B260" s="67">
        <v>42614</v>
      </c>
      <c r="C260" s="74">
        <v>24</v>
      </c>
      <c r="D260" s="74" t="s">
        <v>6</v>
      </c>
      <c r="E260" s="74" t="s">
        <v>12</v>
      </c>
      <c r="F260" s="74"/>
      <c r="G260" s="68">
        <v>6.4899999999999999E-2</v>
      </c>
      <c r="H260" s="68">
        <v>6.7799999999999999E-2</v>
      </c>
      <c r="I260" s="68">
        <v>6.83E-2</v>
      </c>
      <c r="J260" s="68">
        <v>6.7699999999999996E-2</v>
      </c>
      <c r="K260" s="63"/>
    </row>
    <row r="261" spans="2:11" x14ac:dyDescent="0.25">
      <c r="B261" s="69">
        <v>42461</v>
      </c>
      <c r="C261" s="75">
        <v>6</v>
      </c>
      <c r="D261" s="75" t="s">
        <v>6</v>
      </c>
      <c r="E261" s="75" t="s">
        <v>27</v>
      </c>
      <c r="F261" s="75"/>
      <c r="G261" s="70">
        <v>6.88E-2</v>
      </c>
      <c r="H261" s="70">
        <v>7.3899999999999993E-2</v>
      </c>
      <c r="I261" s="70">
        <v>7.2999999999999995E-2</v>
      </c>
      <c r="J261" s="70">
        <v>7.2300000000000003E-2</v>
      </c>
      <c r="K261" s="63"/>
    </row>
    <row r="262" spans="2:11" x14ac:dyDescent="0.25">
      <c r="B262" s="67">
        <v>42461</v>
      </c>
      <c r="C262" s="74">
        <v>12</v>
      </c>
      <c r="D262" s="74" t="s">
        <v>6</v>
      </c>
      <c r="E262" s="74" t="s">
        <v>27</v>
      </c>
      <c r="F262" s="74"/>
      <c r="G262" s="68">
        <v>7.0199999999999999E-2</v>
      </c>
      <c r="H262" s="68">
        <v>7.7899999999999997E-2</v>
      </c>
      <c r="I262" s="68">
        <v>7.6600000000000001E-2</v>
      </c>
      <c r="J262" s="68">
        <v>7.5800000000000006E-2</v>
      </c>
      <c r="K262" s="63"/>
    </row>
    <row r="263" spans="2:11" x14ac:dyDescent="0.25">
      <c r="B263" s="71">
        <v>42461</v>
      </c>
      <c r="C263" s="72">
        <v>18</v>
      </c>
      <c r="D263" s="72" t="s">
        <v>6</v>
      </c>
      <c r="E263" s="72" t="s">
        <v>27</v>
      </c>
      <c r="F263" s="72"/>
      <c r="G263" s="73">
        <v>6.9900000000000004E-2</v>
      </c>
      <c r="H263" s="73">
        <v>7.6700000000000004E-2</v>
      </c>
      <c r="I263" s="73">
        <v>7.5499999999999998E-2</v>
      </c>
      <c r="J263" s="73">
        <v>7.4800000000000005E-2</v>
      </c>
      <c r="K263" s="63"/>
    </row>
    <row r="264" spans="2:11" x14ac:dyDescent="0.25">
      <c r="B264" s="67">
        <v>42461</v>
      </c>
      <c r="C264" s="74">
        <v>24</v>
      </c>
      <c r="D264" s="74" t="s">
        <v>6</v>
      </c>
      <c r="E264" s="74" t="s">
        <v>27</v>
      </c>
      <c r="F264" s="74"/>
      <c r="G264" s="68">
        <v>7.0000000000000007E-2</v>
      </c>
      <c r="H264" s="68">
        <v>7.7499999999999999E-2</v>
      </c>
      <c r="I264" s="68">
        <v>7.6200000000000004E-2</v>
      </c>
      <c r="J264" s="68">
        <v>7.5499999999999998E-2</v>
      </c>
      <c r="K264" s="63"/>
    </row>
    <row r="265" spans="2:11" x14ac:dyDescent="0.25">
      <c r="B265" s="67">
        <v>42491</v>
      </c>
      <c r="C265" s="74">
        <v>6</v>
      </c>
      <c r="D265" s="74" t="s">
        <v>6</v>
      </c>
      <c r="E265" s="74" t="s">
        <v>27</v>
      </c>
      <c r="F265" s="74"/>
      <c r="G265" s="68">
        <v>6.93E-2</v>
      </c>
      <c r="H265" s="68">
        <v>7.3899999999999993E-2</v>
      </c>
      <c r="I265" s="68">
        <v>7.3200000000000001E-2</v>
      </c>
      <c r="J265" s="68">
        <v>7.2400000000000006E-2</v>
      </c>
      <c r="K265" s="63"/>
    </row>
    <row r="266" spans="2:11" x14ac:dyDescent="0.25">
      <c r="B266" s="69">
        <v>42491</v>
      </c>
      <c r="C266" s="75">
        <v>12</v>
      </c>
      <c r="D266" s="75" t="s">
        <v>6</v>
      </c>
      <c r="E266" s="75" t="s">
        <v>27</v>
      </c>
      <c r="F266" s="75"/>
      <c r="G266" s="70">
        <v>7.0599999999999996E-2</v>
      </c>
      <c r="H266" s="70">
        <v>7.8299999999999995E-2</v>
      </c>
      <c r="I266" s="70">
        <v>7.6999999999999999E-2</v>
      </c>
      <c r="J266" s="70">
        <v>7.6200000000000004E-2</v>
      </c>
      <c r="K266" s="63"/>
    </row>
    <row r="267" spans="2:11" x14ac:dyDescent="0.25">
      <c r="B267" s="69">
        <v>42491</v>
      </c>
      <c r="C267" s="75">
        <v>18</v>
      </c>
      <c r="D267" s="75" t="s">
        <v>6</v>
      </c>
      <c r="E267" s="75" t="s">
        <v>27</v>
      </c>
      <c r="F267" s="75"/>
      <c r="G267" s="70">
        <v>7.0099999999999996E-2</v>
      </c>
      <c r="H267" s="70">
        <v>7.6700000000000004E-2</v>
      </c>
      <c r="I267" s="70">
        <v>7.5600000000000001E-2</v>
      </c>
      <c r="J267" s="70">
        <v>7.4800000000000005E-2</v>
      </c>
      <c r="K267" s="63"/>
    </row>
    <row r="268" spans="2:11" x14ac:dyDescent="0.25">
      <c r="B268" s="69">
        <v>42491</v>
      </c>
      <c r="C268" s="75">
        <v>24</v>
      </c>
      <c r="D268" s="75" t="s">
        <v>6</v>
      </c>
      <c r="E268" s="75" t="s">
        <v>27</v>
      </c>
      <c r="F268" s="75"/>
      <c r="G268" s="70">
        <v>7.0099999999999996E-2</v>
      </c>
      <c r="H268" s="70">
        <v>7.7600000000000002E-2</v>
      </c>
      <c r="I268" s="70">
        <v>7.6300000000000007E-2</v>
      </c>
      <c r="J268" s="70">
        <v>7.5499999999999998E-2</v>
      </c>
      <c r="K268" s="63"/>
    </row>
    <row r="269" spans="2:11" x14ac:dyDescent="0.25">
      <c r="B269" s="67">
        <v>42522</v>
      </c>
      <c r="C269" s="74">
        <v>6</v>
      </c>
      <c r="D269" s="74" t="s">
        <v>6</v>
      </c>
      <c r="E269" s="74" t="s">
        <v>27</v>
      </c>
      <c r="F269" s="74"/>
      <c r="G269" s="68">
        <v>6.93E-2</v>
      </c>
      <c r="H269" s="68">
        <v>7.4499999999999997E-2</v>
      </c>
      <c r="I269" s="68">
        <v>7.3599999999999999E-2</v>
      </c>
      <c r="J269" s="68">
        <v>7.2900000000000006E-2</v>
      </c>
      <c r="K269" s="63"/>
    </row>
    <row r="270" spans="2:11" x14ac:dyDescent="0.25">
      <c r="B270" s="67">
        <v>42522</v>
      </c>
      <c r="C270" s="74">
        <v>12</v>
      </c>
      <c r="D270" s="74" t="s">
        <v>6</v>
      </c>
      <c r="E270" s="74" t="s">
        <v>27</v>
      </c>
      <c r="F270" s="74"/>
      <c r="G270" s="68">
        <v>7.0800000000000002E-2</v>
      </c>
      <c r="H270" s="68">
        <v>7.8399999999999997E-2</v>
      </c>
      <c r="I270" s="68">
        <v>7.7100000000000002E-2</v>
      </c>
      <c r="J270" s="68">
        <v>7.6399999999999996E-2</v>
      </c>
      <c r="K270" s="63"/>
    </row>
    <row r="271" spans="2:11" x14ac:dyDescent="0.25">
      <c r="B271" s="71">
        <v>42522</v>
      </c>
      <c r="C271" s="72">
        <v>18</v>
      </c>
      <c r="D271" s="72" t="s">
        <v>6</v>
      </c>
      <c r="E271" s="72" t="s">
        <v>27</v>
      </c>
      <c r="F271" s="72"/>
      <c r="G271" s="73">
        <v>7.0099999999999996E-2</v>
      </c>
      <c r="H271" s="73">
        <v>7.6799999999999993E-2</v>
      </c>
      <c r="I271" s="73">
        <v>7.5700000000000003E-2</v>
      </c>
      <c r="J271" s="73">
        <v>7.4999999999999997E-2</v>
      </c>
      <c r="K271" s="63"/>
    </row>
    <row r="272" spans="2:11" x14ac:dyDescent="0.25">
      <c r="B272" s="67">
        <v>42522</v>
      </c>
      <c r="C272" s="74">
        <v>24</v>
      </c>
      <c r="D272" s="74" t="s">
        <v>6</v>
      </c>
      <c r="E272" s="74" t="s">
        <v>27</v>
      </c>
      <c r="F272" s="74"/>
      <c r="G272" s="68">
        <v>7.0099999999999996E-2</v>
      </c>
      <c r="H272" s="68">
        <v>7.7499999999999999E-2</v>
      </c>
      <c r="I272" s="68">
        <v>7.6300000000000007E-2</v>
      </c>
      <c r="J272" s="68">
        <v>7.5499999999999998E-2</v>
      </c>
      <c r="K272" s="63"/>
    </row>
    <row r="273" spans="2:11" x14ac:dyDescent="0.25">
      <c r="B273" s="67">
        <v>42552</v>
      </c>
      <c r="C273" s="74">
        <v>6</v>
      </c>
      <c r="D273" s="74" t="s">
        <v>6</v>
      </c>
      <c r="E273" s="74" t="s">
        <v>27</v>
      </c>
      <c r="F273" s="74"/>
      <c r="G273" s="68">
        <v>6.8900000000000003E-2</v>
      </c>
      <c r="H273" s="68">
        <v>7.5399999999999995E-2</v>
      </c>
      <c r="I273" s="68">
        <v>7.4200000000000002E-2</v>
      </c>
      <c r="J273" s="68">
        <v>7.3499999999999996E-2</v>
      </c>
      <c r="K273" s="63"/>
    </row>
    <row r="274" spans="2:11" x14ac:dyDescent="0.25">
      <c r="B274" s="67">
        <v>42552</v>
      </c>
      <c r="C274" s="74">
        <v>12</v>
      </c>
      <c r="D274" s="74" t="s">
        <v>6</v>
      </c>
      <c r="E274" s="74" t="s">
        <v>27</v>
      </c>
      <c r="F274" s="74"/>
      <c r="G274" s="68">
        <v>7.0699999999999999E-2</v>
      </c>
      <c r="H274" s="68">
        <v>7.8299999999999995E-2</v>
      </c>
      <c r="I274" s="68">
        <v>7.6999999999999999E-2</v>
      </c>
      <c r="J274" s="68">
        <v>7.6300000000000007E-2</v>
      </c>
      <c r="K274" s="63"/>
    </row>
    <row r="275" spans="2:11" x14ac:dyDescent="0.25">
      <c r="B275" s="67">
        <v>42552</v>
      </c>
      <c r="C275" s="74">
        <v>18</v>
      </c>
      <c r="D275" s="74" t="s">
        <v>6</v>
      </c>
      <c r="E275" s="74" t="s">
        <v>27</v>
      </c>
      <c r="F275" s="74"/>
      <c r="G275" s="68">
        <v>6.9900000000000004E-2</v>
      </c>
      <c r="H275" s="68">
        <v>7.7100000000000002E-2</v>
      </c>
      <c r="I275" s="68">
        <v>7.5800000000000006E-2</v>
      </c>
      <c r="J275" s="68">
        <v>7.51E-2</v>
      </c>
      <c r="K275" s="63"/>
    </row>
    <row r="276" spans="2:11" x14ac:dyDescent="0.25">
      <c r="B276" s="67">
        <v>42552</v>
      </c>
      <c r="C276" s="74">
        <v>24</v>
      </c>
      <c r="D276" s="74" t="s">
        <v>6</v>
      </c>
      <c r="E276" s="74" t="s">
        <v>27</v>
      </c>
      <c r="F276" s="74"/>
      <c r="G276" s="68">
        <v>7.0000000000000007E-2</v>
      </c>
      <c r="H276" s="68">
        <v>7.7499999999999999E-2</v>
      </c>
      <c r="I276" s="68">
        <v>7.6200000000000004E-2</v>
      </c>
      <c r="J276" s="68">
        <v>7.5499999999999998E-2</v>
      </c>
      <c r="K276" s="63"/>
    </row>
    <row r="277" spans="2:11" x14ac:dyDescent="0.25">
      <c r="B277" s="67">
        <v>42583</v>
      </c>
      <c r="C277" s="74">
        <v>6</v>
      </c>
      <c r="D277" s="74" t="s">
        <v>6</v>
      </c>
      <c r="E277" s="74" t="s">
        <v>27</v>
      </c>
      <c r="F277" s="74"/>
      <c r="G277" s="68">
        <v>7.0499999999999993E-2</v>
      </c>
      <c r="H277" s="68">
        <v>7.8399999999999997E-2</v>
      </c>
      <c r="I277" s="68">
        <v>7.6799999999999993E-2</v>
      </c>
      <c r="J277" s="68">
        <v>7.6300000000000007E-2</v>
      </c>
      <c r="K277" s="63"/>
    </row>
    <row r="278" spans="2:11" x14ac:dyDescent="0.25">
      <c r="B278" s="67">
        <v>42583</v>
      </c>
      <c r="C278" s="74">
        <v>12</v>
      </c>
      <c r="D278" s="74" t="s">
        <v>6</v>
      </c>
      <c r="E278" s="74" t="s">
        <v>27</v>
      </c>
      <c r="F278" s="74"/>
      <c r="G278" s="68">
        <v>7.0699999999999999E-2</v>
      </c>
      <c r="H278" s="68">
        <v>7.8299999999999995E-2</v>
      </c>
      <c r="I278" s="68">
        <v>7.6999999999999999E-2</v>
      </c>
      <c r="J278" s="68">
        <v>7.6200000000000004E-2</v>
      </c>
      <c r="K278" s="63"/>
    </row>
    <row r="279" spans="2:11" x14ac:dyDescent="0.25">
      <c r="B279" s="67">
        <v>42583</v>
      </c>
      <c r="C279" s="74">
        <v>18</v>
      </c>
      <c r="D279" s="74" t="s">
        <v>6</v>
      </c>
      <c r="E279" s="74" t="s">
        <v>27</v>
      </c>
      <c r="F279" s="74"/>
      <c r="G279" s="68">
        <v>7.0300000000000001E-2</v>
      </c>
      <c r="H279" s="68">
        <v>7.7899999999999997E-2</v>
      </c>
      <c r="I279" s="68">
        <v>7.6499999999999999E-2</v>
      </c>
      <c r="J279" s="68">
        <v>7.5800000000000006E-2</v>
      </c>
      <c r="K279" s="63"/>
    </row>
    <row r="280" spans="2:11" x14ac:dyDescent="0.25">
      <c r="B280" s="67">
        <v>42583</v>
      </c>
      <c r="C280" s="74">
        <v>24</v>
      </c>
      <c r="D280" s="74" t="s">
        <v>6</v>
      </c>
      <c r="E280" s="74" t="s">
        <v>27</v>
      </c>
      <c r="F280" s="74"/>
      <c r="G280" s="68">
        <v>7.0000000000000007E-2</v>
      </c>
      <c r="H280" s="68">
        <v>7.7399999999999997E-2</v>
      </c>
      <c r="I280" s="68">
        <v>7.6200000000000004E-2</v>
      </c>
      <c r="J280" s="68">
        <v>7.5399999999999995E-2</v>
      </c>
      <c r="K280" s="63"/>
    </row>
    <row r="281" spans="2:11" x14ac:dyDescent="0.25">
      <c r="B281" s="67">
        <v>42614</v>
      </c>
      <c r="C281" s="74">
        <v>6</v>
      </c>
      <c r="D281" s="74" t="s">
        <v>6</v>
      </c>
      <c r="E281" s="74" t="s">
        <v>27</v>
      </c>
      <c r="F281" s="74"/>
      <c r="G281" s="68">
        <v>7.1499999999999994E-2</v>
      </c>
      <c r="H281" s="68">
        <v>8.0799999999999997E-2</v>
      </c>
      <c r="I281" s="68">
        <v>7.9000000000000001E-2</v>
      </c>
      <c r="J281" s="68">
        <v>7.85E-2</v>
      </c>
      <c r="K281" s="63"/>
    </row>
    <row r="282" spans="2:11" x14ac:dyDescent="0.25">
      <c r="B282" s="67">
        <v>42614</v>
      </c>
      <c r="C282" s="74">
        <v>12</v>
      </c>
      <c r="D282" s="74" t="s">
        <v>6</v>
      </c>
      <c r="E282" s="74" t="s">
        <v>27</v>
      </c>
      <c r="F282" s="74"/>
      <c r="G282" s="68">
        <v>7.0699999999999999E-2</v>
      </c>
      <c r="H282" s="68">
        <v>7.8299999999999995E-2</v>
      </c>
      <c r="I282" s="68">
        <v>7.6999999999999999E-2</v>
      </c>
      <c r="J282" s="68">
        <v>7.6300000000000007E-2</v>
      </c>
      <c r="K282" s="63"/>
    </row>
    <row r="283" spans="2:11" x14ac:dyDescent="0.25">
      <c r="B283" s="67">
        <v>42614</v>
      </c>
      <c r="C283" s="74">
        <v>18</v>
      </c>
      <c r="D283" s="74" t="s">
        <v>6</v>
      </c>
      <c r="E283" s="74" t="s">
        <v>27</v>
      </c>
      <c r="F283" s="74"/>
      <c r="G283" s="68">
        <v>7.0499999999999993E-2</v>
      </c>
      <c r="H283" s="68">
        <v>7.85E-2</v>
      </c>
      <c r="I283" s="68">
        <v>7.7100000000000002E-2</v>
      </c>
      <c r="J283" s="68">
        <v>7.6399999999999996E-2</v>
      </c>
      <c r="K283" s="63"/>
    </row>
    <row r="284" spans="2:11" x14ac:dyDescent="0.25">
      <c r="B284" s="67">
        <v>42614</v>
      </c>
      <c r="C284" s="74">
        <v>24</v>
      </c>
      <c r="D284" s="74" t="s">
        <v>6</v>
      </c>
      <c r="E284" s="74" t="s">
        <v>27</v>
      </c>
      <c r="F284" s="74"/>
      <c r="G284" s="68">
        <v>7.0000000000000007E-2</v>
      </c>
      <c r="H284" s="68">
        <v>7.7399999999999997E-2</v>
      </c>
      <c r="I284" s="68">
        <v>7.6200000000000004E-2</v>
      </c>
      <c r="J284" s="68">
        <v>7.5399999999999995E-2</v>
      </c>
      <c r="K284" s="63"/>
    </row>
    <row r="285" spans="2:11" x14ac:dyDescent="0.25">
      <c r="B285" s="69">
        <v>42461</v>
      </c>
      <c r="C285" s="75">
        <v>6</v>
      </c>
      <c r="D285" s="75" t="s">
        <v>7</v>
      </c>
      <c r="E285" s="75" t="s">
        <v>13</v>
      </c>
      <c r="F285" s="75"/>
      <c r="G285" s="70">
        <v>8.3900000000000002E-2</v>
      </c>
      <c r="H285" s="70">
        <v>8.2199999999999995E-2</v>
      </c>
      <c r="I285" s="70">
        <v>8.1199999999999994E-2</v>
      </c>
      <c r="J285" s="70">
        <v>7.8299999999999995E-2</v>
      </c>
      <c r="K285" s="63"/>
    </row>
    <row r="286" spans="2:11" x14ac:dyDescent="0.25">
      <c r="B286" s="67">
        <v>42461</v>
      </c>
      <c r="C286" s="74">
        <v>12</v>
      </c>
      <c r="D286" s="74" t="s">
        <v>7</v>
      </c>
      <c r="E286" s="74" t="s">
        <v>13</v>
      </c>
      <c r="F286" s="74"/>
      <c r="G286" s="68">
        <v>8.5400000000000004E-2</v>
      </c>
      <c r="H286" s="68">
        <v>8.9300000000000004E-2</v>
      </c>
      <c r="I286" s="68">
        <v>8.5900000000000004E-2</v>
      </c>
      <c r="J286" s="68">
        <v>8.3400000000000002E-2</v>
      </c>
      <c r="K286" s="63"/>
    </row>
    <row r="287" spans="2:11" x14ac:dyDescent="0.25">
      <c r="B287" s="69">
        <v>42461</v>
      </c>
      <c r="C287" s="75">
        <v>18</v>
      </c>
      <c r="D287" s="75" t="s">
        <v>7</v>
      </c>
      <c r="E287" s="75" t="s">
        <v>13</v>
      </c>
      <c r="F287" s="75"/>
      <c r="G287" s="70">
        <v>8.5099999999999995E-2</v>
      </c>
      <c r="H287" s="70">
        <v>8.7099999999999997E-2</v>
      </c>
      <c r="I287" s="70">
        <v>8.4599999999999995E-2</v>
      </c>
      <c r="J287" s="70">
        <v>8.2100000000000006E-2</v>
      </c>
      <c r="K287" s="63"/>
    </row>
    <row r="288" spans="2:11" x14ac:dyDescent="0.25">
      <c r="B288" s="69">
        <v>42461</v>
      </c>
      <c r="C288" s="75">
        <v>24</v>
      </c>
      <c r="D288" s="75" t="s">
        <v>7</v>
      </c>
      <c r="E288" s="75" t="s">
        <v>13</v>
      </c>
      <c r="F288" s="75"/>
      <c r="G288" s="70">
        <v>8.5099999999999995E-2</v>
      </c>
      <c r="H288" s="70">
        <v>8.8999999999999996E-2</v>
      </c>
      <c r="I288" s="70">
        <v>8.5599999999999996E-2</v>
      </c>
      <c r="J288" s="70">
        <v>8.3199999999999996E-2</v>
      </c>
      <c r="K288" s="63"/>
    </row>
    <row r="289" spans="2:11" x14ac:dyDescent="0.25">
      <c r="B289" s="67">
        <v>42491</v>
      </c>
      <c r="C289" s="74">
        <v>6</v>
      </c>
      <c r="D289" s="74" t="s">
        <v>7</v>
      </c>
      <c r="E289" s="74" t="s">
        <v>13</v>
      </c>
      <c r="F289" s="74"/>
      <c r="G289" s="68">
        <v>8.4500000000000006E-2</v>
      </c>
      <c r="H289" s="68">
        <v>8.2600000000000007E-2</v>
      </c>
      <c r="I289" s="68">
        <v>8.1799999999999998E-2</v>
      </c>
      <c r="J289" s="68">
        <v>7.8799999999999995E-2</v>
      </c>
      <c r="K289" s="63"/>
    </row>
    <row r="290" spans="2:11" x14ac:dyDescent="0.25">
      <c r="B290" s="69">
        <v>42491</v>
      </c>
      <c r="C290" s="75">
        <v>12</v>
      </c>
      <c r="D290" s="75" t="s">
        <v>7</v>
      </c>
      <c r="E290" s="75" t="s">
        <v>13</v>
      </c>
      <c r="F290" s="75"/>
      <c r="G290" s="70">
        <v>8.5699999999999998E-2</v>
      </c>
      <c r="H290" s="70">
        <v>8.9700000000000002E-2</v>
      </c>
      <c r="I290" s="70">
        <v>8.6300000000000002E-2</v>
      </c>
      <c r="J290" s="70">
        <v>8.3799999999999999E-2</v>
      </c>
      <c r="K290" s="63"/>
    </row>
    <row r="291" spans="2:11" x14ac:dyDescent="0.25">
      <c r="B291" s="71">
        <v>42491</v>
      </c>
      <c r="C291" s="72">
        <v>18</v>
      </c>
      <c r="D291" s="72" t="s">
        <v>7</v>
      </c>
      <c r="E291" s="72" t="s">
        <v>13</v>
      </c>
      <c r="F291" s="72"/>
      <c r="G291" s="73">
        <v>8.5300000000000001E-2</v>
      </c>
      <c r="H291" s="73">
        <v>8.72E-2</v>
      </c>
      <c r="I291" s="73">
        <v>8.48E-2</v>
      </c>
      <c r="J291" s="73">
        <v>8.2199999999999995E-2</v>
      </c>
      <c r="K291" s="63"/>
    </row>
    <row r="292" spans="2:11" x14ac:dyDescent="0.25">
      <c r="B292" s="69">
        <v>42491</v>
      </c>
      <c r="C292" s="75">
        <v>24</v>
      </c>
      <c r="D292" s="75" t="s">
        <v>7</v>
      </c>
      <c r="E292" s="75" t="s">
        <v>13</v>
      </c>
      <c r="F292" s="75"/>
      <c r="G292" s="70">
        <v>8.5199999999999998E-2</v>
      </c>
      <c r="H292" s="70">
        <v>8.8999999999999996E-2</v>
      </c>
      <c r="I292" s="70">
        <v>8.5599999999999996E-2</v>
      </c>
      <c r="J292" s="70">
        <v>8.3299999999999999E-2</v>
      </c>
      <c r="K292" s="63"/>
    </row>
    <row r="293" spans="2:11" x14ac:dyDescent="0.25">
      <c r="B293" s="67">
        <v>42522</v>
      </c>
      <c r="C293" s="74">
        <v>6</v>
      </c>
      <c r="D293" s="74" t="s">
        <v>7</v>
      </c>
      <c r="E293" s="74" t="s">
        <v>13</v>
      </c>
      <c r="F293" s="74"/>
      <c r="G293" s="68">
        <v>8.4000000000000005E-2</v>
      </c>
      <c r="H293" s="68">
        <v>8.3400000000000002E-2</v>
      </c>
      <c r="I293" s="68">
        <v>8.2600000000000007E-2</v>
      </c>
      <c r="J293" s="68">
        <v>7.9100000000000004E-2</v>
      </c>
      <c r="K293" s="63"/>
    </row>
    <row r="294" spans="2:11" x14ac:dyDescent="0.25">
      <c r="B294" s="71">
        <v>42522</v>
      </c>
      <c r="C294" s="72">
        <v>12</v>
      </c>
      <c r="D294" s="72" t="s">
        <v>7</v>
      </c>
      <c r="E294" s="72" t="s">
        <v>13</v>
      </c>
      <c r="F294" s="72"/>
      <c r="G294" s="73">
        <v>8.5800000000000001E-2</v>
      </c>
      <c r="H294" s="73">
        <v>8.9800000000000005E-2</v>
      </c>
      <c r="I294" s="73">
        <v>8.6300000000000002E-2</v>
      </c>
      <c r="J294" s="73">
        <v>8.3900000000000002E-2</v>
      </c>
      <c r="K294" s="63"/>
    </row>
    <row r="295" spans="2:11" x14ac:dyDescent="0.25">
      <c r="B295" s="71">
        <v>42522</v>
      </c>
      <c r="C295" s="72">
        <v>18</v>
      </c>
      <c r="D295" s="72" t="s">
        <v>7</v>
      </c>
      <c r="E295" s="72" t="s">
        <v>13</v>
      </c>
      <c r="F295" s="72"/>
      <c r="G295" s="73">
        <v>8.5000000000000006E-2</v>
      </c>
      <c r="H295" s="73">
        <v>8.7400000000000005E-2</v>
      </c>
      <c r="I295" s="73">
        <v>8.4900000000000003E-2</v>
      </c>
      <c r="J295" s="73">
        <v>8.2199999999999995E-2</v>
      </c>
      <c r="K295" s="63"/>
    </row>
    <row r="296" spans="2:11" x14ac:dyDescent="0.25">
      <c r="B296" s="67">
        <v>42522</v>
      </c>
      <c r="C296" s="74">
        <v>24</v>
      </c>
      <c r="D296" s="74" t="s">
        <v>7</v>
      </c>
      <c r="E296" s="74" t="s">
        <v>13</v>
      </c>
      <c r="F296" s="74"/>
      <c r="G296" s="68">
        <v>8.5099999999999995E-2</v>
      </c>
      <c r="H296" s="68">
        <v>8.8999999999999996E-2</v>
      </c>
      <c r="I296" s="68">
        <v>8.5599999999999996E-2</v>
      </c>
      <c r="J296" s="68">
        <v>8.3199999999999996E-2</v>
      </c>
      <c r="K296" s="63"/>
    </row>
    <row r="297" spans="2:11" x14ac:dyDescent="0.25">
      <c r="B297" s="67">
        <v>42552</v>
      </c>
      <c r="C297" s="74">
        <v>6</v>
      </c>
      <c r="D297" s="74" t="s">
        <v>7</v>
      </c>
      <c r="E297" s="74" t="s">
        <v>13</v>
      </c>
      <c r="F297" s="74"/>
      <c r="G297" s="68">
        <v>8.4000000000000005E-2</v>
      </c>
      <c r="H297" s="68">
        <v>8.5800000000000001E-2</v>
      </c>
      <c r="I297" s="68">
        <v>8.3799999999999999E-2</v>
      </c>
      <c r="J297" s="68">
        <v>8.0600000000000005E-2</v>
      </c>
      <c r="K297" s="63"/>
    </row>
    <row r="298" spans="2:11" x14ac:dyDescent="0.25">
      <c r="B298" s="67">
        <v>42552</v>
      </c>
      <c r="C298" s="74">
        <v>12</v>
      </c>
      <c r="D298" s="74" t="s">
        <v>7</v>
      </c>
      <c r="E298" s="74" t="s">
        <v>13</v>
      </c>
      <c r="F298" s="74"/>
      <c r="G298" s="68">
        <v>8.5900000000000004E-2</v>
      </c>
      <c r="H298" s="68">
        <v>8.9800000000000005E-2</v>
      </c>
      <c r="I298" s="68">
        <v>8.6400000000000005E-2</v>
      </c>
      <c r="J298" s="68">
        <v>8.4000000000000005E-2</v>
      </c>
      <c r="K298" s="63"/>
    </row>
    <row r="299" spans="2:11" x14ac:dyDescent="0.25">
      <c r="B299" s="67">
        <v>42552</v>
      </c>
      <c r="C299" s="74">
        <v>18</v>
      </c>
      <c r="D299" s="74" t="s">
        <v>7</v>
      </c>
      <c r="E299" s="74" t="s">
        <v>13</v>
      </c>
      <c r="F299" s="74"/>
      <c r="G299" s="68">
        <v>8.48E-2</v>
      </c>
      <c r="H299" s="68">
        <v>8.7999999999999995E-2</v>
      </c>
      <c r="I299" s="68">
        <v>8.5099999999999995E-2</v>
      </c>
      <c r="J299" s="68">
        <v>8.2500000000000004E-2</v>
      </c>
      <c r="K299" s="63"/>
    </row>
    <row r="300" spans="2:11" x14ac:dyDescent="0.25">
      <c r="B300" s="67">
        <v>42552</v>
      </c>
      <c r="C300" s="74">
        <v>24</v>
      </c>
      <c r="D300" s="74" t="s">
        <v>7</v>
      </c>
      <c r="E300" s="74" t="s">
        <v>13</v>
      </c>
      <c r="F300" s="74"/>
      <c r="G300" s="68">
        <v>8.5400000000000004E-2</v>
      </c>
      <c r="H300" s="68">
        <v>8.9300000000000004E-2</v>
      </c>
      <c r="I300" s="68">
        <v>8.5900000000000004E-2</v>
      </c>
      <c r="J300" s="68">
        <v>8.3500000000000005E-2</v>
      </c>
      <c r="K300" s="63"/>
    </row>
    <row r="301" spans="2:11" x14ac:dyDescent="0.25">
      <c r="B301" s="67">
        <v>42583</v>
      </c>
      <c r="C301" s="74">
        <v>6</v>
      </c>
      <c r="D301" s="74" t="s">
        <v>7</v>
      </c>
      <c r="E301" s="74" t="s">
        <v>13</v>
      </c>
      <c r="F301" s="74"/>
      <c r="G301" s="68">
        <v>8.5699999999999998E-2</v>
      </c>
      <c r="H301" s="68">
        <v>9.0499999999999997E-2</v>
      </c>
      <c r="I301" s="68">
        <v>8.6599999999999996E-2</v>
      </c>
      <c r="J301" s="68">
        <v>8.4199999999999997E-2</v>
      </c>
      <c r="K301" s="63"/>
    </row>
    <row r="302" spans="2:11" x14ac:dyDescent="0.25">
      <c r="B302" s="67">
        <v>42583</v>
      </c>
      <c r="C302" s="74">
        <v>12</v>
      </c>
      <c r="D302" s="74" t="s">
        <v>7</v>
      </c>
      <c r="E302" s="74" t="s">
        <v>13</v>
      </c>
      <c r="F302" s="74"/>
      <c r="G302" s="68">
        <v>8.5800000000000001E-2</v>
      </c>
      <c r="H302" s="68">
        <v>8.9700000000000002E-2</v>
      </c>
      <c r="I302" s="68">
        <v>8.6300000000000002E-2</v>
      </c>
      <c r="J302" s="68">
        <v>8.3900000000000002E-2</v>
      </c>
      <c r="K302" s="63"/>
    </row>
    <row r="303" spans="2:11" x14ac:dyDescent="0.25">
      <c r="B303" s="67">
        <v>42583</v>
      </c>
      <c r="C303" s="74">
        <v>18</v>
      </c>
      <c r="D303" s="74" t="s">
        <v>7</v>
      </c>
      <c r="E303" s="74" t="s">
        <v>13</v>
      </c>
      <c r="F303" s="74"/>
      <c r="G303" s="68">
        <v>8.5300000000000001E-2</v>
      </c>
      <c r="H303" s="68">
        <v>8.9399999999999993E-2</v>
      </c>
      <c r="I303" s="68">
        <v>8.5900000000000004E-2</v>
      </c>
      <c r="J303" s="68">
        <v>8.3500000000000005E-2</v>
      </c>
      <c r="K303" s="63"/>
    </row>
    <row r="304" spans="2:11" x14ac:dyDescent="0.25">
      <c r="B304" s="67">
        <v>42583</v>
      </c>
      <c r="C304" s="74">
        <v>24</v>
      </c>
      <c r="D304" s="74" t="s">
        <v>7</v>
      </c>
      <c r="E304" s="74" t="s">
        <v>13</v>
      </c>
      <c r="F304" s="74"/>
      <c r="G304" s="68">
        <v>8.5699999999999998E-2</v>
      </c>
      <c r="H304" s="68">
        <v>8.9700000000000002E-2</v>
      </c>
      <c r="I304" s="68">
        <v>8.6199999999999999E-2</v>
      </c>
      <c r="J304" s="68">
        <v>8.3799999999999999E-2</v>
      </c>
      <c r="K304" s="63"/>
    </row>
    <row r="305" spans="2:11" x14ac:dyDescent="0.25">
      <c r="B305" s="67">
        <v>42614</v>
      </c>
      <c r="C305" s="74">
        <v>6</v>
      </c>
      <c r="D305" s="74" t="s">
        <v>7</v>
      </c>
      <c r="E305" s="74" t="s">
        <v>13</v>
      </c>
      <c r="F305" s="74"/>
      <c r="G305" s="68">
        <v>8.6999999999999994E-2</v>
      </c>
      <c r="H305" s="68">
        <v>9.4899999999999998E-2</v>
      </c>
      <c r="I305" s="68">
        <v>8.9099999999999999E-2</v>
      </c>
      <c r="J305" s="68">
        <v>8.7400000000000005E-2</v>
      </c>
      <c r="K305" s="63"/>
    </row>
    <row r="306" spans="2:11" x14ac:dyDescent="0.25">
      <c r="B306" s="67">
        <v>42614</v>
      </c>
      <c r="C306" s="74">
        <v>12</v>
      </c>
      <c r="D306" s="74" t="s">
        <v>7</v>
      </c>
      <c r="E306" s="74" t="s">
        <v>13</v>
      </c>
      <c r="F306" s="74"/>
      <c r="G306" s="68">
        <v>8.5900000000000004E-2</v>
      </c>
      <c r="H306" s="68">
        <v>8.9800000000000005E-2</v>
      </c>
      <c r="I306" s="68">
        <v>8.6400000000000005E-2</v>
      </c>
      <c r="J306" s="68">
        <v>8.4000000000000005E-2</v>
      </c>
      <c r="K306" s="63"/>
    </row>
    <row r="307" spans="2:11" x14ac:dyDescent="0.25">
      <c r="B307" s="67">
        <v>42614</v>
      </c>
      <c r="C307" s="74">
        <v>18</v>
      </c>
      <c r="D307" s="74" t="s">
        <v>7</v>
      </c>
      <c r="E307" s="74" t="s">
        <v>13</v>
      </c>
      <c r="F307" s="74"/>
      <c r="G307" s="68">
        <v>8.5599999999999996E-2</v>
      </c>
      <c r="H307" s="68">
        <v>9.0800000000000006E-2</v>
      </c>
      <c r="I307" s="68">
        <v>8.6599999999999996E-2</v>
      </c>
      <c r="J307" s="68">
        <v>8.4500000000000006E-2</v>
      </c>
      <c r="K307" s="63"/>
    </row>
    <row r="308" spans="2:11" x14ac:dyDescent="0.25">
      <c r="B308" s="67">
        <v>42614</v>
      </c>
      <c r="C308" s="74">
        <v>24</v>
      </c>
      <c r="D308" s="74" t="s">
        <v>7</v>
      </c>
      <c r="E308" s="74" t="s">
        <v>13</v>
      </c>
      <c r="F308" s="74"/>
      <c r="G308" s="68">
        <v>8.5999999999999993E-2</v>
      </c>
      <c r="H308" s="68">
        <v>0.09</v>
      </c>
      <c r="I308" s="68">
        <v>8.6499999999999994E-2</v>
      </c>
      <c r="J308" s="68">
        <v>8.4099999999999994E-2</v>
      </c>
      <c r="K308" s="63"/>
    </row>
    <row r="309" spans="2:11" x14ac:dyDescent="0.25">
      <c r="B309" s="69">
        <v>42461</v>
      </c>
      <c r="C309" s="75">
        <v>6</v>
      </c>
      <c r="D309" s="75" t="s">
        <v>7</v>
      </c>
      <c r="E309" s="75" t="s">
        <v>18</v>
      </c>
      <c r="F309" s="75"/>
      <c r="G309" s="70">
        <v>7.5499999999999998E-2</v>
      </c>
      <c r="H309" s="70">
        <v>7.4700000000000003E-2</v>
      </c>
      <c r="I309" s="70">
        <v>7.3999999999999996E-2</v>
      </c>
      <c r="J309" s="70">
        <v>7.3700000000000002E-2</v>
      </c>
      <c r="K309" s="63"/>
    </row>
    <row r="310" spans="2:11" x14ac:dyDescent="0.25">
      <c r="B310" s="71">
        <v>42461</v>
      </c>
      <c r="C310" s="72">
        <v>12</v>
      </c>
      <c r="D310" s="72" t="s">
        <v>7</v>
      </c>
      <c r="E310" s="72" t="s">
        <v>18</v>
      </c>
      <c r="F310" s="72"/>
      <c r="G310" s="73">
        <v>7.9799999999999996E-2</v>
      </c>
      <c r="H310" s="73">
        <v>8.0799999999999997E-2</v>
      </c>
      <c r="I310" s="73">
        <v>7.9699999999999993E-2</v>
      </c>
      <c r="J310" s="73">
        <v>7.9600000000000004E-2</v>
      </c>
      <c r="K310" s="63"/>
    </row>
    <row r="311" spans="2:11" x14ac:dyDescent="0.25">
      <c r="B311" s="69">
        <v>42461</v>
      </c>
      <c r="C311" s="75">
        <v>18</v>
      </c>
      <c r="D311" s="75" t="s">
        <v>7</v>
      </c>
      <c r="E311" s="75" t="s">
        <v>18</v>
      </c>
      <c r="F311" s="75"/>
      <c r="G311" s="70">
        <v>7.9500000000000001E-2</v>
      </c>
      <c r="H311" s="70">
        <v>7.9899999999999999E-2</v>
      </c>
      <c r="I311" s="70">
        <v>7.9000000000000001E-2</v>
      </c>
      <c r="J311" s="70">
        <v>7.8799999999999995E-2</v>
      </c>
      <c r="K311" s="63"/>
    </row>
    <row r="312" spans="2:11" x14ac:dyDescent="0.25">
      <c r="B312" s="69">
        <v>42461</v>
      </c>
      <c r="C312" s="75">
        <v>24</v>
      </c>
      <c r="D312" s="75" t="s">
        <v>7</v>
      </c>
      <c r="E312" s="75" t="s">
        <v>18</v>
      </c>
      <c r="F312" s="75"/>
      <c r="G312" s="70">
        <v>8.1100000000000005E-2</v>
      </c>
      <c r="H312" s="70">
        <v>8.2100000000000006E-2</v>
      </c>
      <c r="I312" s="70">
        <v>8.1000000000000003E-2</v>
      </c>
      <c r="J312" s="70">
        <v>8.0799999999999997E-2</v>
      </c>
      <c r="K312" s="63"/>
    </row>
    <row r="313" spans="2:11" x14ac:dyDescent="0.25">
      <c r="B313" s="67">
        <v>42491</v>
      </c>
      <c r="C313" s="74">
        <v>6</v>
      </c>
      <c r="D313" s="74" t="s">
        <v>7</v>
      </c>
      <c r="E313" s="74" t="s">
        <v>18</v>
      </c>
      <c r="F313" s="74"/>
      <c r="G313" s="68">
        <v>7.5999999999999998E-2</v>
      </c>
      <c r="H313" s="68">
        <v>7.51E-2</v>
      </c>
      <c r="I313" s="68">
        <v>7.4499999999999997E-2</v>
      </c>
      <c r="J313" s="68">
        <v>7.4200000000000002E-2</v>
      </c>
      <c r="K313" s="63"/>
    </row>
    <row r="314" spans="2:11" x14ac:dyDescent="0.25">
      <c r="B314" s="69">
        <v>42491</v>
      </c>
      <c r="C314" s="75">
        <v>12</v>
      </c>
      <c r="D314" s="75" t="s">
        <v>7</v>
      </c>
      <c r="E314" s="75" t="s">
        <v>18</v>
      </c>
      <c r="F314" s="75"/>
      <c r="G314" s="70">
        <v>8.0299999999999996E-2</v>
      </c>
      <c r="H314" s="70">
        <v>8.1299999999999997E-2</v>
      </c>
      <c r="I314" s="70">
        <v>8.0299999999999996E-2</v>
      </c>
      <c r="J314" s="70">
        <v>8.0100000000000005E-2</v>
      </c>
      <c r="K314" s="63"/>
    </row>
    <row r="315" spans="2:11" x14ac:dyDescent="0.25">
      <c r="B315" s="69">
        <v>42491</v>
      </c>
      <c r="C315" s="75">
        <v>18</v>
      </c>
      <c r="D315" s="75" t="s">
        <v>7</v>
      </c>
      <c r="E315" s="75" t="s">
        <v>18</v>
      </c>
      <c r="F315" s="75"/>
      <c r="G315" s="70">
        <v>7.9699999999999993E-2</v>
      </c>
      <c r="H315" s="70">
        <v>0.08</v>
      </c>
      <c r="I315" s="70">
        <v>7.9100000000000004E-2</v>
      </c>
      <c r="J315" s="70">
        <v>7.8899999999999998E-2</v>
      </c>
      <c r="K315" s="63"/>
    </row>
    <row r="316" spans="2:11" x14ac:dyDescent="0.25">
      <c r="B316" s="69">
        <v>42491</v>
      </c>
      <c r="C316" s="75">
        <v>24</v>
      </c>
      <c r="D316" s="75" t="s">
        <v>7</v>
      </c>
      <c r="E316" s="75" t="s">
        <v>18</v>
      </c>
      <c r="F316" s="75"/>
      <c r="G316" s="70">
        <v>8.1199999999999994E-2</v>
      </c>
      <c r="H316" s="70">
        <v>8.2199999999999995E-2</v>
      </c>
      <c r="I316" s="70">
        <v>8.1100000000000005E-2</v>
      </c>
      <c r="J316" s="70">
        <v>8.1000000000000003E-2</v>
      </c>
      <c r="K316" s="63"/>
    </row>
    <row r="317" spans="2:11" x14ac:dyDescent="0.25">
      <c r="B317" s="69">
        <v>42522</v>
      </c>
      <c r="C317" s="75">
        <v>6</v>
      </c>
      <c r="D317" s="75" t="s">
        <v>7</v>
      </c>
      <c r="E317" s="75" t="s">
        <v>18</v>
      </c>
      <c r="F317" s="75"/>
      <c r="G317" s="70">
        <v>7.5999999999999998E-2</v>
      </c>
      <c r="H317" s="70">
        <v>7.5600000000000001E-2</v>
      </c>
      <c r="I317" s="70">
        <v>7.4999999999999997E-2</v>
      </c>
      <c r="J317" s="70">
        <v>7.4700000000000003E-2</v>
      </c>
      <c r="K317" s="63"/>
    </row>
    <row r="318" spans="2:11" x14ac:dyDescent="0.25">
      <c r="B318" s="69">
        <v>42522</v>
      </c>
      <c r="C318" s="75">
        <v>12</v>
      </c>
      <c r="D318" s="75" t="s">
        <v>7</v>
      </c>
      <c r="E318" s="75" t="s">
        <v>18</v>
      </c>
      <c r="F318" s="75"/>
      <c r="G318" s="70">
        <v>8.0699999999999994E-2</v>
      </c>
      <c r="H318" s="70">
        <v>8.1699999999999995E-2</v>
      </c>
      <c r="I318" s="70">
        <v>8.0600000000000005E-2</v>
      </c>
      <c r="J318" s="70">
        <v>8.0399999999999999E-2</v>
      </c>
      <c r="K318" s="63"/>
    </row>
    <row r="319" spans="2:11" x14ac:dyDescent="0.25">
      <c r="B319" s="69">
        <v>42522</v>
      </c>
      <c r="C319" s="75">
        <v>18</v>
      </c>
      <c r="D319" s="75" t="s">
        <v>7</v>
      </c>
      <c r="E319" s="75" t="s">
        <v>18</v>
      </c>
      <c r="F319" s="75"/>
      <c r="G319" s="70">
        <v>7.9699999999999993E-2</v>
      </c>
      <c r="H319" s="70">
        <v>8.0299999999999996E-2</v>
      </c>
      <c r="I319" s="70">
        <v>7.9299999999999995E-2</v>
      </c>
      <c r="J319" s="70">
        <v>7.9100000000000004E-2</v>
      </c>
      <c r="K319" s="63"/>
    </row>
    <row r="320" spans="2:11" x14ac:dyDescent="0.25">
      <c r="B320" s="69">
        <v>42522</v>
      </c>
      <c r="C320" s="75">
        <v>24</v>
      </c>
      <c r="D320" s="75" t="s">
        <v>7</v>
      </c>
      <c r="E320" s="75" t="s">
        <v>18</v>
      </c>
      <c r="F320" s="75"/>
      <c r="G320" s="70">
        <v>8.1299999999999997E-2</v>
      </c>
      <c r="H320" s="70">
        <v>8.2199999999999995E-2</v>
      </c>
      <c r="I320" s="70">
        <v>8.1199999999999994E-2</v>
      </c>
      <c r="J320" s="70">
        <v>8.1000000000000003E-2</v>
      </c>
      <c r="K320" s="63"/>
    </row>
    <row r="321" spans="2:11" x14ac:dyDescent="0.25">
      <c r="B321" s="67">
        <v>42552</v>
      </c>
      <c r="C321" s="74">
        <v>6</v>
      </c>
      <c r="D321" s="74" t="s">
        <v>7</v>
      </c>
      <c r="E321" s="74" t="s">
        <v>18</v>
      </c>
      <c r="F321" s="74"/>
      <c r="G321" s="68">
        <v>7.6899999999999996E-2</v>
      </c>
      <c r="H321" s="68">
        <v>7.7499999999999999E-2</v>
      </c>
      <c r="I321" s="68">
        <v>7.6499999999999999E-2</v>
      </c>
      <c r="J321" s="68">
        <v>7.6300000000000007E-2</v>
      </c>
      <c r="K321" s="63"/>
    </row>
    <row r="322" spans="2:11" x14ac:dyDescent="0.25">
      <c r="B322" s="67">
        <v>42552</v>
      </c>
      <c r="C322" s="74">
        <v>12</v>
      </c>
      <c r="D322" s="74" t="s">
        <v>7</v>
      </c>
      <c r="E322" s="74" t="s">
        <v>18</v>
      </c>
      <c r="F322" s="74"/>
      <c r="G322" s="68">
        <v>8.1000000000000003E-2</v>
      </c>
      <c r="H322" s="68">
        <v>8.2000000000000003E-2</v>
      </c>
      <c r="I322" s="68">
        <v>8.09E-2</v>
      </c>
      <c r="J322" s="68">
        <v>8.0799999999999997E-2</v>
      </c>
      <c r="K322" s="63"/>
    </row>
    <row r="323" spans="2:11" x14ac:dyDescent="0.25">
      <c r="B323" s="67">
        <v>42552</v>
      </c>
      <c r="C323" s="74">
        <v>18</v>
      </c>
      <c r="D323" s="74" t="s">
        <v>7</v>
      </c>
      <c r="E323" s="74" t="s">
        <v>18</v>
      </c>
      <c r="F323" s="74"/>
      <c r="G323" s="68">
        <v>8.0100000000000005E-2</v>
      </c>
      <c r="H323" s="68">
        <v>8.1000000000000003E-2</v>
      </c>
      <c r="I323" s="68">
        <v>7.9899999999999999E-2</v>
      </c>
      <c r="J323" s="68">
        <v>7.9799999999999996E-2</v>
      </c>
      <c r="K323" s="63"/>
    </row>
    <row r="324" spans="2:11" x14ac:dyDescent="0.25">
      <c r="B324" s="67">
        <v>42552</v>
      </c>
      <c r="C324" s="74">
        <v>24</v>
      </c>
      <c r="D324" s="74" t="s">
        <v>7</v>
      </c>
      <c r="E324" s="74" t="s">
        <v>18</v>
      </c>
      <c r="F324" s="74"/>
      <c r="G324" s="68">
        <v>8.1699999999999995E-2</v>
      </c>
      <c r="H324" s="68">
        <v>8.2699999999999996E-2</v>
      </c>
      <c r="I324" s="68">
        <v>8.1600000000000006E-2</v>
      </c>
      <c r="J324" s="68">
        <v>8.14E-2</v>
      </c>
      <c r="K324" s="63"/>
    </row>
    <row r="325" spans="2:11" x14ac:dyDescent="0.25">
      <c r="B325" s="67">
        <v>42583</v>
      </c>
      <c r="C325" s="74">
        <v>6</v>
      </c>
      <c r="D325" s="74" t="s">
        <v>7</v>
      </c>
      <c r="E325" s="74" t="s">
        <v>18</v>
      </c>
      <c r="F325" s="74"/>
      <c r="G325" s="68">
        <v>8.0100000000000005E-2</v>
      </c>
      <c r="H325" s="68">
        <v>8.1500000000000003E-2</v>
      </c>
      <c r="I325" s="68">
        <v>8.0199999999999994E-2</v>
      </c>
      <c r="J325" s="68">
        <v>8.0299999999999996E-2</v>
      </c>
      <c r="K325" s="63"/>
    </row>
    <row r="326" spans="2:11" x14ac:dyDescent="0.25">
      <c r="B326" s="67">
        <v>42583</v>
      </c>
      <c r="C326" s="74">
        <v>12</v>
      </c>
      <c r="D326" s="74" t="s">
        <v>7</v>
      </c>
      <c r="E326" s="74" t="s">
        <v>18</v>
      </c>
      <c r="F326" s="74"/>
      <c r="G326" s="68">
        <v>8.1199999999999994E-2</v>
      </c>
      <c r="H326" s="68">
        <v>8.2199999999999995E-2</v>
      </c>
      <c r="I326" s="68">
        <v>8.1100000000000005E-2</v>
      </c>
      <c r="J326" s="68">
        <v>8.1000000000000003E-2</v>
      </c>
      <c r="K326" s="63"/>
    </row>
    <row r="327" spans="2:11" x14ac:dyDescent="0.25">
      <c r="B327" s="67">
        <v>42583</v>
      </c>
      <c r="C327" s="74">
        <v>18</v>
      </c>
      <c r="D327" s="74" t="s">
        <v>7</v>
      </c>
      <c r="E327" s="74" t="s">
        <v>18</v>
      </c>
      <c r="F327" s="74"/>
      <c r="G327" s="68">
        <v>8.1500000000000003E-2</v>
      </c>
      <c r="H327" s="68">
        <v>8.2600000000000007E-2</v>
      </c>
      <c r="I327" s="68">
        <v>8.14E-2</v>
      </c>
      <c r="J327" s="68">
        <v>8.14E-2</v>
      </c>
      <c r="K327" s="63"/>
    </row>
    <row r="328" spans="2:11" x14ac:dyDescent="0.25">
      <c r="B328" s="67">
        <v>42583</v>
      </c>
      <c r="C328" s="74">
        <v>24</v>
      </c>
      <c r="D328" s="74" t="s">
        <v>7</v>
      </c>
      <c r="E328" s="74" t="s">
        <v>18</v>
      </c>
      <c r="F328" s="74"/>
      <c r="G328" s="68">
        <v>8.2000000000000003E-2</v>
      </c>
      <c r="H328" s="68">
        <v>8.3000000000000004E-2</v>
      </c>
      <c r="I328" s="68">
        <v>8.1900000000000001E-2</v>
      </c>
      <c r="J328" s="68">
        <v>8.1799999999999998E-2</v>
      </c>
      <c r="K328" s="63"/>
    </row>
    <row r="329" spans="2:11" x14ac:dyDescent="0.25">
      <c r="B329" s="67">
        <v>42614</v>
      </c>
      <c r="C329" s="74">
        <v>6</v>
      </c>
      <c r="D329" s="74" t="s">
        <v>7</v>
      </c>
      <c r="E329" s="74" t="s">
        <v>18</v>
      </c>
      <c r="F329" s="74"/>
      <c r="G329" s="68">
        <v>8.2600000000000007E-2</v>
      </c>
      <c r="H329" s="68">
        <v>8.48E-2</v>
      </c>
      <c r="I329" s="68">
        <v>8.3199999999999996E-2</v>
      </c>
      <c r="J329" s="68">
        <v>8.3500000000000005E-2</v>
      </c>
      <c r="K329" s="63"/>
    </row>
    <row r="330" spans="2:11" x14ac:dyDescent="0.25">
      <c r="B330" s="67">
        <v>42614</v>
      </c>
      <c r="C330" s="74">
        <v>12</v>
      </c>
      <c r="D330" s="74" t="s">
        <v>7</v>
      </c>
      <c r="E330" s="74" t="s">
        <v>18</v>
      </c>
      <c r="F330" s="74"/>
      <c r="G330" s="68">
        <v>8.1500000000000003E-2</v>
      </c>
      <c r="H330" s="68">
        <v>8.2500000000000004E-2</v>
      </c>
      <c r="I330" s="68">
        <v>8.14E-2</v>
      </c>
      <c r="J330" s="68">
        <v>8.1299999999999997E-2</v>
      </c>
      <c r="K330" s="63"/>
    </row>
    <row r="331" spans="2:11" x14ac:dyDescent="0.25">
      <c r="B331" s="67">
        <v>42614</v>
      </c>
      <c r="C331" s="74">
        <v>18</v>
      </c>
      <c r="D331" s="74" t="s">
        <v>7</v>
      </c>
      <c r="E331" s="74" t="s">
        <v>18</v>
      </c>
      <c r="F331" s="74"/>
      <c r="G331" s="68">
        <v>8.2500000000000004E-2</v>
      </c>
      <c r="H331" s="68">
        <v>8.3900000000000002E-2</v>
      </c>
      <c r="I331" s="68">
        <v>8.2699999999999996E-2</v>
      </c>
      <c r="J331" s="68">
        <v>8.2699999999999996E-2</v>
      </c>
      <c r="K331" s="63"/>
    </row>
    <row r="332" spans="2:11" x14ac:dyDescent="0.25">
      <c r="B332" s="67">
        <v>42614</v>
      </c>
      <c r="C332" s="74">
        <v>24</v>
      </c>
      <c r="D332" s="74" t="s">
        <v>7</v>
      </c>
      <c r="E332" s="74" t="s">
        <v>18</v>
      </c>
      <c r="F332" s="74"/>
      <c r="G332" s="68">
        <v>8.2600000000000007E-2</v>
      </c>
      <c r="H332" s="68">
        <v>8.3599999999999994E-2</v>
      </c>
      <c r="I332" s="68">
        <v>8.2500000000000004E-2</v>
      </c>
      <c r="J332" s="68">
        <v>8.2400000000000001E-2</v>
      </c>
      <c r="K332" s="63"/>
    </row>
    <row r="333" spans="2:11" x14ac:dyDescent="0.25">
      <c r="B333" s="69">
        <v>42461</v>
      </c>
      <c r="C333" s="75">
        <v>6</v>
      </c>
      <c r="D333" s="75" t="s">
        <v>7</v>
      </c>
      <c r="E333" s="74" t="s">
        <v>23</v>
      </c>
      <c r="F333" s="75"/>
      <c r="G333" s="70">
        <v>0.1046</v>
      </c>
      <c r="H333" s="70">
        <v>9.7500000000000003E-2</v>
      </c>
      <c r="I333" s="70">
        <v>9.5500000000000002E-2</v>
      </c>
      <c r="J333" s="70">
        <v>9.3200000000000005E-2</v>
      </c>
    </row>
    <row r="334" spans="2:11" x14ac:dyDescent="0.25">
      <c r="B334" s="69">
        <v>42461</v>
      </c>
      <c r="C334" s="75">
        <v>12</v>
      </c>
      <c r="D334" s="75" t="s">
        <v>7</v>
      </c>
      <c r="E334" s="75" t="s">
        <v>23</v>
      </c>
      <c r="F334" s="75"/>
      <c r="G334" s="70">
        <v>0.1087</v>
      </c>
      <c r="H334" s="70">
        <v>0.1066</v>
      </c>
      <c r="I334" s="70">
        <v>0.104</v>
      </c>
      <c r="J334" s="70">
        <v>0.1013</v>
      </c>
    </row>
    <row r="335" spans="2:11" x14ac:dyDescent="0.25">
      <c r="B335" s="71">
        <v>42461</v>
      </c>
      <c r="C335" s="72">
        <v>18</v>
      </c>
      <c r="D335" s="72" t="s">
        <v>7</v>
      </c>
      <c r="E335" s="72" t="s">
        <v>23</v>
      </c>
      <c r="F335" s="72"/>
      <c r="G335" s="73">
        <v>0.1087</v>
      </c>
      <c r="H335" s="73">
        <v>0.10489999999999999</v>
      </c>
      <c r="I335" s="73">
        <v>0.10249999999999999</v>
      </c>
      <c r="J335" s="73">
        <v>9.9900000000000003E-2</v>
      </c>
    </row>
    <row r="336" spans="2:11" x14ac:dyDescent="0.25">
      <c r="B336" s="69">
        <v>42461</v>
      </c>
      <c r="C336" s="75">
        <v>24</v>
      </c>
      <c r="D336" s="75" t="s">
        <v>7</v>
      </c>
      <c r="E336" s="75" t="s">
        <v>23</v>
      </c>
      <c r="F336" s="75"/>
      <c r="G336" s="70">
        <v>0.11</v>
      </c>
      <c r="H336" s="70">
        <v>0.10780000000000001</v>
      </c>
      <c r="I336" s="70">
        <v>0.1053</v>
      </c>
      <c r="J336" s="70">
        <v>0.1026</v>
      </c>
    </row>
    <row r="337" spans="2:10" x14ac:dyDescent="0.25">
      <c r="B337" s="69">
        <v>42491</v>
      </c>
      <c r="C337" s="75">
        <v>6</v>
      </c>
      <c r="D337" s="75" t="s">
        <v>7</v>
      </c>
      <c r="E337" s="75" t="s">
        <v>23</v>
      </c>
      <c r="F337" s="75"/>
      <c r="G337" s="70">
        <v>0.10680000000000001</v>
      </c>
      <c r="H337" s="70">
        <v>9.9299999999999999E-2</v>
      </c>
      <c r="I337" s="70">
        <v>9.7000000000000003E-2</v>
      </c>
      <c r="J337" s="70">
        <v>9.4600000000000004E-2</v>
      </c>
    </row>
    <row r="338" spans="2:10" x14ac:dyDescent="0.25">
      <c r="B338" s="69">
        <v>42491</v>
      </c>
      <c r="C338" s="75">
        <v>12</v>
      </c>
      <c r="D338" s="75" t="s">
        <v>7</v>
      </c>
      <c r="E338" s="75" t="s">
        <v>23</v>
      </c>
      <c r="F338" s="75"/>
      <c r="G338" s="70">
        <v>0.10979999999999999</v>
      </c>
      <c r="H338" s="70">
        <v>0.1076</v>
      </c>
      <c r="I338" s="70">
        <v>0.105</v>
      </c>
      <c r="J338" s="70">
        <v>0.1023</v>
      </c>
    </row>
    <row r="339" spans="2:10" x14ac:dyDescent="0.25">
      <c r="B339" s="69">
        <v>42491</v>
      </c>
      <c r="C339" s="75">
        <v>18</v>
      </c>
      <c r="D339" s="75" t="s">
        <v>7</v>
      </c>
      <c r="E339" s="75" t="s">
        <v>23</v>
      </c>
      <c r="F339" s="75"/>
      <c r="G339" s="70">
        <v>0.10929999999999999</v>
      </c>
      <c r="H339" s="70">
        <v>0.10539999999999999</v>
      </c>
      <c r="I339" s="70">
        <v>0.10290000000000001</v>
      </c>
      <c r="J339" s="70">
        <v>0.1003</v>
      </c>
    </row>
    <row r="340" spans="2:10" x14ac:dyDescent="0.25">
      <c r="B340" s="69">
        <v>42491</v>
      </c>
      <c r="C340" s="75">
        <v>24</v>
      </c>
      <c r="D340" s="75" t="s">
        <v>7</v>
      </c>
      <c r="E340" s="75" t="s">
        <v>23</v>
      </c>
      <c r="F340" s="75"/>
      <c r="G340" s="70">
        <v>0.1105</v>
      </c>
      <c r="H340" s="70">
        <v>0.1084</v>
      </c>
      <c r="I340" s="70">
        <v>0.10580000000000001</v>
      </c>
      <c r="J340" s="70">
        <v>0.1031</v>
      </c>
    </row>
    <row r="341" spans="2:10" x14ac:dyDescent="0.25">
      <c r="B341" s="67">
        <v>42522</v>
      </c>
      <c r="C341" s="74">
        <v>6</v>
      </c>
      <c r="D341" s="74" t="s">
        <v>7</v>
      </c>
      <c r="E341" s="74" t="s">
        <v>23</v>
      </c>
      <c r="F341" s="74"/>
      <c r="G341" s="68">
        <v>0.1081</v>
      </c>
      <c r="H341" s="68">
        <v>0.1018</v>
      </c>
      <c r="I341" s="68">
        <v>9.9199999999999997E-2</v>
      </c>
      <c r="J341" s="68">
        <v>9.6799999999999997E-2</v>
      </c>
    </row>
    <row r="342" spans="2:10" x14ac:dyDescent="0.25">
      <c r="B342" s="69">
        <v>42522</v>
      </c>
      <c r="C342" s="75">
        <v>12</v>
      </c>
      <c r="D342" s="75" t="s">
        <v>7</v>
      </c>
      <c r="E342" s="75" t="s">
        <v>23</v>
      </c>
      <c r="F342" s="75"/>
      <c r="G342" s="70">
        <v>0.11070000000000001</v>
      </c>
      <c r="H342" s="70">
        <v>0.1085</v>
      </c>
      <c r="I342" s="70">
        <v>0.10589999999999999</v>
      </c>
      <c r="J342" s="70">
        <v>0.1031</v>
      </c>
    </row>
    <row r="343" spans="2:10" x14ac:dyDescent="0.25">
      <c r="B343" s="69">
        <v>42522</v>
      </c>
      <c r="C343" s="75">
        <v>18</v>
      </c>
      <c r="D343" s="75" t="s">
        <v>7</v>
      </c>
      <c r="E343" s="75" t="s">
        <v>23</v>
      </c>
      <c r="F343" s="75"/>
      <c r="G343" s="70">
        <v>0.1096</v>
      </c>
      <c r="H343" s="70">
        <v>0.1061</v>
      </c>
      <c r="I343" s="70">
        <v>0.10349999999999999</v>
      </c>
      <c r="J343" s="70">
        <v>0.1009</v>
      </c>
    </row>
    <row r="344" spans="2:10" x14ac:dyDescent="0.25">
      <c r="B344" s="67">
        <v>42522</v>
      </c>
      <c r="C344" s="74">
        <v>24</v>
      </c>
      <c r="D344" s="74" t="s">
        <v>7</v>
      </c>
      <c r="E344" s="74" t="s">
        <v>23</v>
      </c>
      <c r="F344" s="74"/>
      <c r="G344" s="68">
        <v>0.111</v>
      </c>
      <c r="H344" s="68">
        <v>0.1089</v>
      </c>
      <c r="I344" s="68">
        <v>0.10630000000000001</v>
      </c>
      <c r="J344" s="68">
        <v>0.1036</v>
      </c>
    </row>
    <row r="345" spans="2:10" x14ac:dyDescent="0.25">
      <c r="B345" s="67">
        <v>42552</v>
      </c>
      <c r="C345" s="74">
        <v>6</v>
      </c>
      <c r="D345" s="74" t="s">
        <v>7</v>
      </c>
      <c r="E345" s="74" t="s">
        <v>23</v>
      </c>
      <c r="F345" s="74"/>
      <c r="G345" s="68">
        <v>0.1081</v>
      </c>
      <c r="H345" s="68">
        <v>0.1042</v>
      </c>
      <c r="I345" s="68">
        <v>0.1012</v>
      </c>
      <c r="J345" s="68">
        <v>9.8799999999999999E-2</v>
      </c>
    </row>
    <row r="346" spans="2:10" x14ac:dyDescent="0.25">
      <c r="B346" s="67">
        <v>42552</v>
      </c>
      <c r="C346" s="74">
        <v>12</v>
      </c>
      <c r="D346" s="74" t="s">
        <v>7</v>
      </c>
      <c r="E346" s="74" t="s">
        <v>23</v>
      </c>
      <c r="F346" s="74"/>
      <c r="G346" s="68">
        <v>0.11070000000000001</v>
      </c>
      <c r="H346" s="68">
        <v>0.1086</v>
      </c>
      <c r="I346" s="68">
        <v>0.10589999999999999</v>
      </c>
      <c r="J346" s="68">
        <v>0.1032</v>
      </c>
    </row>
    <row r="347" spans="2:10" x14ac:dyDescent="0.25">
      <c r="B347" s="67">
        <v>42552</v>
      </c>
      <c r="C347" s="74">
        <v>18</v>
      </c>
      <c r="D347" s="74" t="s">
        <v>7</v>
      </c>
      <c r="E347" s="74" t="s">
        <v>23</v>
      </c>
      <c r="F347" s="74"/>
      <c r="G347" s="68">
        <v>0.10970000000000001</v>
      </c>
      <c r="H347" s="68">
        <v>0.107</v>
      </c>
      <c r="I347" s="68">
        <v>0.1042</v>
      </c>
      <c r="J347" s="68">
        <v>0.1017</v>
      </c>
    </row>
    <row r="348" spans="2:10" x14ac:dyDescent="0.25">
      <c r="B348" s="67">
        <v>42552</v>
      </c>
      <c r="C348" s="74">
        <v>24</v>
      </c>
      <c r="D348" s="74" t="s">
        <v>7</v>
      </c>
      <c r="E348" s="74" t="s">
        <v>23</v>
      </c>
      <c r="F348" s="74"/>
      <c r="G348" s="68">
        <v>0.11119999999999999</v>
      </c>
      <c r="H348" s="68">
        <v>0.1091</v>
      </c>
      <c r="I348" s="68">
        <v>0.1065</v>
      </c>
      <c r="J348" s="68">
        <v>0.1038</v>
      </c>
    </row>
    <row r="349" spans="2:10" x14ac:dyDescent="0.25">
      <c r="B349" s="67">
        <v>42583</v>
      </c>
      <c r="C349" s="74">
        <v>6</v>
      </c>
      <c r="D349" s="74" t="s">
        <v>7</v>
      </c>
      <c r="E349" s="74" t="s">
        <v>23</v>
      </c>
      <c r="F349" s="74"/>
      <c r="G349" s="68">
        <v>0.1108</v>
      </c>
      <c r="H349" s="68">
        <v>0.10920000000000001</v>
      </c>
      <c r="I349" s="68">
        <v>0.106</v>
      </c>
      <c r="J349" s="68">
        <v>0.1036</v>
      </c>
    </row>
    <row r="350" spans="2:10" x14ac:dyDescent="0.25">
      <c r="B350" s="67">
        <v>42583</v>
      </c>
      <c r="C350" s="74">
        <v>12</v>
      </c>
      <c r="D350" s="74" t="s">
        <v>7</v>
      </c>
      <c r="E350" s="74" t="s">
        <v>23</v>
      </c>
      <c r="F350" s="74"/>
      <c r="G350" s="68">
        <v>0.1108</v>
      </c>
      <c r="H350" s="68">
        <v>0.1087</v>
      </c>
      <c r="I350" s="68">
        <v>0.106</v>
      </c>
      <c r="J350" s="68">
        <v>0.1033</v>
      </c>
    </row>
    <row r="351" spans="2:10" x14ac:dyDescent="0.25">
      <c r="B351" s="67">
        <v>42583</v>
      </c>
      <c r="C351" s="74">
        <v>18</v>
      </c>
      <c r="D351" s="74" t="s">
        <v>7</v>
      </c>
      <c r="E351" s="74" t="s">
        <v>23</v>
      </c>
      <c r="F351" s="74"/>
      <c r="G351" s="68">
        <v>0.1108</v>
      </c>
      <c r="H351" s="68">
        <v>0.10879999999999999</v>
      </c>
      <c r="I351" s="68">
        <v>0.106</v>
      </c>
      <c r="J351" s="68">
        <v>0.10340000000000001</v>
      </c>
    </row>
    <row r="352" spans="2:10" x14ac:dyDescent="0.25">
      <c r="B352" s="67">
        <v>42583</v>
      </c>
      <c r="C352" s="74">
        <v>24</v>
      </c>
      <c r="D352" s="74" t="s">
        <v>7</v>
      </c>
      <c r="E352" s="74" t="s">
        <v>23</v>
      </c>
      <c r="F352" s="74"/>
      <c r="G352" s="68">
        <v>0.1116</v>
      </c>
      <c r="H352" s="68">
        <v>0.1094</v>
      </c>
      <c r="I352" s="68">
        <v>0.10680000000000001</v>
      </c>
      <c r="J352" s="68">
        <v>0.1041</v>
      </c>
    </row>
    <row r="353" spans="2:10" x14ac:dyDescent="0.25">
      <c r="B353" s="67">
        <v>42614</v>
      </c>
      <c r="C353" s="74">
        <v>6</v>
      </c>
      <c r="D353" s="74" t="s">
        <v>7</v>
      </c>
      <c r="E353" s="74" t="s">
        <v>23</v>
      </c>
      <c r="F353" s="74"/>
      <c r="G353" s="68">
        <v>0.1128</v>
      </c>
      <c r="H353" s="68">
        <v>0.114</v>
      </c>
      <c r="I353" s="68">
        <v>0.1106</v>
      </c>
      <c r="J353" s="68">
        <v>0.1079</v>
      </c>
    </row>
    <row r="354" spans="2:10" x14ac:dyDescent="0.25">
      <c r="B354" s="67">
        <v>42614</v>
      </c>
      <c r="C354" s="74">
        <v>12</v>
      </c>
      <c r="D354" s="74" t="s">
        <v>7</v>
      </c>
      <c r="E354" s="74" t="s">
        <v>23</v>
      </c>
      <c r="F354" s="74"/>
      <c r="G354" s="68">
        <v>0.111</v>
      </c>
      <c r="H354" s="68">
        <v>0.10879999999999999</v>
      </c>
      <c r="I354" s="68">
        <v>0.1062</v>
      </c>
      <c r="J354" s="68">
        <v>0.10349999999999999</v>
      </c>
    </row>
    <row r="355" spans="2:10" x14ac:dyDescent="0.25">
      <c r="B355" s="67">
        <v>42614</v>
      </c>
      <c r="C355" s="74">
        <v>18</v>
      </c>
      <c r="D355" s="74" t="s">
        <v>7</v>
      </c>
      <c r="E355" s="74" t="s">
        <v>23</v>
      </c>
      <c r="F355" s="74"/>
      <c r="G355" s="68">
        <v>0.1116</v>
      </c>
      <c r="H355" s="68">
        <v>0.1106</v>
      </c>
      <c r="I355" s="68">
        <v>0.1077</v>
      </c>
      <c r="J355" s="68">
        <v>0.105</v>
      </c>
    </row>
    <row r="356" spans="2:10" x14ac:dyDescent="0.25">
      <c r="B356" s="67">
        <v>42614</v>
      </c>
      <c r="C356" s="74">
        <v>24</v>
      </c>
      <c r="D356" s="74" t="s">
        <v>7</v>
      </c>
      <c r="E356" s="74" t="s">
        <v>23</v>
      </c>
      <c r="F356" s="74"/>
      <c r="G356" s="68">
        <v>0.1119</v>
      </c>
      <c r="H356" s="68">
        <v>0.10970000000000001</v>
      </c>
      <c r="I356" s="68">
        <v>0.1071</v>
      </c>
      <c r="J356" s="68">
        <v>0.10440000000000001</v>
      </c>
    </row>
    <row r="357" spans="2:10" x14ac:dyDescent="0.25">
      <c r="B357" s="69">
        <v>42461</v>
      </c>
      <c r="C357" s="75">
        <v>6</v>
      </c>
      <c r="D357" s="75" t="s">
        <v>3</v>
      </c>
      <c r="E357" s="75" t="s">
        <v>9</v>
      </c>
      <c r="F357" s="75" t="s">
        <v>59</v>
      </c>
      <c r="G357" s="70">
        <v>5.7799999999999997E-2</v>
      </c>
      <c r="H357" s="70">
        <v>5.4899999999999997E-2</v>
      </c>
      <c r="I357" s="70">
        <v>5.45E-2</v>
      </c>
      <c r="J357" s="70">
        <v>5.6300000000000003E-2</v>
      </c>
    </row>
    <row r="358" spans="2:10" x14ac:dyDescent="0.25">
      <c r="B358" s="69">
        <v>42461</v>
      </c>
      <c r="C358" s="75">
        <v>12</v>
      </c>
      <c r="D358" s="75" t="s">
        <v>3</v>
      </c>
      <c r="E358" s="75" t="s">
        <v>9</v>
      </c>
      <c r="F358" s="75" t="s">
        <v>59</v>
      </c>
      <c r="G358" s="70">
        <v>6.6000000000000003E-2</v>
      </c>
      <c r="H358" s="70">
        <v>6.3100000000000003E-2</v>
      </c>
      <c r="I358" s="70">
        <v>6.2600000000000003E-2</v>
      </c>
      <c r="J358" s="70">
        <v>6.4600000000000005E-2</v>
      </c>
    </row>
    <row r="359" spans="2:10" x14ac:dyDescent="0.25">
      <c r="B359" s="67">
        <v>42461</v>
      </c>
      <c r="C359" s="74">
        <v>18</v>
      </c>
      <c r="D359" s="74" t="s">
        <v>3</v>
      </c>
      <c r="E359" s="74" t="s">
        <v>9</v>
      </c>
      <c r="F359" s="74" t="s">
        <v>59</v>
      </c>
      <c r="G359" s="68">
        <v>6.5000000000000002E-2</v>
      </c>
      <c r="H359" s="68">
        <v>6.2E-2</v>
      </c>
      <c r="I359" s="68">
        <v>6.1499999999999999E-2</v>
      </c>
      <c r="J359" s="68">
        <v>6.3500000000000001E-2</v>
      </c>
    </row>
    <row r="360" spans="2:10" x14ac:dyDescent="0.25">
      <c r="B360" s="69">
        <v>42461</v>
      </c>
      <c r="C360" s="75">
        <v>24</v>
      </c>
      <c r="D360" s="75" t="s">
        <v>3</v>
      </c>
      <c r="E360" s="75" t="s">
        <v>9</v>
      </c>
      <c r="F360" s="75" t="s">
        <v>59</v>
      </c>
      <c r="G360" s="70">
        <v>6.5100000000000005E-2</v>
      </c>
      <c r="H360" s="70">
        <v>6.2600000000000003E-2</v>
      </c>
      <c r="I360" s="70">
        <v>6.2100000000000002E-2</v>
      </c>
      <c r="J360" s="70">
        <v>6.3799999999999996E-2</v>
      </c>
    </row>
    <row r="361" spans="2:10" x14ac:dyDescent="0.25">
      <c r="B361" s="69">
        <v>42491</v>
      </c>
      <c r="C361" s="75">
        <v>6</v>
      </c>
      <c r="D361" s="75" t="s">
        <v>3</v>
      </c>
      <c r="E361" s="75" t="s">
        <v>9</v>
      </c>
      <c r="F361" s="75" t="s">
        <v>59</v>
      </c>
      <c r="G361" s="70">
        <v>6.0999999999999999E-2</v>
      </c>
      <c r="H361" s="70">
        <v>5.7599999999999998E-2</v>
      </c>
      <c r="I361" s="70">
        <v>5.7200000000000001E-2</v>
      </c>
      <c r="J361" s="70">
        <v>5.9200000000000003E-2</v>
      </c>
    </row>
    <row r="362" spans="2:10" x14ac:dyDescent="0.25">
      <c r="B362" s="69">
        <v>42491</v>
      </c>
      <c r="C362" s="75">
        <v>12</v>
      </c>
      <c r="D362" s="75" t="s">
        <v>3</v>
      </c>
      <c r="E362" s="75" t="s">
        <v>9</v>
      </c>
      <c r="F362" s="75" t="s">
        <v>59</v>
      </c>
      <c r="G362" s="70">
        <v>6.8000000000000005E-2</v>
      </c>
      <c r="H362" s="70">
        <v>6.4899999999999999E-2</v>
      </c>
      <c r="I362" s="70">
        <v>6.4299999999999996E-2</v>
      </c>
      <c r="J362" s="70">
        <v>6.6500000000000004E-2</v>
      </c>
    </row>
    <row r="363" spans="2:10" x14ac:dyDescent="0.25">
      <c r="B363" s="71">
        <v>42491</v>
      </c>
      <c r="C363" s="72">
        <v>18</v>
      </c>
      <c r="D363" s="72" t="s">
        <v>3</v>
      </c>
      <c r="E363" s="72" t="s">
        <v>9</v>
      </c>
      <c r="F363" s="72" t="s">
        <v>59</v>
      </c>
      <c r="G363" s="73">
        <v>6.6299999999999998E-2</v>
      </c>
      <c r="H363" s="73">
        <v>6.3100000000000003E-2</v>
      </c>
      <c r="I363" s="73">
        <v>6.2600000000000003E-2</v>
      </c>
      <c r="J363" s="73">
        <v>6.4699999999999994E-2</v>
      </c>
    </row>
    <row r="364" spans="2:10" x14ac:dyDescent="0.25">
      <c r="B364" s="67">
        <v>42491</v>
      </c>
      <c r="C364" s="74">
        <v>24</v>
      </c>
      <c r="D364" s="74" t="s">
        <v>3</v>
      </c>
      <c r="E364" s="74" t="s">
        <v>9</v>
      </c>
      <c r="F364" s="74" t="s">
        <v>59</v>
      </c>
      <c r="G364" s="68">
        <v>6.7199999999999996E-2</v>
      </c>
      <c r="H364" s="68">
        <v>6.4399999999999999E-2</v>
      </c>
      <c r="I364" s="68">
        <v>6.3899999999999998E-2</v>
      </c>
      <c r="J364" s="68">
        <v>6.5799999999999997E-2</v>
      </c>
    </row>
    <row r="365" spans="2:10" x14ac:dyDescent="0.25">
      <c r="B365" s="69">
        <v>42522</v>
      </c>
      <c r="C365" s="75">
        <v>6</v>
      </c>
      <c r="D365" s="75" t="s">
        <v>3</v>
      </c>
      <c r="E365" s="75" t="s">
        <v>9</v>
      </c>
      <c r="F365" s="75" t="s">
        <v>59</v>
      </c>
      <c r="G365" s="70">
        <v>6.2199999999999998E-2</v>
      </c>
      <c r="H365" s="70">
        <v>5.8900000000000001E-2</v>
      </c>
      <c r="I365" s="70">
        <v>5.8400000000000001E-2</v>
      </c>
      <c r="J365" s="70">
        <v>6.0499999999999998E-2</v>
      </c>
    </row>
    <row r="366" spans="2:10" x14ac:dyDescent="0.25">
      <c r="B366" s="67">
        <v>42522</v>
      </c>
      <c r="C366" s="74">
        <v>12</v>
      </c>
      <c r="D366" s="74" t="s">
        <v>3</v>
      </c>
      <c r="E366" s="74" t="s">
        <v>9</v>
      </c>
      <c r="F366" s="74" t="s">
        <v>59</v>
      </c>
      <c r="G366" s="68">
        <v>6.8400000000000002E-2</v>
      </c>
      <c r="H366" s="68">
        <v>6.5299999999999997E-2</v>
      </c>
      <c r="I366" s="68">
        <v>6.4699999999999994E-2</v>
      </c>
      <c r="J366" s="68">
        <v>6.6900000000000001E-2</v>
      </c>
    </row>
    <row r="367" spans="2:10" x14ac:dyDescent="0.25">
      <c r="B367" s="71">
        <v>42522</v>
      </c>
      <c r="C367" s="72">
        <v>18</v>
      </c>
      <c r="D367" s="72" t="s">
        <v>3</v>
      </c>
      <c r="E367" s="72" t="s">
        <v>9</v>
      </c>
      <c r="F367" s="72" t="s">
        <v>59</v>
      </c>
      <c r="G367" s="73">
        <v>6.6500000000000004E-2</v>
      </c>
      <c r="H367" s="73">
        <v>6.3500000000000001E-2</v>
      </c>
      <c r="I367" s="73">
        <v>6.2899999999999998E-2</v>
      </c>
      <c r="J367" s="73">
        <v>6.5000000000000002E-2</v>
      </c>
    </row>
    <row r="368" spans="2:10" x14ac:dyDescent="0.25">
      <c r="B368" s="67">
        <v>42522</v>
      </c>
      <c r="C368" s="74">
        <v>24</v>
      </c>
      <c r="D368" s="74" t="s">
        <v>3</v>
      </c>
      <c r="E368" s="74" t="s">
        <v>9</v>
      </c>
      <c r="F368" s="74" t="s">
        <v>59</v>
      </c>
      <c r="G368" s="68">
        <v>6.7400000000000002E-2</v>
      </c>
      <c r="H368" s="68">
        <v>6.4600000000000005E-2</v>
      </c>
      <c r="I368" s="68">
        <v>6.4100000000000004E-2</v>
      </c>
      <c r="J368" s="68">
        <v>6.6000000000000003E-2</v>
      </c>
    </row>
    <row r="369" spans="2:10" x14ac:dyDescent="0.25">
      <c r="B369" s="69">
        <v>42552</v>
      </c>
      <c r="C369" s="75">
        <v>6</v>
      </c>
      <c r="D369" s="75" t="s">
        <v>3</v>
      </c>
      <c r="E369" s="75" t="s">
        <v>9</v>
      </c>
      <c r="F369" s="75" t="s">
        <v>59</v>
      </c>
      <c r="G369" s="70">
        <v>6.4399999999999999E-2</v>
      </c>
      <c r="H369" s="70">
        <v>6.13E-2</v>
      </c>
      <c r="I369" s="70">
        <v>6.0699999999999997E-2</v>
      </c>
      <c r="J369" s="70">
        <v>6.2799999999999995E-2</v>
      </c>
    </row>
    <row r="370" spans="2:10" x14ac:dyDescent="0.25">
      <c r="B370" s="71">
        <v>42552</v>
      </c>
      <c r="C370" s="72">
        <v>12</v>
      </c>
      <c r="D370" s="72" t="s">
        <v>3</v>
      </c>
      <c r="E370" s="72" t="s">
        <v>9</v>
      </c>
      <c r="F370" s="72" t="s">
        <v>59</v>
      </c>
      <c r="G370" s="73">
        <v>6.8599999999999994E-2</v>
      </c>
      <c r="H370" s="73">
        <v>6.5500000000000003E-2</v>
      </c>
      <c r="I370" s="73">
        <v>6.4899999999999999E-2</v>
      </c>
      <c r="J370" s="73">
        <v>6.7100000000000007E-2</v>
      </c>
    </row>
    <row r="371" spans="2:10" x14ac:dyDescent="0.25">
      <c r="B371" s="69">
        <v>42552</v>
      </c>
      <c r="C371" s="75">
        <v>18</v>
      </c>
      <c r="D371" s="75" t="s">
        <v>3</v>
      </c>
      <c r="E371" s="75" t="s">
        <v>9</v>
      </c>
      <c r="F371" s="75" t="s">
        <v>59</v>
      </c>
      <c r="G371" s="70">
        <v>6.7000000000000004E-2</v>
      </c>
      <c r="H371" s="70">
        <v>6.4100000000000004E-2</v>
      </c>
      <c r="I371" s="70">
        <v>6.3500000000000001E-2</v>
      </c>
      <c r="J371" s="70">
        <v>6.5600000000000006E-2</v>
      </c>
    </row>
    <row r="372" spans="2:10" x14ac:dyDescent="0.25">
      <c r="B372" s="67">
        <v>42552</v>
      </c>
      <c r="C372" s="74">
        <v>24</v>
      </c>
      <c r="D372" s="74" t="s">
        <v>3</v>
      </c>
      <c r="E372" s="74" t="s">
        <v>9</v>
      </c>
      <c r="F372" s="74" t="s">
        <v>59</v>
      </c>
      <c r="G372" s="68">
        <v>6.7599999999999993E-2</v>
      </c>
      <c r="H372" s="68">
        <v>6.4799999999999996E-2</v>
      </c>
      <c r="I372" s="68">
        <v>6.4199999999999993E-2</v>
      </c>
      <c r="J372" s="68">
        <v>6.6199999999999995E-2</v>
      </c>
    </row>
    <row r="373" spans="2:10" x14ac:dyDescent="0.25">
      <c r="B373" s="67">
        <v>42583</v>
      </c>
      <c r="C373" s="74">
        <v>6</v>
      </c>
      <c r="D373" s="74" t="s">
        <v>3</v>
      </c>
      <c r="E373" s="74" t="s">
        <v>9</v>
      </c>
      <c r="F373" s="74" t="s">
        <v>59</v>
      </c>
      <c r="G373" s="68">
        <v>6.8400000000000002E-2</v>
      </c>
      <c r="H373" s="68">
        <v>6.54E-2</v>
      </c>
      <c r="I373" s="68">
        <v>6.4799999999999996E-2</v>
      </c>
      <c r="J373" s="68">
        <v>6.7000000000000004E-2</v>
      </c>
    </row>
    <row r="374" spans="2:10" x14ac:dyDescent="0.25">
      <c r="B374" s="67">
        <v>42583</v>
      </c>
      <c r="C374" s="74">
        <v>12</v>
      </c>
      <c r="D374" s="74" t="s">
        <v>3</v>
      </c>
      <c r="E374" s="74" t="s">
        <v>9</v>
      </c>
      <c r="F374" s="74" t="s">
        <v>59</v>
      </c>
      <c r="G374" s="68">
        <v>6.8599999999999994E-2</v>
      </c>
      <c r="H374" s="68">
        <v>6.5600000000000006E-2</v>
      </c>
      <c r="I374" s="68">
        <v>6.5000000000000002E-2</v>
      </c>
      <c r="J374" s="68">
        <v>6.7100000000000007E-2</v>
      </c>
    </row>
    <row r="375" spans="2:10" x14ac:dyDescent="0.25">
      <c r="B375" s="67">
        <v>42583</v>
      </c>
      <c r="C375" s="74">
        <v>18</v>
      </c>
      <c r="D375" s="74" t="s">
        <v>3</v>
      </c>
      <c r="E375" s="74" t="s">
        <v>9</v>
      </c>
      <c r="F375" s="74" t="s">
        <v>59</v>
      </c>
      <c r="G375" s="68">
        <v>6.8000000000000005E-2</v>
      </c>
      <c r="H375" s="68">
        <v>6.5199999999999994E-2</v>
      </c>
      <c r="I375" s="68">
        <v>6.4600000000000005E-2</v>
      </c>
      <c r="J375" s="68">
        <v>6.6699999999999995E-2</v>
      </c>
    </row>
    <row r="376" spans="2:10" x14ac:dyDescent="0.25">
      <c r="B376" s="67">
        <v>42583</v>
      </c>
      <c r="C376" s="74">
        <v>24</v>
      </c>
      <c r="D376" s="74" t="s">
        <v>3</v>
      </c>
      <c r="E376" s="74" t="s">
        <v>9</v>
      </c>
      <c r="F376" s="74" t="s">
        <v>59</v>
      </c>
      <c r="G376" s="68">
        <v>6.7599999999999993E-2</v>
      </c>
      <c r="H376" s="68">
        <v>6.4799999999999996E-2</v>
      </c>
      <c r="I376" s="68">
        <v>6.4299999999999996E-2</v>
      </c>
      <c r="J376" s="68">
        <v>6.6299999999999998E-2</v>
      </c>
    </row>
    <row r="377" spans="2:10" x14ac:dyDescent="0.25">
      <c r="B377" s="67">
        <v>42614</v>
      </c>
      <c r="C377" s="74">
        <v>6</v>
      </c>
      <c r="D377" s="74" t="s">
        <v>3</v>
      </c>
      <c r="E377" s="74" t="s">
        <v>9</v>
      </c>
      <c r="F377" s="74" t="s">
        <v>59</v>
      </c>
      <c r="G377" s="68">
        <v>7.2300000000000003E-2</v>
      </c>
      <c r="H377" s="68">
        <v>6.9400000000000003E-2</v>
      </c>
      <c r="I377" s="68">
        <v>6.8699999999999997E-2</v>
      </c>
      <c r="J377" s="68">
        <v>7.0900000000000005E-2</v>
      </c>
    </row>
    <row r="378" spans="2:10" x14ac:dyDescent="0.25">
      <c r="B378" s="67">
        <v>42614</v>
      </c>
      <c r="C378" s="74">
        <v>12</v>
      </c>
      <c r="D378" s="74" t="s">
        <v>3</v>
      </c>
      <c r="E378" s="74" t="s">
        <v>9</v>
      </c>
      <c r="F378" s="74" t="s">
        <v>59</v>
      </c>
      <c r="G378" s="68">
        <v>6.88E-2</v>
      </c>
      <c r="H378" s="68">
        <v>6.5699999999999995E-2</v>
      </c>
      <c r="I378" s="68">
        <v>6.5100000000000005E-2</v>
      </c>
      <c r="J378" s="68">
        <v>6.7299999999999999E-2</v>
      </c>
    </row>
    <row r="379" spans="2:10" x14ac:dyDescent="0.25">
      <c r="B379" s="67">
        <v>42614</v>
      </c>
      <c r="C379" s="74">
        <v>18</v>
      </c>
      <c r="D379" s="74" t="s">
        <v>3</v>
      </c>
      <c r="E379" s="74" t="s">
        <v>9</v>
      </c>
      <c r="F379" s="74" t="s">
        <v>59</v>
      </c>
      <c r="G379" s="68">
        <v>6.9000000000000006E-2</v>
      </c>
      <c r="H379" s="68">
        <v>6.6199999999999995E-2</v>
      </c>
      <c r="I379" s="68">
        <v>6.5600000000000006E-2</v>
      </c>
      <c r="J379" s="68">
        <v>6.7599999999999993E-2</v>
      </c>
    </row>
    <row r="380" spans="2:10" x14ac:dyDescent="0.25">
      <c r="B380" s="67">
        <v>42614</v>
      </c>
      <c r="C380" s="74">
        <v>24</v>
      </c>
      <c r="D380" s="74" t="s">
        <v>3</v>
      </c>
      <c r="E380" s="74" t="s">
        <v>9</v>
      </c>
      <c r="F380" s="74" t="s">
        <v>59</v>
      </c>
      <c r="G380" s="68">
        <v>6.7699999999999996E-2</v>
      </c>
      <c r="H380" s="68">
        <v>6.4899999999999999E-2</v>
      </c>
      <c r="I380" s="68">
        <v>6.4299999999999996E-2</v>
      </c>
      <c r="J380" s="68">
        <v>6.6299999999999998E-2</v>
      </c>
    </row>
    <row r="381" spans="2:10" x14ac:dyDescent="0.25">
      <c r="B381" s="67">
        <v>42461</v>
      </c>
      <c r="C381" s="74">
        <v>6</v>
      </c>
      <c r="D381" s="74" t="s">
        <v>3</v>
      </c>
      <c r="E381" s="74" t="s">
        <v>16</v>
      </c>
      <c r="F381" s="74" t="s">
        <v>65</v>
      </c>
      <c r="G381" s="68">
        <v>5.96E-2</v>
      </c>
      <c r="H381" s="68">
        <v>5.67E-2</v>
      </c>
      <c r="I381" s="68">
        <v>5.62E-2</v>
      </c>
      <c r="J381" s="68">
        <v>5.8099999999999999E-2</v>
      </c>
    </row>
    <row r="382" spans="2:10" x14ac:dyDescent="0.25">
      <c r="B382" s="67">
        <v>42461</v>
      </c>
      <c r="C382" s="74">
        <v>12</v>
      </c>
      <c r="D382" s="74" t="s">
        <v>3</v>
      </c>
      <c r="E382" s="74" t="s">
        <v>16</v>
      </c>
      <c r="F382" s="74" t="s">
        <v>65</v>
      </c>
      <c r="G382" s="68">
        <v>6.7799999999999999E-2</v>
      </c>
      <c r="H382" s="68">
        <v>6.5000000000000002E-2</v>
      </c>
      <c r="I382" s="68">
        <v>6.4399999999999999E-2</v>
      </c>
      <c r="J382" s="68">
        <v>6.6400000000000001E-2</v>
      </c>
    </row>
    <row r="383" spans="2:10" x14ac:dyDescent="0.25">
      <c r="B383" s="69">
        <v>42461</v>
      </c>
      <c r="C383" s="75">
        <v>18</v>
      </c>
      <c r="D383" s="75" t="s">
        <v>3</v>
      </c>
      <c r="E383" s="75" t="s">
        <v>16</v>
      </c>
      <c r="F383" s="75" t="s">
        <v>65</v>
      </c>
      <c r="G383" s="70">
        <v>6.6799999999999998E-2</v>
      </c>
      <c r="H383" s="70">
        <v>6.3799999999999996E-2</v>
      </c>
      <c r="I383" s="70">
        <v>6.3299999999999995E-2</v>
      </c>
      <c r="J383" s="70">
        <v>6.5299999999999997E-2</v>
      </c>
    </row>
    <row r="384" spans="2:10" x14ac:dyDescent="0.25">
      <c r="B384" s="67">
        <v>42461</v>
      </c>
      <c r="C384" s="74">
        <v>24</v>
      </c>
      <c r="D384" s="74" t="s">
        <v>3</v>
      </c>
      <c r="E384" s="74" t="s">
        <v>16</v>
      </c>
      <c r="F384" s="74" t="s">
        <v>65</v>
      </c>
      <c r="G384" s="68">
        <v>6.6900000000000001E-2</v>
      </c>
      <c r="H384" s="68">
        <v>6.4399999999999999E-2</v>
      </c>
      <c r="I384" s="68">
        <v>6.3899999999999998E-2</v>
      </c>
      <c r="J384" s="68">
        <v>6.5699999999999995E-2</v>
      </c>
    </row>
    <row r="385" spans="2:10" x14ac:dyDescent="0.25">
      <c r="B385" s="67">
        <v>42491</v>
      </c>
      <c r="C385" s="74">
        <v>6</v>
      </c>
      <c r="D385" s="74" t="s">
        <v>3</v>
      </c>
      <c r="E385" s="74" t="s">
        <v>16</v>
      </c>
      <c r="F385" s="74" t="s">
        <v>65</v>
      </c>
      <c r="G385" s="68">
        <v>6.2799999999999995E-2</v>
      </c>
      <c r="H385" s="68">
        <v>5.9400000000000001E-2</v>
      </c>
      <c r="I385" s="68">
        <v>5.8999999999999997E-2</v>
      </c>
      <c r="J385" s="68">
        <v>6.0999999999999999E-2</v>
      </c>
    </row>
    <row r="386" spans="2:10" x14ac:dyDescent="0.25">
      <c r="B386" s="69">
        <v>42491</v>
      </c>
      <c r="C386" s="75">
        <v>12</v>
      </c>
      <c r="D386" s="75" t="s">
        <v>3</v>
      </c>
      <c r="E386" s="75" t="s">
        <v>16</v>
      </c>
      <c r="F386" s="75" t="s">
        <v>65</v>
      </c>
      <c r="G386" s="70">
        <v>6.9800000000000001E-2</v>
      </c>
      <c r="H386" s="70">
        <v>6.6799999999999998E-2</v>
      </c>
      <c r="I386" s="70">
        <v>6.6199999999999995E-2</v>
      </c>
      <c r="J386" s="70">
        <v>6.83E-2</v>
      </c>
    </row>
    <row r="387" spans="2:10" x14ac:dyDescent="0.25">
      <c r="B387" s="67">
        <v>42491</v>
      </c>
      <c r="C387" s="74">
        <v>18</v>
      </c>
      <c r="D387" s="74" t="s">
        <v>3</v>
      </c>
      <c r="E387" s="74" t="s">
        <v>16</v>
      </c>
      <c r="F387" s="74" t="s">
        <v>65</v>
      </c>
      <c r="G387" s="68">
        <v>6.8199999999999997E-2</v>
      </c>
      <c r="H387" s="68">
        <v>6.5000000000000002E-2</v>
      </c>
      <c r="I387" s="68">
        <v>6.4399999999999999E-2</v>
      </c>
      <c r="J387" s="68">
        <v>6.6500000000000004E-2</v>
      </c>
    </row>
    <row r="388" spans="2:10" x14ac:dyDescent="0.25">
      <c r="B388" s="69">
        <v>42491</v>
      </c>
      <c r="C388" s="75">
        <v>24</v>
      </c>
      <c r="D388" s="75" t="s">
        <v>3</v>
      </c>
      <c r="E388" s="75" t="s">
        <v>16</v>
      </c>
      <c r="F388" s="75" t="s">
        <v>65</v>
      </c>
      <c r="G388" s="70">
        <v>6.9000000000000006E-2</v>
      </c>
      <c r="H388" s="70">
        <v>6.6199999999999995E-2</v>
      </c>
      <c r="I388" s="70">
        <v>6.5699999999999995E-2</v>
      </c>
      <c r="J388" s="70">
        <v>6.7699999999999996E-2</v>
      </c>
    </row>
    <row r="389" spans="2:10" x14ac:dyDescent="0.25">
      <c r="B389" s="69">
        <v>42522</v>
      </c>
      <c r="C389" s="75">
        <v>6</v>
      </c>
      <c r="D389" s="75" t="s">
        <v>3</v>
      </c>
      <c r="E389" s="75" t="s">
        <v>16</v>
      </c>
      <c r="F389" s="75" t="s">
        <v>65</v>
      </c>
      <c r="G389" s="70">
        <v>6.4000000000000001E-2</v>
      </c>
      <c r="H389" s="70">
        <v>6.0699999999999997E-2</v>
      </c>
      <c r="I389" s="70">
        <v>6.0199999999999997E-2</v>
      </c>
      <c r="J389" s="70">
        <v>6.2300000000000001E-2</v>
      </c>
    </row>
    <row r="390" spans="2:10" x14ac:dyDescent="0.25">
      <c r="B390" s="67">
        <v>42522</v>
      </c>
      <c r="C390" s="74">
        <v>12</v>
      </c>
      <c r="D390" s="74" t="s">
        <v>3</v>
      </c>
      <c r="E390" s="74" t="s">
        <v>16</v>
      </c>
      <c r="F390" s="74" t="s">
        <v>65</v>
      </c>
      <c r="G390" s="68">
        <v>7.0199999999999999E-2</v>
      </c>
      <c r="H390" s="68">
        <v>6.7100000000000007E-2</v>
      </c>
      <c r="I390" s="68">
        <v>6.6600000000000006E-2</v>
      </c>
      <c r="J390" s="68">
        <v>6.8699999999999997E-2</v>
      </c>
    </row>
    <row r="391" spans="2:10" x14ac:dyDescent="0.25">
      <c r="B391" s="67">
        <v>42522</v>
      </c>
      <c r="C391" s="74">
        <v>18</v>
      </c>
      <c r="D391" s="74" t="s">
        <v>3</v>
      </c>
      <c r="E391" s="74" t="s">
        <v>16</v>
      </c>
      <c r="F391" s="74" t="s">
        <v>65</v>
      </c>
      <c r="G391" s="68">
        <v>6.8400000000000002E-2</v>
      </c>
      <c r="H391" s="68">
        <v>6.5299999999999997E-2</v>
      </c>
      <c r="I391" s="68">
        <v>6.4699999999999994E-2</v>
      </c>
      <c r="J391" s="68">
        <v>6.6799999999999998E-2</v>
      </c>
    </row>
    <row r="392" spans="2:10" x14ac:dyDescent="0.25">
      <c r="B392" s="67">
        <v>42522</v>
      </c>
      <c r="C392" s="74">
        <v>24</v>
      </c>
      <c r="D392" s="74" t="s">
        <v>3</v>
      </c>
      <c r="E392" s="74" t="s">
        <v>16</v>
      </c>
      <c r="F392" s="74" t="s">
        <v>65</v>
      </c>
      <c r="G392" s="68">
        <v>6.9199999999999998E-2</v>
      </c>
      <c r="H392" s="68">
        <v>6.6400000000000001E-2</v>
      </c>
      <c r="I392" s="68">
        <v>6.59E-2</v>
      </c>
      <c r="J392" s="68">
        <v>6.7900000000000002E-2</v>
      </c>
    </row>
    <row r="393" spans="2:10" x14ac:dyDescent="0.25">
      <c r="B393" s="69">
        <v>42552</v>
      </c>
      <c r="C393" s="75">
        <v>6</v>
      </c>
      <c r="D393" s="75" t="s">
        <v>3</v>
      </c>
      <c r="E393" s="75" t="s">
        <v>16</v>
      </c>
      <c r="F393" s="75" t="s">
        <v>65</v>
      </c>
      <c r="G393" s="70">
        <v>6.6199999999999995E-2</v>
      </c>
      <c r="H393" s="70">
        <v>6.3100000000000003E-2</v>
      </c>
      <c r="I393" s="70">
        <v>6.25E-2</v>
      </c>
      <c r="J393" s="70">
        <v>6.4699999999999994E-2</v>
      </c>
    </row>
    <row r="394" spans="2:10" x14ac:dyDescent="0.25">
      <c r="B394" s="69">
        <v>42552</v>
      </c>
      <c r="C394" s="75">
        <v>12</v>
      </c>
      <c r="D394" s="75" t="s">
        <v>3</v>
      </c>
      <c r="E394" s="75" t="s">
        <v>16</v>
      </c>
      <c r="F394" s="75" t="s">
        <v>65</v>
      </c>
      <c r="G394" s="70">
        <v>7.0400000000000004E-2</v>
      </c>
      <c r="H394" s="70">
        <v>6.7400000000000002E-2</v>
      </c>
      <c r="I394" s="70">
        <v>6.6799999999999998E-2</v>
      </c>
      <c r="J394" s="70">
        <v>6.8900000000000003E-2</v>
      </c>
    </row>
    <row r="395" spans="2:10" x14ac:dyDescent="0.25">
      <c r="B395" s="69">
        <v>42552</v>
      </c>
      <c r="C395" s="75">
        <v>18</v>
      </c>
      <c r="D395" s="75" t="s">
        <v>3</v>
      </c>
      <c r="E395" s="75" t="s">
        <v>16</v>
      </c>
      <c r="F395" s="75" t="s">
        <v>65</v>
      </c>
      <c r="G395" s="70">
        <v>6.8900000000000003E-2</v>
      </c>
      <c r="H395" s="70">
        <v>6.59E-2</v>
      </c>
      <c r="I395" s="70">
        <v>6.5299999999999997E-2</v>
      </c>
      <c r="J395" s="70">
        <v>6.7400000000000002E-2</v>
      </c>
    </row>
    <row r="396" spans="2:10" x14ac:dyDescent="0.25">
      <c r="B396" s="67">
        <v>42552</v>
      </c>
      <c r="C396" s="74">
        <v>24</v>
      </c>
      <c r="D396" s="74" t="s">
        <v>3</v>
      </c>
      <c r="E396" s="74" t="s">
        <v>16</v>
      </c>
      <c r="F396" s="74" t="s">
        <v>65</v>
      </c>
      <c r="G396" s="68">
        <v>6.9400000000000003E-2</v>
      </c>
      <c r="H396" s="68">
        <v>6.6600000000000006E-2</v>
      </c>
      <c r="I396" s="68">
        <v>6.6100000000000006E-2</v>
      </c>
      <c r="J396" s="68">
        <v>6.8099999999999994E-2</v>
      </c>
    </row>
    <row r="397" spans="2:10" x14ac:dyDescent="0.25">
      <c r="B397" s="67">
        <v>42583</v>
      </c>
      <c r="C397" s="74">
        <v>6</v>
      </c>
      <c r="D397" s="74" t="s">
        <v>3</v>
      </c>
      <c r="E397" s="74" t="s">
        <v>16</v>
      </c>
      <c r="F397" s="74" t="s">
        <v>65</v>
      </c>
      <c r="G397" s="68">
        <v>7.0300000000000001E-2</v>
      </c>
      <c r="H397" s="68">
        <v>6.7199999999999996E-2</v>
      </c>
      <c r="I397" s="68">
        <v>6.6600000000000006E-2</v>
      </c>
      <c r="J397" s="68">
        <v>6.88E-2</v>
      </c>
    </row>
    <row r="398" spans="2:10" x14ac:dyDescent="0.25">
      <c r="B398" s="67">
        <v>42583</v>
      </c>
      <c r="C398" s="74">
        <v>12</v>
      </c>
      <c r="D398" s="74" t="s">
        <v>3</v>
      </c>
      <c r="E398" s="74" t="s">
        <v>16</v>
      </c>
      <c r="F398" s="74" t="s">
        <v>65</v>
      </c>
      <c r="G398" s="68">
        <v>7.0499999999999993E-2</v>
      </c>
      <c r="H398" s="68">
        <v>6.7400000000000002E-2</v>
      </c>
      <c r="I398" s="68">
        <v>6.6799999999999998E-2</v>
      </c>
      <c r="J398" s="68">
        <v>6.9000000000000006E-2</v>
      </c>
    </row>
    <row r="399" spans="2:10" x14ac:dyDescent="0.25">
      <c r="B399" s="67">
        <v>42583</v>
      </c>
      <c r="C399" s="74">
        <v>18</v>
      </c>
      <c r="D399" s="74" t="s">
        <v>3</v>
      </c>
      <c r="E399" s="74" t="s">
        <v>16</v>
      </c>
      <c r="F399" s="74" t="s">
        <v>65</v>
      </c>
      <c r="G399" s="68">
        <v>6.9900000000000004E-2</v>
      </c>
      <c r="H399" s="68">
        <v>6.7000000000000004E-2</v>
      </c>
      <c r="I399" s="68">
        <v>6.6500000000000004E-2</v>
      </c>
      <c r="J399" s="68">
        <v>6.8500000000000005E-2</v>
      </c>
    </row>
    <row r="400" spans="2:10" x14ac:dyDescent="0.25">
      <c r="B400" s="67">
        <v>42583</v>
      </c>
      <c r="C400" s="74">
        <v>24</v>
      </c>
      <c r="D400" s="74" t="s">
        <v>3</v>
      </c>
      <c r="E400" s="74" t="s">
        <v>16</v>
      </c>
      <c r="F400" s="74" t="s">
        <v>65</v>
      </c>
      <c r="G400" s="68">
        <v>6.9500000000000006E-2</v>
      </c>
      <c r="H400" s="68">
        <v>6.6699999999999995E-2</v>
      </c>
      <c r="I400" s="68">
        <v>6.6100000000000006E-2</v>
      </c>
      <c r="J400" s="68">
        <v>6.8099999999999994E-2</v>
      </c>
    </row>
    <row r="401" spans="2:10" x14ac:dyDescent="0.25">
      <c r="B401" s="67">
        <v>42614</v>
      </c>
      <c r="C401" s="74">
        <v>6</v>
      </c>
      <c r="D401" s="74" t="s">
        <v>3</v>
      </c>
      <c r="E401" s="74" t="s">
        <v>16</v>
      </c>
      <c r="F401" s="74" t="s">
        <v>65</v>
      </c>
      <c r="G401" s="68">
        <v>7.4099999999999999E-2</v>
      </c>
      <c r="H401" s="68">
        <v>7.1300000000000002E-2</v>
      </c>
      <c r="I401" s="68">
        <v>7.0499999999999993E-2</v>
      </c>
      <c r="J401" s="68">
        <v>7.2800000000000004E-2</v>
      </c>
    </row>
    <row r="402" spans="2:10" x14ac:dyDescent="0.25">
      <c r="B402" s="67">
        <v>42614</v>
      </c>
      <c r="C402" s="74">
        <v>12</v>
      </c>
      <c r="D402" s="74" t="s">
        <v>3</v>
      </c>
      <c r="E402" s="74" t="s">
        <v>16</v>
      </c>
      <c r="F402" s="74" t="s">
        <v>65</v>
      </c>
      <c r="G402" s="68">
        <v>7.0599999999999996E-2</v>
      </c>
      <c r="H402" s="68">
        <v>6.7599999999999993E-2</v>
      </c>
      <c r="I402" s="68">
        <v>6.7000000000000004E-2</v>
      </c>
      <c r="J402" s="68">
        <v>6.9099999999999995E-2</v>
      </c>
    </row>
    <row r="403" spans="2:10" x14ac:dyDescent="0.25">
      <c r="B403" s="67">
        <v>42614</v>
      </c>
      <c r="C403" s="74">
        <v>18</v>
      </c>
      <c r="D403" s="74" t="s">
        <v>3</v>
      </c>
      <c r="E403" s="74" t="s">
        <v>16</v>
      </c>
      <c r="F403" s="74" t="s">
        <v>65</v>
      </c>
      <c r="G403" s="68">
        <v>7.0800000000000002E-2</v>
      </c>
      <c r="H403" s="68">
        <v>6.8099999999999994E-2</v>
      </c>
      <c r="I403" s="68">
        <v>6.7500000000000004E-2</v>
      </c>
      <c r="J403" s="68">
        <v>6.9500000000000006E-2</v>
      </c>
    </row>
    <row r="404" spans="2:10" x14ac:dyDescent="0.25">
      <c r="B404" s="67">
        <v>42614</v>
      </c>
      <c r="C404" s="74">
        <v>24</v>
      </c>
      <c r="D404" s="74" t="s">
        <v>3</v>
      </c>
      <c r="E404" s="74" t="s">
        <v>16</v>
      </c>
      <c r="F404" s="74" t="s">
        <v>65</v>
      </c>
      <c r="G404" s="68">
        <v>6.9500000000000006E-2</v>
      </c>
      <c r="H404" s="68">
        <v>6.6699999999999995E-2</v>
      </c>
      <c r="I404" s="68">
        <v>6.6100000000000006E-2</v>
      </c>
      <c r="J404" s="68">
        <v>6.8099999999999994E-2</v>
      </c>
    </row>
    <row r="405" spans="2:10" x14ac:dyDescent="0.25">
      <c r="B405" s="69">
        <v>42461</v>
      </c>
      <c r="C405" s="75">
        <v>6</v>
      </c>
      <c r="D405" s="75" t="s">
        <v>3</v>
      </c>
      <c r="E405" s="75" t="s">
        <v>16</v>
      </c>
      <c r="F405" s="75" t="s">
        <v>63</v>
      </c>
      <c r="G405" s="70">
        <v>6.0499999999999998E-2</v>
      </c>
      <c r="H405" s="70">
        <v>5.7500000000000002E-2</v>
      </c>
      <c r="I405" s="70">
        <v>5.7000000000000002E-2</v>
      </c>
      <c r="J405" s="70">
        <v>5.8900000000000001E-2</v>
      </c>
    </row>
    <row r="406" spans="2:10" x14ac:dyDescent="0.25">
      <c r="B406" s="67">
        <v>42461</v>
      </c>
      <c r="C406" s="74">
        <v>12</v>
      </c>
      <c r="D406" s="74" t="s">
        <v>3</v>
      </c>
      <c r="E406" s="74" t="s">
        <v>16</v>
      </c>
      <c r="F406" s="74" t="s">
        <v>63</v>
      </c>
      <c r="G406" s="68">
        <v>6.88E-2</v>
      </c>
      <c r="H406" s="68">
        <v>6.59E-2</v>
      </c>
      <c r="I406" s="68">
        <v>6.5299999999999997E-2</v>
      </c>
      <c r="J406" s="68">
        <v>6.7299999999999999E-2</v>
      </c>
    </row>
    <row r="407" spans="2:10" x14ac:dyDescent="0.25">
      <c r="B407" s="67">
        <v>42461</v>
      </c>
      <c r="C407" s="74">
        <v>18</v>
      </c>
      <c r="D407" s="74" t="s">
        <v>3</v>
      </c>
      <c r="E407" s="74" t="s">
        <v>16</v>
      </c>
      <c r="F407" s="74" t="s">
        <v>63</v>
      </c>
      <c r="G407" s="68">
        <v>6.7699999999999996E-2</v>
      </c>
      <c r="H407" s="68">
        <v>6.4699999999999994E-2</v>
      </c>
      <c r="I407" s="68">
        <v>6.4199999999999993E-2</v>
      </c>
      <c r="J407" s="68">
        <v>6.6199999999999995E-2</v>
      </c>
    </row>
    <row r="408" spans="2:10" x14ac:dyDescent="0.25">
      <c r="B408" s="71">
        <v>42461</v>
      </c>
      <c r="C408" s="72">
        <v>24</v>
      </c>
      <c r="D408" s="72" t="s">
        <v>3</v>
      </c>
      <c r="E408" s="72" t="s">
        <v>16</v>
      </c>
      <c r="F408" s="72" t="s">
        <v>63</v>
      </c>
      <c r="G408" s="73">
        <v>6.7799999999999999E-2</v>
      </c>
      <c r="H408" s="73">
        <v>6.5299999999999997E-2</v>
      </c>
      <c r="I408" s="73">
        <v>6.4799999999999996E-2</v>
      </c>
      <c r="J408" s="73">
        <v>6.6600000000000006E-2</v>
      </c>
    </row>
    <row r="409" spans="2:10" x14ac:dyDescent="0.25">
      <c r="B409" s="69">
        <v>42491</v>
      </c>
      <c r="C409" s="75">
        <v>6</v>
      </c>
      <c r="D409" s="75" t="s">
        <v>3</v>
      </c>
      <c r="E409" s="75" t="s">
        <v>16</v>
      </c>
      <c r="F409" s="75" t="s">
        <v>63</v>
      </c>
      <c r="G409" s="70">
        <v>6.3799999999999996E-2</v>
      </c>
      <c r="H409" s="70">
        <v>6.0299999999999999E-2</v>
      </c>
      <c r="I409" s="70">
        <v>5.9799999999999999E-2</v>
      </c>
      <c r="J409" s="70">
        <v>6.1899999999999997E-2</v>
      </c>
    </row>
    <row r="410" spans="2:10" x14ac:dyDescent="0.25">
      <c r="B410" s="67">
        <v>42491</v>
      </c>
      <c r="C410" s="74">
        <v>12</v>
      </c>
      <c r="D410" s="74" t="s">
        <v>3</v>
      </c>
      <c r="E410" s="74" t="s">
        <v>16</v>
      </c>
      <c r="F410" s="74" t="s">
        <v>63</v>
      </c>
      <c r="G410" s="68">
        <v>7.0800000000000002E-2</v>
      </c>
      <c r="H410" s="68">
        <v>6.7699999999999996E-2</v>
      </c>
      <c r="I410" s="68">
        <v>6.7100000000000007E-2</v>
      </c>
      <c r="J410" s="68">
        <v>6.93E-2</v>
      </c>
    </row>
    <row r="411" spans="2:10" x14ac:dyDescent="0.25">
      <c r="B411" s="69">
        <v>42491</v>
      </c>
      <c r="C411" s="75">
        <v>18</v>
      </c>
      <c r="D411" s="75" t="s">
        <v>3</v>
      </c>
      <c r="E411" s="75" t="s">
        <v>16</v>
      </c>
      <c r="F411" s="75" t="s">
        <v>63</v>
      </c>
      <c r="G411" s="70">
        <v>6.9099999999999995E-2</v>
      </c>
      <c r="H411" s="70">
        <v>6.59E-2</v>
      </c>
      <c r="I411" s="70">
        <v>6.5299999999999997E-2</v>
      </c>
      <c r="J411" s="70">
        <v>6.7500000000000004E-2</v>
      </c>
    </row>
    <row r="412" spans="2:10" x14ac:dyDescent="0.25">
      <c r="B412" s="69">
        <v>42491</v>
      </c>
      <c r="C412" s="75">
        <v>24</v>
      </c>
      <c r="D412" s="75" t="s">
        <v>3</v>
      </c>
      <c r="E412" s="75" t="s">
        <v>16</v>
      </c>
      <c r="F412" s="75" t="s">
        <v>63</v>
      </c>
      <c r="G412" s="70">
        <v>7.0000000000000007E-2</v>
      </c>
      <c r="H412" s="70">
        <v>6.7100000000000007E-2</v>
      </c>
      <c r="I412" s="70">
        <v>6.6600000000000006E-2</v>
      </c>
      <c r="J412" s="70">
        <v>6.8599999999999994E-2</v>
      </c>
    </row>
    <row r="413" spans="2:10" x14ac:dyDescent="0.25">
      <c r="B413" s="67">
        <v>42522</v>
      </c>
      <c r="C413" s="74">
        <v>6</v>
      </c>
      <c r="D413" s="74" t="s">
        <v>3</v>
      </c>
      <c r="E413" s="74" t="s">
        <v>16</v>
      </c>
      <c r="F413" s="74" t="s">
        <v>63</v>
      </c>
      <c r="G413" s="68">
        <v>6.4899999999999999E-2</v>
      </c>
      <c r="H413" s="68">
        <v>6.1600000000000002E-2</v>
      </c>
      <c r="I413" s="68">
        <v>6.0999999999999999E-2</v>
      </c>
      <c r="J413" s="68">
        <v>6.3200000000000006E-2</v>
      </c>
    </row>
    <row r="414" spans="2:10" x14ac:dyDescent="0.25">
      <c r="B414" s="67">
        <v>42522</v>
      </c>
      <c r="C414" s="74">
        <v>12</v>
      </c>
      <c r="D414" s="74" t="s">
        <v>3</v>
      </c>
      <c r="E414" s="74" t="s">
        <v>16</v>
      </c>
      <c r="F414" s="74" t="s">
        <v>63</v>
      </c>
      <c r="G414" s="68">
        <v>7.1199999999999999E-2</v>
      </c>
      <c r="H414" s="68">
        <v>6.8099999999999994E-2</v>
      </c>
      <c r="I414" s="68">
        <v>6.7500000000000004E-2</v>
      </c>
      <c r="J414" s="68">
        <v>6.9699999999999998E-2</v>
      </c>
    </row>
    <row r="415" spans="2:10" x14ac:dyDescent="0.25">
      <c r="B415" s="69">
        <v>42522</v>
      </c>
      <c r="C415" s="75">
        <v>18</v>
      </c>
      <c r="D415" s="75" t="s">
        <v>3</v>
      </c>
      <c r="E415" s="75" t="s">
        <v>16</v>
      </c>
      <c r="F415" s="75" t="s">
        <v>63</v>
      </c>
      <c r="G415" s="70">
        <v>6.93E-2</v>
      </c>
      <c r="H415" s="70">
        <v>6.6199999999999995E-2</v>
      </c>
      <c r="I415" s="70">
        <v>6.5600000000000006E-2</v>
      </c>
      <c r="J415" s="70">
        <v>6.7699999999999996E-2</v>
      </c>
    </row>
    <row r="416" spans="2:10" x14ac:dyDescent="0.25">
      <c r="B416" s="69">
        <v>42522</v>
      </c>
      <c r="C416" s="75">
        <v>24</v>
      </c>
      <c r="D416" s="75" t="s">
        <v>3</v>
      </c>
      <c r="E416" s="75" t="s">
        <v>16</v>
      </c>
      <c r="F416" s="75" t="s">
        <v>63</v>
      </c>
      <c r="G416" s="70">
        <v>7.0199999999999999E-2</v>
      </c>
      <c r="H416" s="70">
        <v>6.7299999999999999E-2</v>
      </c>
      <c r="I416" s="70">
        <v>6.6799999999999998E-2</v>
      </c>
      <c r="J416" s="70">
        <v>6.88E-2</v>
      </c>
    </row>
    <row r="417" spans="2:10" x14ac:dyDescent="0.25">
      <c r="B417" s="69">
        <v>42552</v>
      </c>
      <c r="C417" s="75">
        <v>6</v>
      </c>
      <c r="D417" s="75" t="s">
        <v>3</v>
      </c>
      <c r="E417" s="75" t="s">
        <v>16</v>
      </c>
      <c r="F417" s="75" t="s">
        <v>63</v>
      </c>
      <c r="G417" s="70">
        <v>6.7199999999999996E-2</v>
      </c>
      <c r="H417" s="70">
        <v>6.4000000000000001E-2</v>
      </c>
      <c r="I417" s="70">
        <v>6.3399999999999998E-2</v>
      </c>
      <c r="J417" s="70">
        <v>6.5600000000000006E-2</v>
      </c>
    </row>
    <row r="418" spans="2:10" x14ac:dyDescent="0.25">
      <c r="B418" s="67">
        <v>42552</v>
      </c>
      <c r="C418" s="74">
        <v>12</v>
      </c>
      <c r="D418" s="74" t="s">
        <v>3</v>
      </c>
      <c r="E418" s="74" t="s">
        <v>16</v>
      </c>
      <c r="F418" s="74" t="s">
        <v>63</v>
      </c>
      <c r="G418" s="68">
        <v>7.1400000000000005E-2</v>
      </c>
      <c r="H418" s="68">
        <v>6.83E-2</v>
      </c>
      <c r="I418" s="68">
        <v>6.7699999999999996E-2</v>
      </c>
      <c r="J418" s="68">
        <v>6.9900000000000004E-2</v>
      </c>
    </row>
    <row r="419" spans="2:10" x14ac:dyDescent="0.25">
      <c r="B419" s="69">
        <v>42552</v>
      </c>
      <c r="C419" s="75">
        <v>18</v>
      </c>
      <c r="D419" s="75" t="s">
        <v>3</v>
      </c>
      <c r="E419" s="75" t="s">
        <v>16</v>
      </c>
      <c r="F419" s="75" t="s">
        <v>63</v>
      </c>
      <c r="G419" s="70">
        <v>6.9800000000000001E-2</v>
      </c>
      <c r="H419" s="70">
        <v>6.6799999999999998E-2</v>
      </c>
      <c r="I419" s="70">
        <v>6.6199999999999995E-2</v>
      </c>
      <c r="J419" s="70">
        <v>6.83E-2</v>
      </c>
    </row>
    <row r="420" spans="2:10" x14ac:dyDescent="0.25">
      <c r="B420" s="71">
        <v>42552</v>
      </c>
      <c r="C420" s="72">
        <v>24</v>
      </c>
      <c r="D420" s="72" t="s">
        <v>3</v>
      </c>
      <c r="E420" s="72" t="s">
        <v>16</v>
      </c>
      <c r="F420" s="72" t="s">
        <v>63</v>
      </c>
      <c r="G420" s="73">
        <v>7.0400000000000004E-2</v>
      </c>
      <c r="H420" s="73">
        <v>6.7500000000000004E-2</v>
      </c>
      <c r="I420" s="73">
        <v>6.7000000000000004E-2</v>
      </c>
      <c r="J420" s="73">
        <v>6.9000000000000006E-2</v>
      </c>
    </row>
    <row r="421" spans="2:10" x14ac:dyDescent="0.25">
      <c r="B421" s="67">
        <v>42583</v>
      </c>
      <c r="C421" s="74">
        <v>6</v>
      </c>
      <c r="D421" s="74" t="s">
        <v>3</v>
      </c>
      <c r="E421" s="74" t="s">
        <v>16</v>
      </c>
      <c r="F421" s="74" t="s">
        <v>63</v>
      </c>
      <c r="G421" s="68">
        <v>7.1199999999999999E-2</v>
      </c>
      <c r="H421" s="68">
        <v>6.8199999999999997E-2</v>
      </c>
      <c r="I421" s="68">
        <v>6.7500000000000004E-2</v>
      </c>
      <c r="J421" s="68">
        <v>6.9800000000000001E-2</v>
      </c>
    </row>
    <row r="422" spans="2:10" x14ac:dyDescent="0.25">
      <c r="B422" s="67">
        <v>42583</v>
      </c>
      <c r="C422" s="74">
        <v>12</v>
      </c>
      <c r="D422" s="74" t="s">
        <v>3</v>
      </c>
      <c r="E422" s="74" t="s">
        <v>16</v>
      </c>
      <c r="F422" s="74" t="s">
        <v>63</v>
      </c>
      <c r="G422" s="68">
        <v>7.1499999999999994E-2</v>
      </c>
      <c r="H422" s="68">
        <v>6.83E-2</v>
      </c>
      <c r="I422" s="68">
        <v>6.7699999999999996E-2</v>
      </c>
      <c r="J422" s="68">
        <v>6.9900000000000004E-2</v>
      </c>
    </row>
    <row r="423" spans="2:10" x14ac:dyDescent="0.25">
      <c r="B423" s="67">
        <v>42583</v>
      </c>
      <c r="C423" s="74">
        <v>18</v>
      </c>
      <c r="D423" s="74" t="s">
        <v>3</v>
      </c>
      <c r="E423" s="74" t="s">
        <v>16</v>
      </c>
      <c r="F423" s="74" t="s">
        <v>63</v>
      </c>
      <c r="G423" s="68">
        <v>7.0900000000000005E-2</v>
      </c>
      <c r="H423" s="68">
        <v>6.7900000000000002E-2</v>
      </c>
      <c r="I423" s="68">
        <v>6.7400000000000002E-2</v>
      </c>
      <c r="J423" s="68">
        <v>6.9400000000000003E-2</v>
      </c>
    </row>
    <row r="424" spans="2:10" x14ac:dyDescent="0.25">
      <c r="B424" s="67">
        <v>42583</v>
      </c>
      <c r="C424" s="74">
        <v>24</v>
      </c>
      <c r="D424" s="74" t="s">
        <v>3</v>
      </c>
      <c r="E424" s="74" t="s">
        <v>16</v>
      </c>
      <c r="F424" s="74" t="s">
        <v>63</v>
      </c>
      <c r="G424" s="68">
        <v>7.0400000000000004E-2</v>
      </c>
      <c r="H424" s="68">
        <v>6.7599999999999993E-2</v>
      </c>
      <c r="I424" s="68">
        <v>6.7000000000000004E-2</v>
      </c>
      <c r="J424" s="68">
        <v>6.9000000000000006E-2</v>
      </c>
    </row>
    <row r="425" spans="2:10" x14ac:dyDescent="0.25">
      <c r="B425" s="67">
        <v>42614</v>
      </c>
      <c r="C425" s="74">
        <v>6</v>
      </c>
      <c r="D425" s="74" t="s">
        <v>3</v>
      </c>
      <c r="E425" s="74" t="s">
        <v>16</v>
      </c>
      <c r="F425" s="74" t="s">
        <v>63</v>
      </c>
      <c r="G425" s="68">
        <v>7.5200000000000003E-2</v>
      </c>
      <c r="H425" s="68">
        <v>7.22E-2</v>
      </c>
      <c r="I425" s="68">
        <v>7.1499999999999994E-2</v>
      </c>
      <c r="J425" s="68">
        <v>7.3800000000000004E-2</v>
      </c>
    </row>
    <row r="426" spans="2:10" x14ac:dyDescent="0.25">
      <c r="B426" s="67">
        <v>42614</v>
      </c>
      <c r="C426" s="74">
        <v>12</v>
      </c>
      <c r="D426" s="74" t="s">
        <v>3</v>
      </c>
      <c r="E426" s="74" t="s">
        <v>16</v>
      </c>
      <c r="F426" s="74" t="s">
        <v>63</v>
      </c>
      <c r="G426" s="68">
        <v>7.1599999999999997E-2</v>
      </c>
      <c r="H426" s="68">
        <v>6.8500000000000005E-2</v>
      </c>
      <c r="I426" s="68">
        <v>6.7900000000000002E-2</v>
      </c>
      <c r="J426" s="68">
        <v>7.0099999999999996E-2</v>
      </c>
    </row>
    <row r="427" spans="2:10" x14ac:dyDescent="0.25">
      <c r="B427" s="67">
        <v>42614</v>
      </c>
      <c r="C427" s="74">
        <v>18</v>
      </c>
      <c r="D427" s="74" t="s">
        <v>3</v>
      </c>
      <c r="E427" s="74" t="s">
        <v>16</v>
      </c>
      <c r="F427" s="74" t="s">
        <v>63</v>
      </c>
      <c r="G427" s="68">
        <v>7.1800000000000003E-2</v>
      </c>
      <c r="H427" s="68">
        <v>6.9000000000000006E-2</v>
      </c>
      <c r="I427" s="68">
        <v>6.8400000000000002E-2</v>
      </c>
      <c r="J427" s="68">
        <v>7.0400000000000004E-2</v>
      </c>
    </row>
    <row r="428" spans="2:10" x14ac:dyDescent="0.25">
      <c r="B428" s="67">
        <v>42614</v>
      </c>
      <c r="C428" s="74">
        <v>24</v>
      </c>
      <c r="D428" s="74" t="s">
        <v>3</v>
      </c>
      <c r="E428" s="74" t="s">
        <v>16</v>
      </c>
      <c r="F428" s="74" t="s">
        <v>63</v>
      </c>
      <c r="G428" s="68">
        <v>7.0499999999999993E-2</v>
      </c>
      <c r="H428" s="68">
        <v>6.7599999999999993E-2</v>
      </c>
      <c r="I428" s="68">
        <v>6.7000000000000004E-2</v>
      </c>
      <c r="J428" s="68">
        <v>6.9099999999999995E-2</v>
      </c>
    </row>
    <row r="429" spans="2:10" x14ac:dyDescent="0.25">
      <c r="B429" s="67">
        <v>42461</v>
      </c>
      <c r="C429" s="74">
        <v>6</v>
      </c>
      <c r="D429" s="74" t="s">
        <v>3</v>
      </c>
      <c r="E429" s="74" t="s">
        <v>16</v>
      </c>
      <c r="F429" s="74" t="s">
        <v>68</v>
      </c>
      <c r="G429" s="68">
        <v>7.3099999999999998E-2</v>
      </c>
      <c r="H429" s="68">
        <v>6.8000000000000005E-2</v>
      </c>
      <c r="I429" s="68">
        <v>6.7299999999999999E-2</v>
      </c>
      <c r="J429" s="68">
        <v>7.0400000000000004E-2</v>
      </c>
    </row>
    <row r="430" spans="2:10" x14ac:dyDescent="0.25">
      <c r="B430" s="67">
        <v>42461</v>
      </c>
      <c r="C430" s="74">
        <v>12</v>
      </c>
      <c r="D430" s="74" t="s">
        <v>3</v>
      </c>
      <c r="E430" s="74" t="s">
        <v>16</v>
      </c>
      <c r="F430" s="74" t="s">
        <v>68</v>
      </c>
      <c r="G430" s="68">
        <v>8.1000000000000003E-2</v>
      </c>
      <c r="H430" s="68">
        <v>7.6300000000000007E-2</v>
      </c>
      <c r="I430" s="68">
        <v>7.5399999999999995E-2</v>
      </c>
      <c r="J430" s="68">
        <v>7.8700000000000006E-2</v>
      </c>
    </row>
    <row r="431" spans="2:10" x14ac:dyDescent="0.25">
      <c r="B431" s="67">
        <v>42461</v>
      </c>
      <c r="C431" s="74">
        <v>18</v>
      </c>
      <c r="D431" s="74" t="s">
        <v>3</v>
      </c>
      <c r="E431" s="74" t="s">
        <v>16</v>
      </c>
      <c r="F431" s="74" t="s">
        <v>68</v>
      </c>
      <c r="G431" s="68">
        <v>8.0799999999999997E-2</v>
      </c>
      <c r="H431" s="68">
        <v>7.5700000000000003E-2</v>
      </c>
      <c r="I431" s="68">
        <v>7.4800000000000005E-2</v>
      </c>
      <c r="J431" s="68">
        <v>7.8200000000000006E-2</v>
      </c>
    </row>
    <row r="432" spans="2:10" x14ac:dyDescent="0.25">
      <c r="B432" s="69">
        <v>42461</v>
      </c>
      <c r="C432" s="75">
        <v>24</v>
      </c>
      <c r="D432" s="75" t="s">
        <v>3</v>
      </c>
      <c r="E432" s="75" t="s">
        <v>16</v>
      </c>
      <c r="F432" s="75" t="s">
        <v>68</v>
      </c>
      <c r="G432" s="70">
        <v>8.1100000000000005E-2</v>
      </c>
      <c r="H432" s="70">
        <v>7.6499999999999999E-2</v>
      </c>
      <c r="I432" s="70">
        <v>7.5600000000000001E-2</v>
      </c>
      <c r="J432" s="70">
        <v>7.8899999999999998E-2</v>
      </c>
    </row>
    <row r="433" spans="2:10" x14ac:dyDescent="0.25">
      <c r="B433" s="69">
        <v>42491</v>
      </c>
      <c r="C433" s="75">
        <v>6</v>
      </c>
      <c r="D433" s="75" t="s">
        <v>3</v>
      </c>
      <c r="E433" s="75" t="s">
        <v>16</v>
      </c>
      <c r="F433" s="75" t="s">
        <v>68</v>
      </c>
      <c r="G433" s="70">
        <v>7.6999999999999999E-2</v>
      </c>
      <c r="H433" s="70">
        <v>7.1300000000000002E-2</v>
      </c>
      <c r="I433" s="70">
        <v>7.0599999999999996E-2</v>
      </c>
      <c r="J433" s="70">
        <v>7.3999999999999996E-2</v>
      </c>
    </row>
    <row r="434" spans="2:10" x14ac:dyDescent="0.25">
      <c r="B434" s="71">
        <v>42491</v>
      </c>
      <c r="C434" s="72">
        <v>12</v>
      </c>
      <c r="D434" s="72" t="s">
        <v>3</v>
      </c>
      <c r="E434" s="72" t="s">
        <v>16</v>
      </c>
      <c r="F434" s="72" t="s">
        <v>68</v>
      </c>
      <c r="G434" s="73">
        <v>8.4000000000000005E-2</v>
      </c>
      <c r="H434" s="73">
        <v>7.8899999999999998E-2</v>
      </c>
      <c r="I434" s="73">
        <v>7.7899999999999997E-2</v>
      </c>
      <c r="J434" s="73">
        <v>8.1500000000000003E-2</v>
      </c>
    </row>
    <row r="435" spans="2:10" x14ac:dyDescent="0.25">
      <c r="B435" s="69">
        <v>42491</v>
      </c>
      <c r="C435" s="75">
        <v>18</v>
      </c>
      <c r="D435" s="75" t="s">
        <v>3</v>
      </c>
      <c r="E435" s="74" t="s">
        <v>16</v>
      </c>
      <c r="F435" s="75" t="s">
        <v>68</v>
      </c>
      <c r="G435" s="70">
        <v>8.3400000000000002E-2</v>
      </c>
      <c r="H435" s="70">
        <v>7.7899999999999997E-2</v>
      </c>
      <c r="I435" s="70">
        <v>7.6899999999999996E-2</v>
      </c>
      <c r="J435" s="70">
        <v>8.0600000000000005E-2</v>
      </c>
    </row>
    <row r="436" spans="2:10" x14ac:dyDescent="0.25">
      <c r="B436" s="67">
        <v>42491</v>
      </c>
      <c r="C436" s="74">
        <v>24</v>
      </c>
      <c r="D436" s="74" t="s">
        <v>3</v>
      </c>
      <c r="E436" s="74" t="s">
        <v>16</v>
      </c>
      <c r="F436" s="74" t="s">
        <v>68</v>
      </c>
      <c r="G436" s="68">
        <v>8.2900000000000001E-2</v>
      </c>
      <c r="H436" s="68">
        <v>7.8100000000000003E-2</v>
      </c>
      <c r="I436" s="68">
        <v>7.7200000000000005E-2</v>
      </c>
      <c r="J436" s="68">
        <v>8.0600000000000005E-2</v>
      </c>
    </row>
    <row r="437" spans="2:10" x14ac:dyDescent="0.25">
      <c r="B437" s="67">
        <v>42522</v>
      </c>
      <c r="C437" s="74">
        <v>6</v>
      </c>
      <c r="D437" s="74" t="s">
        <v>3</v>
      </c>
      <c r="E437" s="74" t="s">
        <v>16</v>
      </c>
      <c r="F437" s="74" t="s">
        <v>68</v>
      </c>
      <c r="G437" s="68">
        <v>7.8200000000000006E-2</v>
      </c>
      <c r="H437" s="68">
        <v>7.2700000000000001E-2</v>
      </c>
      <c r="I437" s="68">
        <v>7.1900000000000006E-2</v>
      </c>
      <c r="J437" s="68">
        <v>7.5300000000000006E-2</v>
      </c>
    </row>
    <row r="438" spans="2:10" x14ac:dyDescent="0.25">
      <c r="B438" s="67">
        <v>42522</v>
      </c>
      <c r="C438" s="74">
        <v>12</v>
      </c>
      <c r="D438" s="74" t="s">
        <v>3</v>
      </c>
      <c r="E438" s="74" t="s">
        <v>16</v>
      </c>
      <c r="F438" s="74" t="s">
        <v>68</v>
      </c>
      <c r="G438" s="68">
        <v>8.4699999999999998E-2</v>
      </c>
      <c r="H438" s="68">
        <v>7.9600000000000004E-2</v>
      </c>
      <c r="I438" s="68">
        <v>7.8600000000000003E-2</v>
      </c>
      <c r="J438" s="68">
        <v>8.2199999999999995E-2</v>
      </c>
    </row>
    <row r="439" spans="2:10" x14ac:dyDescent="0.25">
      <c r="B439" s="69">
        <v>42522</v>
      </c>
      <c r="C439" s="75">
        <v>18</v>
      </c>
      <c r="D439" s="75" t="s">
        <v>3</v>
      </c>
      <c r="E439" s="75" t="s">
        <v>16</v>
      </c>
      <c r="F439" s="75" t="s">
        <v>68</v>
      </c>
      <c r="G439" s="70">
        <v>8.3400000000000002E-2</v>
      </c>
      <c r="H439" s="70">
        <v>7.8100000000000003E-2</v>
      </c>
      <c r="I439" s="70">
        <v>7.7100000000000002E-2</v>
      </c>
      <c r="J439" s="70">
        <v>8.0699999999999994E-2</v>
      </c>
    </row>
    <row r="440" spans="2:10" x14ac:dyDescent="0.25">
      <c r="B440" s="69">
        <v>42522</v>
      </c>
      <c r="C440" s="75">
        <v>24</v>
      </c>
      <c r="D440" s="75" t="s">
        <v>3</v>
      </c>
      <c r="E440" s="75" t="s">
        <v>16</v>
      </c>
      <c r="F440" s="75" t="s">
        <v>68</v>
      </c>
      <c r="G440" s="70">
        <v>8.3199999999999996E-2</v>
      </c>
      <c r="H440" s="70">
        <v>7.8399999999999997E-2</v>
      </c>
      <c r="I440" s="70">
        <v>7.7399999999999997E-2</v>
      </c>
      <c r="J440" s="70">
        <v>8.0799999999999997E-2</v>
      </c>
    </row>
    <row r="441" spans="2:10" x14ac:dyDescent="0.25">
      <c r="B441" s="69">
        <v>42552</v>
      </c>
      <c r="C441" s="75">
        <v>6</v>
      </c>
      <c r="D441" s="75" t="s">
        <v>3</v>
      </c>
      <c r="E441" s="75" t="s">
        <v>16</v>
      </c>
      <c r="F441" s="75" t="s">
        <v>68</v>
      </c>
      <c r="G441" s="70">
        <v>8.0500000000000002E-2</v>
      </c>
      <c r="H441" s="70">
        <v>7.5300000000000006E-2</v>
      </c>
      <c r="I441" s="70">
        <v>7.4300000000000005E-2</v>
      </c>
      <c r="J441" s="70">
        <v>7.7899999999999997E-2</v>
      </c>
    </row>
    <row r="442" spans="2:10" x14ac:dyDescent="0.25">
      <c r="B442" s="69">
        <v>42552</v>
      </c>
      <c r="C442" s="75">
        <v>12</v>
      </c>
      <c r="D442" s="75" t="s">
        <v>3</v>
      </c>
      <c r="E442" s="75" t="s">
        <v>16</v>
      </c>
      <c r="F442" s="75" t="s">
        <v>68</v>
      </c>
      <c r="G442" s="70">
        <v>8.5300000000000001E-2</v>
      </c>
      <c r="H442" s="70">
        <v>8.0100000000000005E-2</v>
      </c>
      <c r="I442" s="70">
        <v>7.9100000000000004E-2</v>
      </c>
      <c r="J442" s="70">
        <v>8.2699999999999996E-2</v>
      </c>
    </row>
    <row r="443" spans="2:10" x14ac:dyDescent="0.25">
      <c r="B443" s="69">
        <v>42552</v>
      </c>
      <c r="C443" s="75">
        <v>18</v>
      </c>
      <c r="D443" s="75" t="s">
        <v>3</v>
      </c>
      <c r="E443" s="75" t="s">
        <v>16</v>
      </c>
      <c r="F443" s="75" t="s">
        <v>68</v>
      </c>
      <c r="G443" s="70">
        <v>8.3699999999999997E-2</v>
      </c>
      <c r="H443" s="70">
        <v>7.8600000000000003E-2</v>
      </c>
      <c r="I443" s="70">
        <v>7.7600000000000002E-2</v>
      </c>
      <c r="J443" s="70">
        <v>8.1199999999999994E-2</v>
      </c>
    </row>
    <row r="444" spans="2:10" x14ac:dyDescent="0.25">
      <c r="B444" s="67">
        <v>42552</v>
      </c>
      <c r="C444" s="74">
        <v>24</v>
      </c>
      <c r="D444" s="74" t="s">
        <v>3</v>
      </c>
      <c r="E444" s="74" t="s">
        <v>16</v>
      </c>
      <c r="F444" s="74" t="s">
        <v>68</v>
      </c>
      <c r="G444" s="68">
        <v>8.3500000000000005E-2</v>
      </c>
      <c r="H444" s="68">
        <v>7.8600000000000003E-2</v>
      </c>
      <c r="I444" s="68">
        <v>7.7700000000000005E-2</v>
      </c>
      <c r="J444" s="68">
        <v>8.1100000000000005E-2</v>
      </c>
    </row>
    <row r="445" spans="2:10" x14ac:dyDescent="0.25">
      <c r="B445" s="67">
        <v>42583</v>
      </c>
      <c r="C445" s="74">
        <v>6</v>
      </c>
      <c r="D445" s="74" t="s">
        <v>3</v>
      </c>
      <c r="E445" s="74" t="s">
        <v>16</v>
      </c>
      <c r="F445" s="74" t="s">
        <v>68</v>
      </c>
      <c r="G445" s="68">
        <v>8.4599999999999995E-2</v>
      </c>
      <c r="H445" s="68">
        <v>7.9500000000000001E-2</v>
      </c>
      <c r="I445" s="68">
        <v>7.85E-2</v>
      </c>
      <c r="J445" s="68">
        <v>8.2199999999999995E-2</v>
      </c>
    </row>
    <row r="446" spans="2:10" x14ac:dyDescent="0.25">
      <c r="B446" s="67">
        <v>42583</v>
      </c>
      <c r="C446" s="74">
        <v>12</v>
      </c>
      <c r="D446" s="74" t="s">
        <v>3</v>
      </c>
      <c r="E446" s="74" t="s">
        <v>16</v>
      </c>
      <c r="F446" s="74" t="s">
        <v>68</v>
      </c>
      <c r="G446" s="68">
        <v>8.5599999999999996E-2</v>
      </c>
      <c r="H446" s="68">
        <v>8.0299999999999996E-2</v>
      </c>
      <c r="I446" s="68">
        <v>7.9299999999999995E-2</v>
      </c>
      <c r="J446" s="68">
        <v>8.3000000000000004E-2</v>
      </c>
    </row>
    <row r="447" spans="2:10" x14ac:dyDescent="0.25">
      <c r="B447" s="67">
        <v>42583</v>
      </c>
      <c r="C447" s="74">
        <v>18</v>
      </c>
      <c r="D447" s="74" t="s">
        <v>3</v>
      </c>
      <c r="E447" s="74" t="s">
        <v>16</v>
      </c>
      <c r="F447" s="74" t="s">
        <v>68</v>
      </c>
      <c r="G447" s="68">
        <v>8.4400000000000003E-2</v>
      </c>
      <c r="H447" s="68">
        <v>7.9500000000000001E-2</v>
      </c>
      <c r="I447" s="68">
        <v>7.85E-2</v>
      </c>
      <c r="J447" s="68">
        <v>8.2000000000000003E-2</v>
      </c>
    </row>
    <row r="448" spans="2:10" x14ac:dyDescent="0.25">
      <c r="B448" s="67">
        <v>42583</v>
      </c>
      <c r="C448" s="74">
        <v>24</v>
      </c>
      <c r="D448" s="74" t="s">
        <v>3</v>
      </c>
      <c r="E448" s="74" t="s">
        <v>16</v>
      </c>
      <c r="F448" s="74" t="s">
        <v>68</v>
      </c>
      <c r="G448" s="68">
        <v>8.3599999999999994E-2</v>
      </c>
      <c r="H448" s="68">
        <v>7.8799999999999995E-2</v>
      </c>
      <c r="I448" s="68">
        <v>7.7799999999999994E-2</v>
      </c>
      <c r="J448" s="68">
        <v>8.1199999999999994E-2</v>
      </c>
    </row>
    <row r="449" spans="2:10" x14ac:dyDescent="0.25">
      <c r="B449" s="67">
        <v>42614</v>
      </c>
      <c r="C449" s="74">
        <v>6</v>
      </c>
      <c r="D449" s="74" t="s">
        <v>3</v>
      </c>
      <c r="E449" s="74" t="s">
        <v>16</v>
      </c>
      <c r="F449" s="74" t="s">
        <v>68</v>
      </c>
      <c r="G449" s="68">
        <v>8.8599999999999998E-2</v>
      </c>
      <c r="H449" s="68">
        <v>8.3799999999999999E-2</v>
      </c>
      <c r="I449" s="68">
        <v>8.2600000000000007E-2</v>
      </c>
      <c r="J449" s="68">
        <v>8.6300000000000002E-2</v>
      </c>
    </row>
    <row r="450" spans="2:10" x14ac:dyDescent="0.25">
      <c r="B450" s="67">
        <v>42614</v>
      </c>
      <c r="C450" s="74">
        <v>12</v>
      </c>
      <c r="D450" s="74" t="s">
        <v>3</v>
      </c>
      <c r="E450" s="74" t="s">
        <v>16</v>
      </c>
      <c r="F450" s="74" t="s">
        <v>68</v>
      </c>
      <c r="G450" s="68">
        <v>8.5999999999999993E-2</v>
      </c>
      <c r="H450" s="68">
        <v>8.0699999999999994E-2</v>
      </c>
      <c r="I450" s="68">
        <v>7.9699999999999993E-2</v>
      </c>
      <c r="J450" s="68">
        <v>8.3400000000000002E-2</v>
      </c>
    </row>
    <row r="451" spans="2:10" x14ac:dyDescent="0.25">
      <c r="B451" s="67">
        <v>42614</v>
      </c>
      <c r="C451" s="74">
        <v>18</v>
      </c>
      <c r="D451" s="74" t="s">
        <v>3</v>
      </c>
      <c r="E451" s="74" t="s">
        <v>16</v>
      </c>
      <c r="F451" s="74" t="s">
        <v>68</v>
      </c>
      <c r="G451" s="68">
        <v>8.5199999999999998E-2</v>
      </c>
      <c r="H451" s="68">
        <v>8.0399999999999999E-2</v>
      </c>
      <c r="I451" s="68">
        <v>7.9299999999999995E-2</v>
      </c>
      <c r="J451" s="68">
        <v>8.2799999999999999E-2</v>
      </c>
    </row>
    <row r="452" spans="2:10" x14ac:dyDescent="0.25">
      <c r="B452" s="67">
        <v>42614</v>
      </c>
      <c r="C452" s="74">
        <v>24</v>
      </c>
      <c r="D452" s="74" t="s">
        <v>3</v>
      </c>
      <c r="E452" s="74" t="s">
        <v>16</v>
      </c>
      <c r="F452" s="74" t="s">
        <v>68</v>
      </c>
      <c r="G452" s="68">
        <v>8.3799999999999999E-2</v>
      </c>
      <c r="H452" s="68">
        <v>7.8899999999999998E-2</v>
      </c>
      <c r="I452" s="68">
        <v>7.7899999999999997E-2</v>
      </c>
      <c r="J452" s="68">
        <v>8.14E-2</v>
      </c>
    </row>
    <row r="453" spans="2:10" x14ac:dyDescent="0.25">
      <c r="B453" s="69">
        <v>42461</v>
      </c>
      <c r="C453" s="75">
        <v>6</v>
      </c>
      <c r="D453" s="75" t="s">
        <v>3</v>
      </c>
      <c r="E453" s="75" t="s">
        <v>21</v>
      </c>
      <c r="F453" s="75" t="s">
        <v>84</v>
      </c>
      <c r="G453" s="70">
        <v>5.3900000000000003E-2</v>
      </c>
      <c r="H453" s="70">
        <v>5.1999999999999998E-2</v>
      </c>
      <c r="I453" s="70">
        <v>5.1799999999999999E-2</v>
      </c>
      <c r="J453" s="70">
        <v>5.2900000000000003E-2</v>
      </c>
    </row>
    <row r="454" spans="2:10" x14ac:dyDescent="0.25">
      <c r="B454" s="67">
        <v>42461</v>
      </c>
      <c r="C454" s="74">
        <v>12</v>
      </c>
      <c r="D454" s="74" t="s">
        <v>3</v>
      </c>
      <c r="E454" s="74" t="s">
        <v>21</v>
      </c>
      <c r="F454" s="74" t="s">
        <v>84</v>
      </c>
      <c r="G454" s="68">
        <v>5.6500000000000002E-2</v>
      </c>
      <c r="H454" s="68">
        <v>5.4899999999999997E-2</v>
      </c>
      <c r="I454" s="68">
        <v>5.4600000000000003E-2</v>
      </c>
      <c r="J454" s="68">
        <v>5.57E-2</v>
      </c>
    </row>
    <row r="455" spans="2:10" x14ac:dyDescent="0.25">
      <c r="B455" s="71">
        <v>42461</v>
      </c>
      <c r="C455" s="72">
        <v>18</v>
      </c>
      <c r="D455" s="72" t="s">
        <v>3</v>
      </c>
      <c r="E455" s="72" t="s">
        <v>21</v>
      </c>
      <c r="F455" s="72" t="s">
        <v>84</v>
      </c>
      <c r="G455" s="73">
        <v>5.62E-2</v>
      </c>
      <c r="H455" s="73">
        <v>5.4600000000000003E-2</v>
      </c>
      <c r="I455" s="73">
        <v>5.4300000000000001E-2</v>
      </c>
      <c r="J455" s="73">
        <v>5.5399999999999998E-2</v>
      </c>
    </row>
    <row r="456" spans="2:10" x14ac:dyDescent="0.25">
      <c r="B456" s="67">
        <v>42461</v>
      </c>
      <c r="C456" s="74">
        <v>24</v>
      </c>
      <c r="D456" s="74" t="s">
        <v>3</v>
      </c>
      <c r="E456" s="74" t="s">
        <v>21</v>
      </c>
      <c r="F456" s="74" t="s">
        <v>84</v>
      </c>
      <c r="G456" s="68">
        <v>5.8400000000000001E-2</v>
      </c>
      <c r="H456" s="68">
        <v>5.67E-2</v>
      </c>
      <c r="I456" s="68">
        <v>5.6399999999999999E-2</v>
      </c>
      <c r="J456" s="68">
        <v>5.7500000000000002E-2</v>
      </c>
    </row>
    <row r="457" spans="2:10" x14ac:dyDescent="0.25">
      <c r="B457" s="69">
        <v>42491</v>
      </c>
      <c r="C457" s="75">
        <v>6</v>
      </c>
      <c r="D457" s="75" t="s">
        <v>3</v>
      </c>
      <c r="E457" s="75" t="s">
        <v>21</v>
      </c>
      <c r="F457" s="75" t="s">
        <v>84</v>
      </c>
      <c r="G457" s="70">
        <v>5.3900000000000003E-2</v>
      </c>
      <c r="H457" s="70">
        <v>5.2200000000000003E-2</v>
      </c>
      <c r="I457" s="70">
        <v>5.1900000000000002E-2</v>
      </c>
      <c r="J457" s="70">
        <v>5.2999999999999999E-2</v>
      </c>
    </row>
    <row r="458" spans="2:10" x14ac:dyDescent="0.25">
      <c r="B458" s="69">
        <v>42491</v>
      </c>
      <c r="C458" s="75">
        <v>12</v>
      </c>
      <c r="D458" s="75" t="s">
        <v>3</v>
      </c>
      <c r="E458" s="75" t="s">
        <v>21</v>
      </c>
      <c r="F458" s="75" t="s">
        <v>84</v>
      </c>
      <c r="G458" s="70">
        <v>5.67E-2</v>
      </c>
      <c r="H458" s="70">
        <v>5.5199999999999999E-2</v>
      </c>
      <c r="I458" s="70">
        <v>5.4899999999999997E-2</v>
      </c>
      <c r="J458" s="70">
        <v>5.5899999999999998E-2</v>
      </c>
    </row>
    <row r="459" spans="2:10" x14ac:dyDescent="0.25">
      <c r="B459" s="69">
        <v>42491</v>
      </c>
      <c r="C459" s="75">
        <v>18</v>
      </c>
      <c r="D459" s="75" t="s">
        <v>3</v>
      </c>
      <c r="E459" s="75" t="s">
        <v>21</v>
      </c>
      <c r="F459" s="75" t="s">
        <v>84</v>
      </c>
      <c r="G459" s="70">
        <v>5.6300000000000003E-2</v>
      </c>
      <c r="H459" s="70">
        <v>5.4699999999999999E-2</v>
      </c>
      <c r="I459" s="70">
        <v>5.45E-2</v>
      </c>
      <c r="J459" s="70">
        <v>5.5500000000000001E-2</v>
      </c>
    </row>
    <row r="460" spans="2:10" x14ac:dyDescent="0.25">
      <c r="B460" s="67">
        <v>42491</v>
      </c>
      <c r="C460" s="74">
        <v>24</v>
      </c>
      <c r="D460" s="74" t="s">
        <v>3</v>
      </c>
      <c r="E460" s="74" t="s">
        <v>21</v>
      </c>
      <c r="F460" s="74" t="s">
        <v>84</v>
      </c>
      <c r="G460" s="68">
        <v>5.6800000000000003E-2</v>
      </c>
      <c r="H460" s="68">
        <v>5.5399999999999998E-2</v>
      </c>
      <c r="I460" s="68">
        <v>5.5100000000000003E-2</v>
      </c>
      <c r="J460" s="68">
        <v>5.6099999999999997E-2</v>
      </c>
    </row>
    <row r="461" spans="2:10" x14ac:dyDescent="0.25">
      <c r="B461" s="71">
        <v>42522</v>
      </c>
      <c r="C461" s="72">
        <v>6</v>
      </c>
      <c r="D461" s="72" t="s">
        <v>3</v>
      </c>
      <c r="E461" s="72" t="s">
        <v>21</v>
      </c>
      <c r="F461" s="72" t="s">
        <v>84</v>
      </c>
      <c r="G461" s="73">
        <v>5.4600000000000003E-2</v>
      </c>
      <c r="H461" s="73">
        <v>5.2900000000000003E-2</v>
      </c>
      <c r="I461" s="73">
        <v>5.2600000000000001E-2</v>
      </c>
      <c r="J461" s="73">
        <v>5.3699999999999998E-2</v>
      </c>
    </row>
    <row r="462" spans="2:10" x14ac:dyDescent="0.25">
      <c r="B462" s="71">
        <v>42522</v>
      </c>
      <c r="C462" s="72">
        <v>12</v>
      </c>
      <c r="D462" s="72" t="s">
        <v>3</v>
      </c>
      <c r="E462" s="72" t="s">
        <v>21</v>
      </c>
      <c r="F462" s="72" t="s">
        <v>84</v>
      </c>
      <c r="G462" s="73">
        <v>5.7000000000000002E-2</v>
      </c>
      <c r="H462" s="73">
        <v>5.5500000000000001E-2</v>
      </c>
      <c r="I462" s="73">
        <v>5.5199999999999999E-2</v>
      </c>
      <c r="J462" s="73">
        <v>5.6300000000000003E-2</v>
      </c>
    </row>
    <row r="463" spans="2:10" x14ac:dyDescent="0.25">
      <c r="B463" s="69">
        <v>42522</v>
      </c>
      <c r="C463" s="75">
        <v>18</v>
      </c>
      <c r="D463" s="75" t="s">
        <v>3</v>
      </c>
      <c r="E463" s="75" t="s">
        <v>21</v>
      </c>
      <c r="F463" s="75" t="s">
        <v>84</v>
      </c>
      <c r="G463" s="70">
        <v>5.6500000000000002E-2</v>
      </c>
      <c r="H463" s="70">
        <v>5.4899999999999997E-2</v>
      </c>
      <c r="I463" s="70">
        <v>5.4600000000000003E-2</v>
      </c>
      <c r="J463" s="70">
        <v>5.57E-2</v>
      </c>
    </row>
    <row r="464" spans="2:10" x14ac:dyDescent="0.25">
      <c r="B464" s="69">
        <v>42522</v>
      </c>
      <c r="C464" s="75">
        <v>24</v>
      </c>
      <c r="D464" s="75" t="s">
        <v>3</v>
      </c>
      <c r="E464" s="75" t="s">
        <v>21</v>
      </c>
      <c r="F464" s="75" t="s">
        <v>84</v>
      </c>
      <c r="G464" s="70">
        <v>5.6899999999999999E-2</v>
      </c>
      <c r="H464" s="70">
        <v>5.5500000000000001E-2</v>
      </c>
      <c r="I464" s="70">
        <v>5.5300000000000002E-2</v>
      </c>
      <c r="J464" s="70">
        <v>5.62E-2</v>
      </c>
    </row>
    <row r="465" spans="2:10" x14ac:dyDescent="0.25">
      <c r="B465" s="67">
        <v>42552</v>
      </c>
      <c r="C465" s="74">
        <v>6</v>
      </c>
      <c r="D465" s="74" t="s">
        <v>3</v>
      </c>
      <c r="E465" s="74" t="s">
        <v>21</v>
      </c>
      <c r="F465" s="74" t="s">
        <v>84</v>
      </c>
      <c r="G465" s="68">
        <v>5.5100000000000003E-2</v>
      </c>
      <c r="H465" s="68">
        <v>5.3499999999999999E-2</v>
      </c>
      <c r="I465" s="68">
        <v>5.3199999999999997E-2</v>
      </c>
      <c r="J465" s="68">
        <v>5.4300000000000001E-2</v>
      </c>
    </row>
    <row r="466" spans="2:10" x14ac:dyDescent="0.25">
      <c r="B466" s="69">
        <v>42552</v>
      </c>
      <c r="C466" s="75">
        <v>12</v>
      </c>
      <c r="D466" s="75" t="s">
        <v>3</v>
      </c>
      <c r="E466" s="75" t="s">
        <v>21</v>
      </c>
      <c r="F466" s="75" t="s">
        <v>84</v>
      </c>
      <c r="G466" s="70">
        <v>5.7200000000000001E-2</v>
      </c>
      <c r="H466" s="70">
        <v>5.5599999999999997E-2</v>
      </c>
      <c r="I466" s="70">
        <v>5.5300000000000002E-2</v>
      </c>
      <c r="J466" s="70">
        <v>5.6399999999999999E-2</v>
      </c>
    </row>
    <row r="467" spans="2:10" x14ac:dyDescent="0.25">
      <c r="B467" s="69">
        <v>42552</v>
      </c>
      <c r="C467" s="75">
        <v>18</v>
      </c>
      <c r="D467" s="75" t="s">
        <v>3</v>
      </c>
      <c r="E467" s="75" t="s">
        <v>21</v>
      </c>
      <c r="F467" s="75" t="s">
        <v>84</v>
      </c>
      <c r="G467" s="70">
        <v>5.6599999999999998E-2</v>
      </c>
      <c r="H467" s="70">
        <v>5.5100000000000003E-2</v>
      </c>
      <c r="I467" s="70">
        <v>5.4800000000000001E-2</v>
      </c>
      <c r="J467" s="70">
        <v>5.5899999999999998E-2</v>
      </c>
    </row>
    <row r="468" spans="2:10" x14ac:dyDescent="0.25">
      <c r="B468" s="67">
        <v>42552</v>
      </c>
      <c r="C468" s="74">
        <v>24</v>
      </c>
      <c r="D468" s="74" t="s">
        <v>3</v>
      </c>
      <c r="E468" s="74" t="s">
        <v>21</v>
      </c>
      <c r="F468" s="74" t="s">
        <v>84</v>
      </c>
      <c r="G468" s="68">
        <v>5.7099999999999998E-2</v>
      </c>
      <c r="H468" s="68">
        <v>5.57E-2</v>
      </c>
      <c r="I468" s="68">
        <v>5.5399999999999998E-2</v>
      </c>
      <c r="J468" s="68">
        <v>5.6399999999999999E-2</v>
      </c>
    </row>
    <row r="469" spans="2:10" x14ac:dyDescent="0.25">
      <c r="B469" s="67">
        <v>42583</v>
      </c>
      <c r="C469" s="74">
        <v>6</v>
      </c>
      <c r="D469" s="74" t="s">
        <v>3</v>
      </c>
      <c r="E469" s="74" t="s">
        <v>21</v>
      </c>
      <c r="F469" s="74" t="s">
        <v>84</v>
      </c>
      <c r="G469" s="68">
        <v>5.6500000000000002E-2</v>
      </c>
      <c r="H469" s="68">
        <v>5.5E-2</v>
      </c>
      <c r="I469" s="68">
        <v>5.4600000000000003E-2</v>
      </c>
      <c r="J469" s="68">
        <v>5.5800000000000002E-2</v>
      </c>
    </row>
    <row r="470" spans="2:10" x14ac:dyDescent="0.25">
      <c r="B470" s="67">
        <v>42583</v>
      </c>
      <c r="C470" s="74">
        <v>12</v>
      </c>
      <c r="D470" s="74" t="s">
        <v>3</v>
      </c>
      <c r="E470" s="74" t="s">
        <v>21</v>
      </c>
      <c r="F470" s="74" t="s">
        <v>84</v>
      </c>
      <c r="G470" s="68">
        <v>5.7299999999999997E-2</v>
      </c>
      <c r="H470" s="68">
        <v>5.57E-2</v>
      </c>
      <c r="I470" s="68">
        <v>5.5399999999999998E-2</v>
      </c>
      <c r="J470" s="68">
        <v>5.6500000000000002E-2</v>
      </c>
    </row>
    <row r="471" spans="2:10" x14ac:dyDescent="0.25">
      <c r="B471" s="67">
        <v>42583</v>
      </c>
      <c r="C471" s="74">
        <v>18</v>
      </c>
      <c r="D471" s="74" t="s">
        <v>3</v>
      </c>
      <c r="E471" s="74" t="s">
        <v>21</v>
      </c>
      <c r="F471" s="74" t="s">
        <v>84</v>
      </c>
      <c r="G471" s="68">
        <v>5.7099999999999998E-2</v>
      </c>
      <c r="H471" s="68">
        <v>5.57E-2</v>
      </c>
      <c r="I471" s="68">
        <v>5.5399999999999998E-2</v>
      </c>
      <c r="J471" s="68">
        <v>5.6399999999999999E-2</v>
      </c>
    </row>
    <row r="472" spans="2:10" x14ac:dyDescent="0.25">
      <c r="B472" s="67">
        <v>42583</v>
      </c>
      <c r="C472" s="74">
        <v>24</v>
      </c>
      <c r="D472" s="74" t="s">
        <v>3</v>
      </c>
      <c r="E472" s="74" t="s">
        <v>21</v>
      </c>
      <c r="F472" s="74" t="s">
        <v>84</v>
      </c>
      <c r="G472" s="68">
        <v>5.7099999999999998E-2</v>
      </c>
      <c r="H472" s="68">
        <v>5.5800000000000002E-2</v>
      </c>
      <c r="I472" s="68">
        <v>5.5500000000000001E-2</v>
      </c>
      <c r="J472" s="68">
        <v>5.6500000000000002E-2</v>
      </c>
    </row>
    <row r="473" spans="2:10" x14ac:dyDescent="0.25">
      <c r="B473" s="67">
        <v>42614</v>
      </c>
      <c r="C473" s="74">
        <v>6</v>
      </c>
      <c r="D473" s="74" t="s">
        <v>3</v>
      </c>
      <c r="E473" s="74" t="s">
        <v>21</v>
      </c>
      <c r="F473" s="74" t="s">
        <v>84</v>
      </c>
      <c r="G473" s="68">
        <v>5.74E-2</v>
      </c>
      <c r="H473" s="68">
        <v>5.6000000000000001E-2</v>
      </c>
      <c r="I473" s="68">
        <v>5.5599999999999997E-2</v>
      </c>
      <c r="J473" s="68">
        <v>5.67E-2</v>
      </c>
    </row>
    <row r="474" spans="2:10" x14ac:dyDescent="0.25">
      <c r="B474" s="67">
        <v>42614</v>
      </c>
      <c r="C474" s="74">
        <v>12</v>
      </c>
      <c r="D474" s="74" t="s">
        <v>3</v>
      </c>
      <c r="E474" s="74" t="s">
        <v>21</v>
      </c>
      <c r="F474" s="74" t="s">
        <v>84</v>
      </c>
      <c r="G474" s="68">
        <v>5.74E-2</v>
      </c>
      <c r="H474" s="68">
        <v>5.5899999999999998E-2</v>
      </c>
      <c r="I474" s="68">
        <v>5.5599999999999997E-2</v>
      </c>
      <c r="J474" s="68">
        <v>5.67E-2</v>
      </c>
    </row>
    <row r="475" spans="2:10" x14ac:dyDescent="0.25">
      <c r="B475" s="67">
        <v>42614</v>
      </c>
      <c r="C475" s="74">
        <v>18</v>
      </c>
      <c r="D475" s="74" t="s">
        <v>3</v>
      </c>
      <c r="E475" s="74" t="s">
        <v>21</v>
      </c>
      <c r="F475" s="74" t="s">
        <v>84</v>
      </c>
      <c r="G475" s="68">
        <v>5.74E-2</v>
      </c>
      <c r="H475" s="68">
        <v>5.6000000000000001E-2</v>
      </c>
      <c r="I475" s="68">
        <v>5.57E-2</v>
      </c>
      <c r="J475" s="68">
        <v>5.67E-2</v>
      </c>
    </row>
    <row r="476" spans="2:10" x14ac:dyDescent="0.25">
      <c r="B476" s="67">
        <v>42614</v>
      </c>
      <c r="C476" s="74">
        <v>24</v>
      </c>
      <c r="D476" s="74" t="s">
        <v>3</v>
      </c>
      <c r="E476" s="74" t="s">
        <v>21</v>
      </c>
      <c r="F476" s="74" t="s">
        <v>84</v>
      </c>
      <c r="G476" s="68">
        <v>5.7099999999999998E-2</v>
      </c>
      <c r="H476" s="68">
        <v>5.5800000000000002E-2</v>
      </c>
      <c r="I476" s="68">
        <v>5.5500000000000001E-2</v>
      </c>
      <c r="J476" s="68">
        <v>5.6500000000000002E-2</v>
      </c>
    </row>
    <row r="477" spans="2:10" x14ac:dyDescent="0.25">
      <c r="B477" s="71">
        <v>42461</v>
      </c>
      <c r="C477" s="72">
        <v>6</v>
      </c>
      <c r="D477" s="72" t="s">
        <v>3</v>
      </c>
      <c r="E477" s="72" t="s">
        <v>21</v>
      </c>
      <c r="F477" s="72" t="s">
        <v>76</v>
      </c>
      <c r="G477" s="73">
        <v>4.7300000000000002E-2</v>
      </c>
      <c r="H477" s="73">
        <v>4.5499999999999999E-2</v>
      </c>
      <c r="I477" s="73">
        <v>4.53E-2</v>
      </c>
      <c r="J477" s="73">
        <v>4.6399999999999997E-2</v>
      </c>
    </row>
    <row r="478" spans="2:10" x14ac:dyDescent="0.25">
      <c r="B478" s="69">
        <v>42461</v>
      </c>
      <c r="C478" s="75">
        <v>12</v>
      </c>
      <c r="D478" s="75" t="s">
        <v>3</v>
      </c>
      <c r="E478" s="75" t="s">
        <v>21</v>
      </c>
      <c r="F478" s="75" t="s">
        <v>76</v>
      </c>
      <c r="G478" s="70">
        <v>5.1299999999999998E-2</v>
      </c>
      <c r="H478" s="70">
        <v>4.9700000000000001E-2</v>
      </c>
      <c r="I478" s="70">
        <v>4.9399999999999999E-2</v>
      </c>
      <c r="J478" s="70">
        <v>5.0500000000000003E-2</v>
      </c>
    </row>
    <row r="479" spans="2:10" x14ac:dyDescent="0.25">
      <c r="B479" s="69">
        <v>42461</v>
      </c>
      <c r="C479" s="75">
        <v>18</v>
      </c>
      <c r="D479" s="75" t="s">
        <v>3</v>
      </c>
      <c r="E479" s="75" t="s">
        <v>21</v>
      </c>
      <c r="F479" s="75" t="s">
        <v>76</v>
      </c>
      <c r="G479" s="70">
        <v>5.1200000000000002E-2</v>
      </c>
      <c r="H479" s="70">
        <v>4.9599999999999998E-2</v>
      </c>
      <c r="I479" s="70">
        <v>4.9299999999999997E-2</v>
      </c>
      <c r="J479" s="70">
        <v>5.04E-2</v>
      </c>
    </row>
    <row r="480" spans="2:10" x14ac:dyDescent="0.25">
      <c r="B480" s="69">
        <v>42461</v>
      </c>
      <c r="C480" s="75">
        <v>24</v>
      </c>
      <c r="D480" s="75" t="s">
        <v>3</v>
      </c>
      <c r="E480" s="75" t="s">
        <v>21</v>
      </c>
      <c r="F480" s="75" t="s">
        <v>76</v>
      </c>
      <c r="G480" s="70">
        <v>5.3800000000000001E-2</v>
      </c>
      <c r="H480" s="70">
        <v>5.21E-2</v>
      </c>
      <c r="I480" s="70">
        <v>5.1799999999999999E-2</v>
      </c>
      <c r="J480" s="70">
        <v>5.2900000000000003E-2</v>
      </c>
    </row>
    <row r="481" spans="2:10" x14ac:dyDescent="0.25">
      <c r="B481" s="69">
        <v>42491</v>
      </c>
      <c r="C481" s="75">
        <v>6</v>
      </c>
      <c r="D481" s="75" t="s">
        <v>3</v>
      </c>
      <c r="E481" s="75" t="s">
        <v>21</v>
      </c>
      <c r="F481" s="75" t="s">
        <v>76</v>
      </c>
      <c r="G481" s="70">
        <v>4.7699999999999999E-2</v>
      </c>
      <c r="H481" s="70">
        <v>4.5999999999999999E-2</v>
      </c>
      <c r="I481" s="70">
        <v>4.58E-2</v>
      </c>
      <c r="J481" s="70">
        <v>4.6800000000000001E-2</v>
      </c>
    </row>
    <row r="482" spans="2:10" x14ac:dyDescent="0.25">
      <c r="B482" s="71">
        <v>42491</v>
      </c>
      <c r="C482" s="72">
        <v>12</v>
      </c>
      <c r="D482" s="72" t="s">
        <v>3</v>
      </c>
      <c r="E482" s="72" t="s">
        <v>21</v>
      </c>
      <c r="F482" s="72" t="s">
        <v>76</v>
      </c>
      <c r="G482" s="73">
        <v>5.1700000000000003E-2</v>
      </c>
      <c r="H482" s="73">
        <v>5.0200000000000002E-2</v>
      </c>
      <c r="I482" s="73">
        <v>4.99E-2</v>
      </c>
      <c r="J482" s="73">
        <v>5.0999999999999997E-2</v>
      </c>
    </row>
    <row r="483" spans="2:10" x14ac:dyDescent="0.25">
      <c r="B483" s="67">
        <v>42491</v>
      </c>
      <c r="C483" s="74">
        <v>18</v>
      </c>
      <c r="D483" s="74" t="s">
        <v>3</v>
      </c>
      <c r="E483" s="74" t="s">
        <v>21</v>
      </c>
      <c r="F483" s="74" t="s">
        <v>76</v>
      </c>
      <c r="G483" s="68">
        <v>5.1400000000000001E-2</v>
      </c>
      <c r="H483" s="68">
        <v>4.9799999999999997E-2</v>
      </c>
      <c r="I483" s="68">
        <v>4.9500000000000002E-2</v>
      </c>
      <c r="J483" s="68">
        <v>5.0599999999999999E-2</v>
      </c>
    </row>
    <row r="484" spans="2:10" x14ac:dyDescent="0.25">
      <c r="B484" s="71">
        <v>42491</v>
      </c>
      <c r="C484" s="72">
        <v>24</v>
      </c>
      <c r="D484" s="72" t="s">
        <v>3</v>
      </c>
      <c r="E484" s="72" t="s">
        <v>21</v>
      </c>
      <c r="F484" s="72" t="s">
        <v>76</v>
      </c>
      <c r="G484" s="73">
        <v>5.2299999999999999E-2</v>
      </c>
      <c r="H484" s="73">
        <v>5.0900000000000001E-2</v>
      </c>
      <c r="I484" s="73">
        <v>5.0599999999999999E-2</v>
      </c>
      <c r="J484" s="73">
        <v>5.16E-2</v>
      </c>
    </row>
    <row r="485" spans="2:10" x14ac:dyDescent="0.25">
      <c r="B485" s="71">
        <v>42522</v>
      </c>
      <c r="C485" s="72">
        <v>6</v>
      </c>
      <c r="D485" s="72" t="s">
        <v>3</v>
      </c>
      <c r="E485" s="72" t="s">
        <v>21</v>
      </c>
      <c r="F485" s="72" t="s">
        <v>76</v>
      </c>
      <c r="G485" s="73">
        <v>4.8800000000000003E-2</v>
      </c>
      <c r="H485" s="73">
        <v>4.7100000000000003E-2</v>
      </c>
      <c r="I485" s="73">
        <v>4.6800000000000001E-2</v>
      </c>
      <c r="J485" s="73">
        <v>4.7899999999999998E-2</v>
      </c>
    </row>
    <row r="486" spans="2:10" x14ac:dyDescent="0.25">
      <c r="B486" s="69">
        <v>42522</v>
      </c>
      <c r="C486" s="75">
        <v>12</v>
      </c>
      <c r="D486" s="75" t="s">
        <v>3</v>
      </c>
      <c r="E486" s="75" t="s">
        <v>21</v>
      </c>
      <c r="F486" s="75" t="s">
        <v>76</v>
      </c>
      <c r="G486" s="70">
        <v>5.2200000000000003E-2</v>
      </c>
      <c r="H486" s="70">
        <v>5.0599999999999999E-2</v>
      </c>
      <c r="I486" s="70">
        <v>5.0299999999999997E-2</v>
      </c>
      <c r="J486" s="70">
        <v>5.1400000000000001E-2</v>
      </c>
    </row>
    <row r="487" spans="2:10" x14ac:dyDescent="0.25">
      <c r="B487" s="67">
        <v>42522</v>
      </c>
      <c r="C487" s="74">
        <v>18</v>
      </c>
      <c r="D487" s="74" t="s">
        <v>3</v>
      </c>
      <c r="E487" s="74" t="s">
        <v>21</v>
      </c>
      <c r="F487" s="74" t="s">
        <v>76</v>
      </c>
      <c r="G487" s="68">
        <v>5.16E-2</v>
      </c>
      <c r="H487" s="68">
        <v>5.0099999999999999E-2</v>
      </c>
      <c r="I487" s="68">
        <v>4.9799999999999997E-2</v>
      </c>
      <c r="J487" s="68">
        <v>5.0799999999999998E-2</v>
      </c>
    </row>
    <row r="488" spans="2:10" x14ac:dyDescent="0.25">
      <c r="B488" s="69">
        <v>42522</v>
      </c>
      <c r="C488" s="75">
        <v>24</v>
      </c>
      <c r="D488" s="75" t="s">
        <v>3</v>
      </c>
      <c r="E488" s="75" t="s">
        <v>21</v>
      </c>
      <c r="F488" s="75" t="s">
        <v>76</v>
      </c>
      <c r="G488" s="70">
        <v>5.2600000000000001E-2</v>
      </c>
      <c r="H488" s="70">
        <v>5.1200000000000002E-2</v>
      </c>
      <c r="I488" s="70">
        <v>5.0900000000000001E-2</v>
      </c>
      <c r="J488" s="70">
        <v>5.1900000000000002E-2</v>
      </c>
    </row>
    <row r="489" spans="2:10" x14ac:dyDescent="0.25">
      <c r="B489" s="67">
        <v>42552</v>
      </c>
      <c r="C489" s="74">
        <v>6</v>
      </c>
      <c r="D489" s="74" t="s">
        <v>3</v>
      </c>
      <c r="E489" s="74" t="s">
        <v>21</v>
      </c>
      <c r="F489" s="74" t="s">
        <v>76</v>
      </c>
      <c r="G489" s="68">
        <v>0.05</v>
      </c>
      <c r="H489" s="68">
        <v>4.8399999999999999E-2</v>
      </c>
      <c r="I489" s="68">
        <v>4.82E-2</v>
      </c>
      <c r="J489" s="68">
        <v>4.9200000000000001E-2</v>
      </c>
    </row>
    <row r="490" spans="2:10" x14ac:dyDescent="0.25">
      <c r="B490" s="67">
        <v>42552</v>
      </c>
      <c r="C490" s="74">
        <v>12</v>
      </c>
      <c r="D490" s="74" t="s">
        <v>3</v>
      </c>
      <c r="E490" s="74" t="s">
        <v>21</v>
      </c>
      <c r="F490" s="74" t="s">
        <v>76</v>
      </c>
      <c r="G490" s="68">
        <v>5.2499999999999998E-2</v>
      </c>
      <c r="H490" s="68">
        <v>5.0999999999999997E-2</v>
      </c>
      <c r="I490" s="68">
        <v>5.0700000000000002E-2</v>
      </c>
      <c r="J490" s="68">
        <v>5.1799999999999999E-2</v>
      </c>
    </row>
    <row r="491" spans="2:10" x14ac:dyDescent="0.25">
      <c r="B491" s="67">
        <v>42552</v>
      </c>
      <c r="C491" s="74">
        <v>18</v>
      </c>
      <c r="D491" s="74" t="s">
        <v>3</v>
      </c>
      <c r="E491" s="74" t="s">
        <v>21</v>
      </c>
      <c r="F491" s="74" t="s">
        <v>76</v>
      </c>
      <c r="G491" s="68">
        <v>5.1999999999999998E-2</v>
      </c>
      <c r="H491" s="68">
        <v>5.0599999999999999E-2</v>
      </c>
      <c r="I491" s="68">
        <v>5.0299999999999997E-2</v>
      </c>
      <c r="J491" s="68">
        <v>5.1299999999999998E-2</v>
      </c>
    </row>
    <row r="492" spans="2:10" x14ac:dyDescent="0.25">
      <c r="B492" s="67">
        <v>42552</v>
      </c>
      <c r="C492" s="74">
        <v>24</v>
      </c>
      <c r="D492" s="74" t="s">
        <v>3</v>
      </c>
      <c r="E492" s="74" t="s">
        <v>21</v>
      </c>
      <c r="F492" s="74" t="s">
        <v>76</v>
      </c>
      <c r="G492" s="68">
        <v>5.2900000000000003E-2</v>
      </c>
      <c r="H492" s="68">
        <v>5.1499999999999997E-2</v>
      </c>
      <c r="I492" s="68">
        <v>5.1200000000000002E-2</v>
      </c>
      <c r="J492" s="68">
        <v>5.2200000000000003E-2</v>
      </c>
    </row>
    <row r="493" spans="2:10" x14ac:dyDescent="0.25">
      <c r="B493" s="67">
        <v>42583</v>
      </c>
      <c r="C493" s="74">
        <v>6</v>
      </c>
      <c r="D493" s="74" t="s">
        <v>3</v>
      </c>
      <c r="E493" s="74" t="s">
        <v>21</v>
      </c>
      <c r="F493" s="74" t="s">
        <v>76</v>
      </c>
      <c r="G493" s="68">
        <v>5.1999999999999998E-2</v>
      </c>
      <c r="H493" s="68">
        <v>5.0500000000000003E-2</v>
      </c>
      <c r="I493" s="68">
        <v>5.0200000000000002E-2</v>
      </c>
      <c r="J493" s="68">
        <v>5.1299999999999998E-2</v>
      </c>
    </row>
    <row r="494" spans="2:10" x14ac:dyDescent="0.25">
      <c r="B494" s="67">
        <v>42583</v>
      </c>
      <c r="C494" s="74">
        <v>12</v>
      </c>
      <c r="D494" s="74" t="s">
        <v>3</v>
      </c>
      <c r="E494" s="74" t="s">
        <v>21</v>
      </c>
      <c r="F494" s="74" t="s">
        <v>76</v>
      </c>
      <c r="G494" s="68">
        <v>5.28E-2</v>
      </c>
      <c r="H494" s="68">
        <v>5.1200000000000002E-2</v>
      </c>
      <c r="I494" s="68">
        <v>5.0900000000000001E-2</v>
      </c>
      <c r="J494" s="68">
        <v>5.1999999999999998E-2</v>
      </c>
    </row>
    <row r="495" spans="2:10" x14ac:dyDescent="0.25">
      <c r="B495" s="67">
        <v>42583</v>
      </c>
      <c r="C495" s="74">
        <v>18</v>
      </c>
      <c r="D495" s="74" t="s">
        <v>3</v>
      </c>
      <c r="E495" s="74" t="s">
        <v>21</v>
      </c>
      <c r="F495" s="74" t="s">
        <v>76</v>
      </c>
      <c r="G495" s="68">
        <v>5.28E-2</v>
      </c>
      <c r="H495" s="68">
        <v>5.1400000000000001E-2</v>
      </c>
      <c r="I495" s="68">
        <v>5.11E-2</v>
      </c>
      <c r="J495" s="68">
        <v>5.21E-2</v>
      </c>
    </row>
    <row r="496" spans="2:10" x14ac:dyDescent="0.25">
      <c r="B496" s="67">
        <v>42583</v>
      </c>
      <c r="C496" s="74">
        <v>24</v>
      </c>
      <c r="D496" s="74" t="s">
        <v>3</v>
      </c>
      <c r="E496" s="74" t="s">
        <v>21</v>
      </c>
      <c r="F496" s="74" t="s">
        <v>76</v>
      </c>
      <c r="G496" s="68">
        <v>5.3199999999999997E-2</v>
      </c>
      <c r="H496" s="68">
        <v>5.1799999999999999E-2</v>
      </c>
      <c r="I496" s="68">
        <v>5.1499999999999997E-2</v>
      </c>
      <c r="J496" s="68">
        <v>5.2499999999999998E-2</v>
      </c>
    </row>
    <row r="497" spans="2:10" x14ac:dyDescent="0.25">
      <c r="B497" s="67">
        <v>42614</v>
      </c>
      <c r="C497" s="74">
        <v>6</v>
      </c>
      <c r="D497" s="74" t="s">
        <v>3</v>
      </c>
      <c r="E497" s="74" t="s">
        <v>21</v>
      </c>
      <c r="F497" s="74" t="s">
        <v>76</v>
      </c>
      <c r="G497" s="68">
        <v>5.3699999999999998E-2</v>
      </c>
      <c r="H497" s="68">
        <v>5.2200000000000003E-2</v>
      </c>
      <c r="I497" s="68">
        <v>5.1900000000000002E-2</v>
      </c>
      <c r="J497" s="68">
        <v>5.2999999999999999E-2</v>
      </c>
    </row>
    <row r="498" spans="2:10" x14ac:dyDescent="0.25">
      <c r="B498" s="67">
        <v>42614</v>
      </c>
      <c r="C498" s="74">
        <v>12</v>
      </c>
      <c r="D498" s="74" t="s">
        <v>3</v>
      </c>
      <c r="E498" s="74" t="s">
        <v>21</v>
      </c>
      <c r="F498" s="74" t="s">
        <v>76</v>
      </c>
      <c r="G498" s="68">
        <v>5.3100000000000001E-2</v>
      </c>
      <c r="H498" s="68">
        <v>5.16E-2</v>
      </c>
      <c r="I498" s="68">
        <v>5.1299999999999998E-2</v>
      </c>
      <c r="J498" s="68">
        <v>5.2400000000000002E-2</v>
      </c>
    </row>
    <row r="499" spans="2:10" x14ac:dyDescent="0.25">
      <c r="B499" s="67">
        <v>42614</v>
      </c>
      <c r="C499" s="74">
        <v>18</v>
      </c>
      <c r="D499" s="74" t="s">
        <v>3</v>
      </c>
      <c r="E499" s="74" t="s">
        <v>21</v>
      </c>
      <c r="F499" s="74" t="s">
        <v>76</v>
      </c>
      <c r="G499" s="68">
        <v>5.3400000000000003E-2</v>
      </c>
      <c r="H499" s="68">
        <v>5.21E-2</v>
      </c>
      <c r="I499" s="68">
        <v>5.1799999999999999E-2</v>
      </c>
      <c r="J499" s="68">
        <v>5.28E-2</v>
      </c>
    </row>
    <row r="500" spans="2:10" x14ac:dyDescent="0.25">
      <c r="B500" s="67">
        <v>42614</v>
      </c>
      <c r="C500" s="74">
        <v>24</v>
      </c>
      <c r="D500" s="74" t="s">
        <v>3</v>
      </c>
      <c r="E500" s="74" t="s">
        <v>21</v>
      </c>
      <c r="F500" s="74" t="s">
        <v>76</v>
      </c>
      <c r="G500" s="68">
        <v>5.3400000000000003E-2</v>
      </c>
      <c r="H500" s="68">
        <v>5.1999999999999998E-2</v>
      </c>
      <c r="I500" s="68">
        <v>5.1700000000000003E-2</v>
      </c>
      <c r="J500" s="68">
        <v>5.2699999999999997E-2</v>
      </c>
    </row>
    <row r="501" spans="2:10" x14ac:dyDescent="0.25">
      <c r="B501" s="69">
        <v>42461</v>
      </c>
      <c r="C501" s="75">
        <v>6</v>
      </c>
      <c r="D501" s="75" t="s">
        <v>3</v>
      </c>
      <c r="E501" s="75" t="s">
        <v>21</v>
      </c>
      <c r="F501" s="75" t="s">
        <v>73</v>
      </c>
      <c r="G501" s="70">
        <v>4.6699999999999998E-2</v>
      </c>
      <c r="H501" s="70">
        <v>4.4900000000000002E-2</v>
      </c>
      <c r="I501" s="70">
        <v>4.4699999999999997E-2</v>
      </c>
      <c r="J501" s="70">
        <v>4.5699999999999998E-2</v>
      </c>
    </row>
    <row r="502" spans="2:10" x14ac:dyDescent="0.25">
      <c r="B502" s="69">
        <v>42461</v>
      </c>
      <c r="C502" s="75">
        <v>12</v>
      </c>
      <c r="D502" s="75" t="s">
        <v>3</v>
      </c>
      <c r="E502" s="75" t="s">
        <v>21</v>
      </c>
      <c r="F502" s="75" t="s">
        <v>73</v>
      </c>
      <c r="G502" s="70">
        <v>5.0599999999999999E-2</v>
      </c>
      <c r="H502" s="70">
        <v>4.9000000000000002E-2</v>
      </c>
      <c r="I502" s="70">
        <v>4.87E-2</v>
      </c>
      <c r="J502" s="70">
        <v>4.9799999999999997E-2</v>
      </c>
    </row>
    <row r="503" spans="2:10" x14ac:dyDescent="0.25">
      <c r="B503" s="67">
        <v>42461</v>
      </c>
      <c r="C503" s="74">
        <v>18</v>
      </c>
      <c r="D503" s="74" t="s">
        <v>3</v>
      </c>
      <c r="E503" s="74" t="s">
        <v>21</v>
      </c>
      <c r="F503" s="74" t="s">
        <v>73</v>
      </c>
      <c r="G503" s="68">
        <v>5.0500000000000003E-2</v>
      </c>
      <c r="H503" s="68">
        <v>4.8899999999999999E-2</v>
      </c>
      <c r="I503" s="68">
        <v>4.8599999999999997E-2</v>
      </c>
      <c r="J503" s="68">
        <v>4.9700000000000001E-2</v>
      </c>
    </row>
    <row r="504" spans="2:10" x14ac:dyDescent="0.25">
      <c r="B504" s="69">
        <v>42461</v>
      </c>
      <c r="C504" s="75">
        <v>24</v>
      </c>
      <c r="D504" s="75" t="s">
        <v>3</v>
      </c>
      <c r="E504" s="75" t="s">
        <v>21</v>
      </c>
      <c r="F504" s="75" t="s">
        <v>73</v>
      </c>
      <c r="G504" s="70">
        <v>5.2999999999999999E-2</v>
      </c>
      <c r="H504" s="70">
        <v>5.1400000000000001E-2</v>
      </c>
      <c r="I504" s="70">
        <v>5.0999999999999997E-2</v>
      </c>
      <c r="J504" s="70">
        <v>5.2200000000000003E-2</v>
      </c>
    </row>
    <row r="505" spans="2:10" x14ac:dyDescent="0.25">
      <c r="B505" s="67">
        <v>42491</v>
      </c>
      <c r="C505" s="74">
        <v>6</v>
      </c>
      <c r="D505" s="74" t="s">
        <v>3</v>
      </c>
      <c r="E505" s="74" t="s">
        <v>21</v>
      </c>
      <c r="F505" s="74" t="s">
        <v>73</v>
      </c>
      <c r="G505" s="68">
        <v>4.7100000000000003E-2</v>
      </c>
      <c r="H505" s="68">
        <v>4.5400000000000003E-2</v>
      </c>
      <c r="I505" s="68">
        <v>4.5199999999999997E-2</v>
      </c>
      <c r="J505" s="68">
        <v>4.6199999999999998E-2</v>
      </c>
    </row>
    <row r="506" spans="2:10" x14ac:dyDescent="0.25">
      <c r="B506" s="71">
        <v>42491</v>
      </c>
      <c r="C506" s="72">
        <v>12</v>
      </c>
      <c r="D506" s="72" t="s">
        <v>3</v>
      </c>
      <c r="E506" s="72" t="s">
        <v>21</v>
      </c>
      <c r="F506" s="72" t="s">
        <v>73</v>
      </c>
      <c r="G506" s="73">
        <v>5.0999999999999997E-2</v>
      </c>
      <c r="H506" s="73">
        <v>4.9500000000000002E-2</v>
      </c>
      <c r="I506" s="73">
        <v>4.9200000000000001E-2</v>
      </c>
      <c r="J506" s="73">
        <v>5.0299999999999997E-2</v>
      </c>
    </row>
    <row r="507" spans="2:10" x14ac:dyDescent="0.25">
      <c r="B507" s="69">
        <v>42491</v>
      </c>
      <c r="C507" s="75">
        <v>18</v>
      </c>
      <c r="D507" s="75" t="s">
        <v>3</v>
      </c>
      <c r="E507" s="75" t="s">
        <v>21</v>
      </c>
      <c r="F507" s="75" t="s">
        <v>73</v>
      </c>
      <c r="G507" s="70">
        <v>5.0700000000000002E-2</v>
      </c>
      <c r="H507" s="70">
        <v>4.9099999999999998E-2</v>
      </c>
      <c r="I507" s="70">
        <v>4.8899999999999999E-2</v>
      </c>
      <c r="J507" s="70">
        <v>4.99E-2</v>
      </c>
    </row>
    <row r="508" spans="2:10" x14ac:dyDescent="0.25">
      <c r="B508" s="67">
        <v>42491</v>
      </c>
      <c r="C508" s="74">
        <v>24</v>
      </c>
      <c r="D508" s="74" t="s">
        <v>3</v>
      </c>
      <c r="E508" s="74" t="s">
        <v>21</v>
      </c>
      <c r="F508" s="74" t="s">
        <v>73</v>
      </c>
      <c r="G508" s="68">
        <v>5.1499999999999997E-2</v>
      </c>
      <c r="H508" s="68">
        <v>5.0200000000000002E-2</v>
      </c>
      <c r="I508" s="68">
        <v>4.99E-2</v>
      </c>
      <c r="J508" s="68">
        <v>5.0900000000000001E-2</v>
      </c>
    </row>
    <row r="509" spans="2:10" x14ac:dyDescent="0.25">
      <c r="B509" s="67">
        <v>42522</v>
      </c>
      <c r="C509" s="74">
        <v>6</v>
      </c>
      <c r="D509" s="74" t="s">
        <v>3</v>
      </c>
      <c r="E509" s="74" t="s">
        <v>21</v>
      </c>
      <c r="F509" s="74" t="s">
        <v>73</v>
      </c>
      <c r="G509" s="68">
        <v>4.8099999999999997E-2</v>
      </c>
      <c r="H509" s="68">
        <v>4.65E-2</v>
      </c>
      <c r="I509" s="68">
        <v>4.6199999999999998E-2</v>
      </c>
      <c r="J509" s="68">
        <v>4.7199999999999999E-2</v>
      </c>
    </row>
    <row r="510" spans="2:10" x14ac:dyDescent="0.25">
      <c r="B510" s="67">
        <v>42522</v>
      </c>
      <c r="C510" s="74">
        <v>12</v>
      </c>
      <c r="D510" s="74" t="s">
        <v>3</v>
      </c>
      <c r="E510" s="74" t="s">
        <v>21</v>
      </c>
      <c r="F510" s="74" t="s">
        <v>73</v>
      </c>
      <c r="G510" s="68">
        <v>5.1400000000000001E-2</v>
      </c>
      <c r="H510" s="68">
        <v>4.99E-2</v>
      </c>
      <c r="I510" s="68">
        <v>4.9599999999999998E-2</v>
      </c>
      <c r="J510" s="68">
        <v>5.0700000000000002E-2</v>
      </c>
    </row>
    <row r="511" spans="2:10" x14ac:dyDescent="0.25">
      <c r="B511" s="69">
        <v>42522</v>
      </c>
      <c r="C511" s="75">
        <v>18</v>
      </c>
      <c r="D511" s="75" t="s">
        <v>3</v>
      </c>
      <c r="E511" s="75" t="s">
        <v>21</v>
      </c>
      <c r="F511" s="75" t="s">
        <v>73</v>
      </c>
      <c r="G511" s="70">
        <v>5.0900000000000001E-2</v>
      </c>
      <c r="H511" s="70">
        <v>4.9399999999999999E-2</v>
      </c>
      <c r="I511" s="70">
        <v>4.9099999999999998E-2</v>
      </c>
      <c r="J511" s="70">
        <v>5.0099999999999999E-2</v>
      </c>
    </row>
    <row r="512" spans="2:10" x14ac:dyDescent="0.25">
      <c r="B512" s="69">
        <v>42522</v>
      </c>
      <c r="C512" s="75">
        <v>24</v>
      </c>
      <c r="D512" s="75" t="s">
        <v>3</v>
      </c>
      <c r="E512" s="75" t="s">
        <v>21</v>
      </c>
      <c r="F512" s="75" t="s">
        <v>73</v>
      </c>
      <c r="G512" s="70">
        <v>5.1799999999999999E-2</v>
      </c>
      <c r="H512" s="70">
        <v>5.0500000000000003E-2</v>
      </c>
      <c r="I512" s="70">
        <v>5.0200000000000002E-2</v>
      </c>
      <c r="J512" s="70">
        <v>5.1200000000000002E-2</v>
      </c>
    </row>
    <row r="513" spans="2:10" x14ac:dyDescent="0.25">
      <c r="B513" s="69">
        <v>42552</v>
      </c>
      <c r="C513" s="75">
        <v>6</v>
      </c>
      <c r="D513" s="75" t="s">
        <v>3</v>
      </c>
      <c r="E513" s="75" t="s">
        <v>21</v>
      </c>
      <c r="F513" s="75" t="s">
        <v>73</v>
      </c>
      <c r="G513" s="70">
        <v>4.9299999999999997E-2</v>
      </c>
      <c r="H513" s="70">
        <v>4.7800000000000002E-2</v>
      </c>
      <c r="I513" s="70">
        <v>4.7500000000000001E-2</v>
      </c>
      <c r="J513" s="70">
        <v>4.8599999999999997E-2</v>
      </c>
    </row>
    <row r="514" spans="2:10" x14ac:dyDescent="0.25">
      <c r="B514" s="71">
        <v>42552</v>
      </c>
      <c r="C514" s="72">
        <v>12</v>
      </c>
      <c r="D514" s="72" t="s">
        <v>3</v>
      </c>
      <c r="E514" s="72" t="s">
        <v>21</v>
      </c>
      <c r="F514" s="72" t="s">
        <v>73</v>
      </c>
      <c r="G514" s="73">
        <v>5.1799999999999999E-2</v>
      </c>
      <c r="H514" s="73">
        <v>5.0299999999999997E-2</v>
      </c>
      <c r="I514" s="73">
        <v>0.05</v>
      </c>
      <c r="J514" s="73">
        <v>5.0999999999999997E-2</v>
      </c>
    </row>
    <row r="515" spans="2:10" x14ac:dyDescent="0.25">
      <c r="B515" s="67">
        <v>42552</v>
      </c>
      <c r="C515" s="74">
        <v>18</v>
      </c>
      <c r="D515" s="74" t="s">
        <v>3</v>
      </c>
      <c r="E515" s="74" t="s">
        <v>21</v>
      </c>
      <c r="F515" s="74" t="s">
        <v>73</v>
      </c>
      <c r="G515" s="68">
        <v>5.1299999999999998E-2</v>
      </c>
      <c r="H515" s="68">
        <v>4.99E-2</v>
      </c>
      <c r="I515" s="68">
        <v>4.9599999999999998E-2</v>
      </c>
      <c r="J515" s="68">
        <v>5.0599999999999999E-2</v>
      </c>
    </row>
    <row r="516" spans="2:10" x14ac:dyDescent="0.25">
      <c r="B516" s="71">
        <v>42552</v>
      </c>
      <c r="C516" s="72">
        <v>24</v>
      </c>
      <c r="D516" s="72" t="s">
        <v>3</v>
      </c>
      <c r="E516" s="72" t="s">
        <v>21</v>
      </c>
      <c r="F516" s="72" t="s">
        <v>73</v>
      </c>
      <c r="G516" s="73">
        <v>5.2200000000000003E-2</v>
      </c>
      <c r="H516" s="73">
        <v>5.0799999999999998E-2</v>
      </c>
      <c r="I516" s="73">
        <v>5.0500000000000003E-2</v>
      </c>
      <c r="J516" s="73">
        <v>5.1499999999999997E-2</v>
      </c>
    </row>
    <row r="517" spans="2:10" x14ac:dyDescent="0.25">
      <c r="B517" s="67">
        <v>42583</v>
      </c>
      <c r="C517" s="74">
        <v>6</v>
      </c>
      <c r="D517" s="74" t="s">
        <v>3</v>
      </c>
      <c r="E517" s="74" t="s">
        <v>21</v>
      </c>
      <c r="F517" s="74" t="s">
        <v>73</v>
      </c>
      <c r="G517" s="68">
        <v>5.1299999999999998E-2</v>
      </c>
      <c r="H517" s="68">
        <v>4.9799999999999997E-2</v>
      </c>
      <c r="I517" s="68">
        <v>4.9500000000000002E-2</v>
      </c>
      <c r="J517" s="68">
        <v>5.0599999999999999E-2</v>
      </c>
    </row>
    <row r="518" spans="2:10" x14ac:dyDescent="0.25">
      <c r="B518" s="67">
        <v>42583</v>
      </c>
      <c r="C518" s="74">
        <v>12</v>
      </c>
      <c r="D518" s="74" t="s">
        <v>3</v>
      </c>
      <c r="E518" s="74" t="s">
        <v>21</v>
      </c>
      <c r="F518" s="74" t="s">
        <v>73</v>
      </c>
      <c r="G518" s="68">
        <v>5.1999999999999998E-2</v>
      </c>
      <c r="H518" s="68">
        <v>5.0500000000000003E-2</v>
      </c>
      <c r="I518" s="68">
        <v>5.0200000000000002E-2</v>
      </c>
      <c r="J518" s="68">
        <v>5.1299999999999998E-2</v>
      </c>
    </row>
    <row r="519" spans="2:10" x14ac:dyDescent="0.25">
      <c r="B519" s="67">
        <v>42583</v>
      </c>
      <c r="C519" s="74">
        <v>18</v>
      </c>
      <c r="D519" s="74" t="s">
        <v>3</v>
      </c>
      <c r="E519" s="74" t="s">
        <v>21</v>
      </c>
      <c r="F519" s="74" t="s">
        <v>73</v>
      </c>
      <c r="G519" s="68">
        <v>5.1999999999999998E-2</v>
      </c>
      <c r="H519" s="68">
        <v>5.0700000000000002E-2</v>
      </c>
      <c r="I519" s="68">
        <v>5.04E-2</v>
      </c>
      <c r="J519" s="68">
        <v>5.1400000000000001E-2</v>
      </c>
    </row>
    <row r="520" spans="2:10" x14ac:dyDescent="0.25">
      <c r="B520" s="67">
        <v>42583</v>
      </c>
      <c r="C520" s="74">
        <v>24</v>
      </c>
      <c r="D520" s="74" t="s">
        <v>3</v>
      </c>
      <c r="E520" s="74" t="s">
        <v>21</v>
      </c>
      <c r="F520" s="74" t="s">
        <v>73</v>
      </c>
      <c r="G520" s="68">
        <v>5.2400000000000002E-2</v>
      </c>
      <c r="H520" s="68">
        <v>5.11E-2</v>
      </c>
      <c r="I520" s="68">
        <v>5.0799999999999998E-2</v>
      </c>
      <c r="J520" s="68">
        <v>5.1799999999999999E-2</v>
      </c>
    </row>
    <row r="521" spans="2:10" x14ac:dyDescent="0.25">
      <c r="B521" s="67">
        <v>42614</v>
      </c>
      <c r="C521" s="74">
        <v>6</v>
      </c>
      <c r="D521" s="74" t="s">
        <v>3</v>
      </c>
      <c r="E521" s="74" t="s">
        <v>21</v>
      </c>
      <c r="F521" s="74" t="s">
        <v>73</v>
      </c>
      <c r="G521" s="68">
        <v>5.2900000000000003E-2</v>
      </c>
      <c r="H521" s="68">
        <v>5.1499999999999997E-2</v>
      </c>
      <c r="I521" s="68">
        <v>5.1200000000000002E-2</v>
      </c>
      <c r="J521" s="68">
        <v>5.2299999999999999E-2</v>
      </c>
    </row>
    <row r="522" spans="2:10" x14ac:dyDescent="0.25">
      <c r="B522" s="67">
        <v>42614</v>
      </c>
      <c r="C522" s="74">
        <v>12</v>
      </c>
      <c r="D522" s="74" t="s">
        <v>3</v>
      </c>
      <c r="E522" s="74" t="s">
        <v>21</v>
      </c>
      <c r="F522" s="74" t="s">
        <v>73</v>
      </c>
      <c r="G522" s="68">
        <v>5.2400000000000002E-2</v>
      </c>
      <c r="H522" s="68">
        <v>5.0900000000000001E-2</v>
      </c>
      <c r="I522" s="68">
        <v>5.0599999999999999E-2</v>
      </c>
      <c r="J522" s="68">
        <v>5.16E-2</v>
      </c>
    </row>
    <row r="523" spans="2:10" x14ac:dyDescent="0.25">
      <c r="B523" s="67">
        <v>42614</v>
      </c>
      <c r="C523" s="74">
        <v>18</v>
      </c>
      <c r="D523" s="74" t="s">
        <v>3</v>
      </c>
      <c r="E523" s="74" t="s">
        <v>21</v>
      </c>
      <c r="F523" s="74" t="s">
        <v>73</v>
      </c>
      <c r="G523" s="68">
        <v>5.2699999999999997E-2</v>
      </c>
      <c r="H523" s="68">
        <v>5.1400000000000001E-2</v>
      </c>
      <c r="I523" s="68">
        <v>5.11E-2</v>
      </c>
      <c r="J523" s="68">
        <v>5.1999999999999998E-2</v>
      </c>
    </row>
    <row r="524" spans="2:10" x14ac:dyDescent="0.25">
      <c r="B524" s="67">
        <v>42614</v>
      </c>
      <c r="C524" s="74">
        <v>24</v>
      </c>
      <c r="D524" s="74" t="s">
        <v>3</v>
      </c>
      <c r="E524" s="74" t="s">
        <v>21</v>
      </c>
      <c r="F524" s="74" t="s">
        <v>73</v>
      </c>
      <c r="G524" s="68">
        <v>5.2600000000000001E-2</v>
      </c>
      <c r="H524" s="68">
        <v>5.1299999999999998E-2</v>
      </c>
      <c r="I524" s="68">
        <v>5.0999999999999997E-2</v>
      </c>
      <c r="J524" s="68">
        <v>5.1999999999999998E-2</v>
      </c>
    </row>
    <row r="525" spans="2:10" x14ac:dyDescent="0.25">
      <c r="B525" s="69">
        <v>42461</v>
      </c>
      <c r="C525" s="75">
        <v>6</v>
      </c>
      <c r="D525" s="75" t="s">
        <v>3</v>
      </c>
      <c r="E525" s="75" t="s">
        <v>21</v>
      </c>
      <c r="F525" s="75" t="s">
        <v>82</v>
      </c>
      <c r="G525" s="70">
        <v>4.3999999999999997E-2</v>
      </c>
      <c r="H525" s="70">
        <v>4.2200000000000001E-2</v>
      </c>
      <c r="I525" s="70">
        <v>4.2000000000000003E-2</v>
      </c>
      <c r="J525" s="70">
        <v>4.3099999999999999E-2</v>
      </c>
    </row>
    <row r="526" spans="2:10" x14ac:dyDescent="0.25">
      <c r="B526" s="67">
        <v>42461</v>
      </c>
      <c r="C526" s="74">
        <v>12</v>
      </c>
      <c r="D526" s="74" t="s">
        <v>3</v>
      </c>
      <c r="E526" s="74" t="s">
        <v>21</v>
      </c>
      <c r="F526" s="74" t="s">
        <v>82</v>
      </c>
      <c r="G526" s="68">
        <v>4.9299999999999997E-2</v>
      </c>
      <c r="H526" s="68">
        <v>4.7800000000000002E-2</v>
      </c>
      <c r="I526" s="68">
        <v>4.7500000000000001E-2</v>
      </c>
      <c r="J526" s="68">
        <v>4.8599999999999997E-2</v>
      </c>
    </row>
    <row r="527" spans="2:10" x14ac:dyDescent="0.25">
      <c r="B527" s="69">
        <v>42461</v>
      </c>
      <c r="C527" s="75">
        <v>18</v>
      </c>
      <c r="D527" s="75" t="s">
        <v>3</v>
      </c>
      <c r="E527" s="74" t="s">
        <v>21</v>
      </c>
      <c r="F527" s="75" t="s">
        <v>82</v>
      </c>
      <c r="G527" s="70">
        <v>4.9500000000000002E-2</v>
      </c>
      <c r="H527" s="70">
        <v>4.7899999999999998E-2</v>
      </c>
      <c r="I527" s="70">
        <v>4.7600000000000003E-2</v>
      </c>
      <c r="J527" s="70">
        <v>4.87E-2</v>
      </c>
    </row>
    <row r="528" spans="2:10" x14ac:dyDescent="0.25">
      <c r="B528" s="67">
        <v>42461</v>
      </c>
      <c r="C528" s="74">
        <v>24</v>
      </c>
      <c r="D528" s="74" t="s">
        <v>3</v>
      </c>
      <c r="E528" s="74" t="s">
        <v>21</v>
      </c>
      <c r="F528" s="74" t="s">
        <v>82</v>
      </c>
      <c r="G528" s="68">
        <v>5.28E-2</v>
      </c>
      <c r="H528" s="68">
        <v>5.11E-2</v>
      </c>
      <c r="I528" s="68">
        <v>5.0799999999999998E-2</v>
      </c>
      <c r="J528" s="68">
        <v>5.1999999999999998E-2</v>
      </c>
    </row>
    <row r="529" spans="2:10" x14ac:dyDescent="0.25">
      <c r="B529" s="69">
        <v>42491</v>
      </c>
      <c r="C529" s="75">
        <v>6</v>
      </c>
      <c r="D529" s="75" t="s">
        <v>3</v>
      </c>
      <c r="E529" s="75" t="s">
        <v>21</v>
      </c>
      <c r="F529" s="75" t="s">
        <v>82</v>
      </c>
      <c r="G529" s="70">
        <v>4.5499999999999999E-2</v>
      </c>
      <c r="H529" s="70">
        <v>4.3799999999999999E-2</v>
      </c>
      <c r="I529" s="70">
        <v>4.36E-2</v>
      </c>
      <c r="J529" s="70">
        <v>4.4600000000000001E-2</v>
      </c>
    </row>
    <row r="530" spans="2:10" x14ac:dyDescent="0.25">
      <c r="B530" s="69">
        <v>42491</v>
      </c>
      <c r="C530" s="75">
        <v>12</v>
      </c>
      <c r="D530" s="75" t="s">
        <v>3</v>
      </c>
      <c r="E530" s="75" t="s">
        <v>21</v>
      </c>
      <c r="F530" s="75" t="s">
        <v>82</v>
      </c>
      <c r="G530" s="70">
        <v>5.0099999999999999E-2</v>
      </c>
      <c r="H530" s="70">
        <v>4.8500000000000001E-2</v>
      </c>
      <c r="I530" s="70">
        <v>4.82E-2</v>
      </c>
      <c r="J530" s="70">
        <v>4.9299999999999997E-2</v>
      </c>
    </row>
    <row r="531" spans="2:10" x14ac:dyDescent="0.25">
      <c r="B531" s="69">
        <v>42491</v>
      </c>
      <c r="C531" s="75">
        <v>18</v>
      </c>
      <c r="D531" s="75" t="s">
        <v>3</v>
      </c>
      <c r="E531" s="75" t="s">
        <v>21</v>
      </c>
      <c r="F531" s="75" t="s">
        <v>82</v>
      </c>
      <c r="G531" s="70">
        <v>4.99E-2</v>
      </c>
      <c r="H531" s="70">
        <v>4.8300000000000003E-2</v>
      </c>
      <c r="I531" s="70">
        <v>4.8000000000000001E-2</v>
      </c>
      <c r="J531" s="70">
        <v>4.9099999999999998E-2</v>
      </c>
    </row>
    <row r="532" spans="2:10" x14ac:dyDescent="0.25">
      <c r="B532" s="69">
        <v>42491</v>
      </c>
      <c r="C532" s="75">
        <v>24</v>
      </c>
      <c r="D532" s="75" t="s">
        <v>3</v>
      </c>
      <c r="E532" s="75" t="s">
        <v>21</v>
      </c>
      <c r="F532" s="75" t="s">
        <v>82</v>
      </c>
      <c r="G532" s="70">
        <v>5.16E-2</v>
      </c>
      <c r="H532" s="70">
        <v>5.0200000000000002E-2</v>
      </c>
      <c r="I532" s="70">
        <v>0.05</v>
      </c>
      <c r="J532" s="70">
        <v>5.0900000000000001E-2</v>
      </c>
    </row>
    <row r="533" spans="2:10" x14ac:dyDescent="0.25">
      <c r="B533" s="69">
        <v>42522</v>
      </c>
      <c r="C533" s="75">
        <v>6</v>
      </c>
      <c r="D533" s="75" t="s">
        <v>3</v>
      </c>
      <c r="E533" s="75" t="s">
        <v>21</v>
      </c>
      <c r="F533" s="75" t="s">
        <v>82</v>
      </c>
      <c r="G533" s="70">
        <v>4.7899999999999998E-2</v>
      </c>
      <c r="H533" s="70">
        <v>4.6199999999999998E-2</v>
      </c>
      <c r="I533" s="70">
        <v>4.5999999999999999E-2</v>
      </c>
      <c r="J533" s="70">
        <v>4.7E-2</v>
      </c>
    </row>
    <row r="534" spans="2:10" x14ac:dyDescent="0.25">
      <c r="B534" s="69">
        <v>42522</v>
      </c>
      <c r="C534" s="75">
        <v>12</v>
      </c>
      <c r="D534" s="75" t="s">
        <v>3</v>
      </c>
      <c r="E534" s="75" t="s">
        <v>21</v>
      </c>
      <c r="F534" s="75" t="s">
        <v>82</v>
      </c>
      <c r="G534" s="70">
        <v>5.0999999999999997E-2</v>
      </c>
      <c r="H534" s="70">
        <v>4.9500000000000002E-2</v>
      </c>
      <c r="I534" s="70">
        <v>4.9200000000000001E-2</v>
      </c>
      <c r="J534" s="70">
        <v>5.0200000000000002E-2</v>
      </c>
    </row>
    <row r="535" spans="2:10" x14ac:dyDescent="0.25">
      <c r="B535" s="69">
        <v>42522</v>
      </c>
      <c r="C535" s="75">
        <v>18</v>
      </c>
      <c r="D535" s="75" t="s">
        <v>3</v>
      </c>
      <c r="E535" s="75" t="s">
        <v>21</v>
      </c>
      <c r="F535" s="75" t="s">
        <v>82</v>
      </c>
      <c r="G535" s="70">
        <v>5.04E-2</v>
      </c>
      <c r="H535" s="70">
        <v>4.8899999999999999E-2</v>
      </c>
      <c r="I535" s="70">
        <v>4.8599999999999997E-2</v>
      </c>
      <c r="J535" s="70">
        <v>4.9700000000000001E-2</v>
      </c>
    </row>
    <row r="536" spans="2:10" x14ac:dyDescent="0.25">
      <c r="B536" s="69">
        <v>42522</v>
      </c>
      <c r="C536" s="75">
        <v>24</v>
      </c>
      <c r="D536" s="75" t="s">
        <v>3</v>
      </c>
      <c r="E536" s="75" t="s">
        <v>21</v>
      </c>
      <c r="F536" s="75" t="s">
        <v>82</v>
      </c>
      <c r="G536" s="70">
        <v>5.2299999999999999E-2</v>
      </c>
      <c r="H536" s="70">
        <v>5.0900000000000001E-2</v>
      </c>
      <c r="I536" s="70">
        <v>5.0599999999999999E-2</v>
      </c>
      <c r="J536" s="70">
        <v>5.16E-2</v>
      </c>
    </row>
    <row r="537" spans="2:10" x14ac:dyDescent="0.25">
      <c r="B537" s="69">
        <v>42552</v>
      </c>
      <c r="C537" s="75">
        <v>6</v>
      </c>
      <c r="D537" s="75" t="s">
        <v>3</v>
      </c>
      <c r="E537" s="75" t="s">
        <v>21</v>
      </c>
      <c r="F537" s="75" t="s">
        <v>82</v>
      </c>
      <c r="G537" s="70">
        <v>4.9700000000000001E-2</v>
      </c>
      <c r="H537" s="70">
        <v>4.8099999999999997E-2</v>
      </c>
      <c r="I537" s="70">
        <v>4.7800000000000002E-2</v>
      </c>
      <c r="J537" s="70">
        <v>4.8899999999999999E-2</v>
      </c>
    </row>
    <row r="538" spans="2:10" x14ac:dyDescent="0.25">
      <c r="B538" s="69">
        <v>42552</v>
      </c>
      <c r="C538" s="75">
        <v>12</v>
      </c>
      <c r="D538" s="75" t="s">
        <v>3</v>
      </c>
      <c r="E538" s="75" t="s">
        <v>21</v>
      </c>
      <c r="F538" s="75" t="s">
        <v>82</v>
      </c>
      <c r="G538" s="70">
        <v>5.1400000000000001E-2</v>
      </c>
      <c r="H538" s="70">
        <v>4.99E-2</v>
      </c>
      <c r="I538" s="70">
        <v>4.9599999999999998E-2</v>
      </c>
      <c r="J538" s="70">
        <v>5.0700000000000002E-2</v>
      </c>
    </row>
    <row r="539" spans="2:10" x14ac:dyDescent="0.25">
      <c r="B539" s="69">
        <v>42552</v>
      </c>
      <c r="C539" s="75">
        <v>18</v>
      </c>
      <c r="D539" s="75" t="s">
        <v>3</v>
      </c>
      <c r="E539" s="75" t="s">
        <v>21</v>
      </c>
      <c r="F539" s="75" t="s">
        <v>82</v>
      </c>
      <c r="G539" s="70">
        <v>5.0900000000000001E-2</v>
      </c>
      <c r="H539" s="70">
        <v>4.9399999999999999E-2</v>
      </c>
      <c r="I539" s="70">
        <v>4.9099999999999998E-2</v>
      </c>
      <c r="J539" s="70">
        <v>5.0200000000000002E-2</v>
      </c>
    </row>
    <row r="540" spans="2:10" x14ac:dyDescent="0.25">
      <c r="B540" s="67">
        <v>42552</v>
      </c>
      <c r="C540" s="74">
        <v>24</v>
      </c>
      <c r="D540" s="74" t="s">
        <v>3</v>
      </c>
      <c r="E540" s="74" t="s">
        <v>21</v>
      </c>
      <c r="F540" s="74" t="s">
        <v>82</v>
      </c>
      <c r="G540" s="68">
        <v>5.28E-2</v>
      </c>
      <c r="H540" s="68">
        <v>5.1400000000000001E-2</v>
      </c>
      <c r="I540" s="68">
        <v>5.11E-2</v>
      </c>
      <c r="J540" s="68">
        <v>5.21E-2</v>
      </c>
    </row>
    <row r="541" spans="2:10" x14ac:dyDescent="0.25">
      <c r="B541" s="67">
        <v>42583</v>
      </c>
      <c r="C541" s="74">
        <v>6</v>
      </c>
      <c r="D541" s="74" t="s">
        <v>3</v>
      </c>
      <c r="E541" s="74" t="s">
        <v>21</v>
      </c>
      <c r="F541" s="74" t="s">
        <v>82</v>
      </c>
      <c r="G541" s="68">
        <v>5.16E-2</v>
      </c>
      <c r="H541" s="68">
        <v>5.0099999999999999E-2</v>
      </c>
      <c r="I541" s="68">
        <v>4.9700000000000001E-2</v>
      </c>
      <c r="J541" s="68">
        <v>5.0900000000000001E-2</v>
      </c>
    </row>
    <row r="542" spans="2:10" x14ac:dyDescent="0.25">
      <c r="B542" s="67">
        <v>42583</v>
      </c>
      <c r="C542" s="74">
        <v>12</v>
      </c>
      <c r="D542" s="74" t="s">
        <v>3</v>
      </c>
      <c r="E542" s="74" t="s">
        <v>21</v>
      </c>
      <c r="F542" s="74" t="s">
        <v>82</v>
      </c>
      <c r="G542" s="68">
        <v>5.1799999999999999E-2</v>
      </c>
      <c r="H542" s="68">
        <v>5.0200000000000002E-2</v>
      </c>
      <c r="I542" s="68">
        <v>4.99E-2</v>
      </c>
      <c r="J542" s="68">
        <v>5.0999999999999997E-2</v>
      </c>
    </row>
    <row r="543" spans="2:10" x14ac:dyDescent="0.25">
      <c r="B543" s="67">
        <v>42583</v>
      </c>
      <c r="C543" s="74">
        <v>18</v>
      </c>
      <c r="D543" s="74" t="s">
        <v>3</v>
      </c>
      <c r="E543" s="74" t="s">
        <v>21</v>
      </c>
      <c r="F543" s="74" t="s">
        <v>82</v>
      </c>
      <c r="G543" s="68">
        <v>5.1999999999999998E-2</v>
      </c>
      <c r="H543" s="68">
        <v>5.0599999999999999E-2</v>
      </c>
      <c r="I543" s="68">
        <v>5.0299999999999997E-2</v>
      </c>
      <c r="J543" s="68">
        <v>5.1299999999999998E-2</v>
      </c>
    </row>
    <row r="544" spans="2:10" x14ac:dyDescent="0.25">
      <c r="B544" s="67">
        <v>42583</v>
      </c>
      <c r="C544" s="74">
        <v>24</v>
      </c>
      <c r="D544" s="74" t="s">
        <v>3</v>
      </c>
      <c r="E544" s="74" t="s">
        <v>21</v>
      </c>
      <c r="F544" s="74" t="s">
        <v>82</v>
      </c>
      <c r="G544" s="68">
        <v>5.33E-2</v>
      </c>
      <c r="H544" s="68">
        <v>5.1900000000000002E-2</v>
      </c>
      <c r="I544" s="68">
        <v>5.16E-2</v>
      </c>
      <c r="J544" s="68">
        <v>5.2600000000000001E-2</v>
      </c>
    </row>
    <row r="545" spans="2:10" x14ac:dyDescent="0.25">
      <c r="B545" s="67">
        <v>42614</v>
      </c>
      <c r="C545" s="74">
        <v>6</v>
      </c>
      <c r="D545" s="74" t="s">
        <v>3</v>
      </c>
      <c r="E545" s="74" t="s">
        <v>21</v>
      </c>
      <c r="F545" s="74" t="s">
        <v>82</v>
      </c>
      <c r="G545" s="68">
        <v>5.3699999999999998E-2</v>
      </c>
      <c r="H545" s="68">
        <v>5.2200000000000003E-2</v>
      </c>
      <c r="I545" s="68">
        <v>5.1900000000000002E-2</v>
      </c>
      <c r="J545" s="68">
        <v>5.2999999999999999E-2</v>
      </c>
    </row>
    <row r="546" spans="2:10" x14ac:dyDescent="0.25">
      <c r="B546" s="67">
        <v>42614</v>
      </c>
      <c r="C546" s="74">
        <v>12</v>
      </c>
      <c r="D546" s="74" t="s">
        <v>3</v>
      </c>
      <c r="E546" s="74" t="s">
        <v>21</v>
      </c>
      <c r="F546" s="74" t="s">
        <v>82</v>
      </c>
      <c r="G546" s="68">
        <v>5.2400000000000002E-2</v>
      </c>
      <c r="H546" s="68">
        <v>5.0799999999999998E-2</v>
      </c>
      <c r="I546" s="68">
        <v>5.0500000000000003E-2</v>
      </c>
      <c r="J546" s="68">
        <v>5.16E-2</v>
      </c>
    </row>
    <row r="547" spans="2:10" x14ac:dyDescent="0.25">
      <c r="B547" s="67">
        <v>42614</v>
      </c>
      <c r="C547" s="74">
        <v>18</v>
      </c>
      <c r="D547" s="74" t="s">
        <v>3</v>
      </c>
      <c r="E547" s="74" t="s">
        <v>21</v>
      </c>
      <c r="F547" s="74" t="s">
        <v>82</v>
      </c>
      <c r="G547" s="68">
        <v>5.3199999999999997E-2</v>
      </c>
      <c r="H547" s="68">
        <v>5.1799999999999999E-2</v>
      </c>
      <c r="I547" s="68">
        <v>5.16E-2</v>
      </c>
      <c r="J547" s="68">
        <v>5.2499999999999998E-2</v>
      </c>
    </row>
    <row r="548" spans="2:10" x14ac:dyDescent="0.25">
      <c r="B548" s="67">
        <v>42614</v>
      </c>
      <c r="C548" s="74">
        <v>24</v>
      </c>
      <c r="D548" s="74" t="s">
        <v>3</v>
      </c>
      <c r="E548" s="74" t="s">
        <v>21</v>
      </c>
      <c r="F548" s="74" t="s">
        <v>82</v>
      </c>
      <c r="G548" s="68">
        <v>5.3699999999999998E-2</v>
      </c>
      <c r="H548" s="68">
        <v>5.2299999999999999E-2</v>
      </c>
      <c r="I548" s="68">
        <v>5.21E-2</v>
      </c>
      <c r="J548" s="68">
        <v>5.2999999999999999E-2</v>
      </c>
    </row>
    <row r="549" spans="2:10" x14ac:dyDescent="0.25">
      <c r="B549" s="67">
        <v>42461</v>
      </c>
      <c r="C549" s="74">
        <v>6</v>
      </c>
      <c r="D549" s="74" t="s">
        <v>3</v>
      </c>
      <c r="E549" s="74" t="s">
        <v>21</v>
      </c>
      <c r="F549" s="74" t="s">
        <v>79</v>
      </c>
      <c r="G549" s="68">
        <v>5.7299999999999997E-2</v>
      </c>
      <c r="H549" s="68">
        <v>5.5500000000000001E-2</v>
      </c>
      <c r="I549" s="68">
        <v>5.5199999999999999E-2</v>
      </c>
      <c r="J549" s="68">
        <v>5.6300000000000003E-2</v>
      </c>
    </row>
    <row r="550" spans="2:10" x14ac:dyDescent="0.25">
      <c r="B550" s="67">
        <v>42461</v>
      </c>
      <c r="C550" s="74">
        <v>12</v>
      </c>
      <c r="D550" s="74" t="s">
        <v>3</v>
      </c>
      <c r="E550" s="74" t="s">
        <v>21</v>
      </c>
      <c r="F550" s="74" t="s">
        <v>79</v>
      </c>
      <c r="G550" s="68">
        <v>5.9799999999999999E-2</v>
      </c>
      <c r="H550" s="68">
        <v>5.8299999999999998E-2</v>
      </c>
      <c r="I550" s="68">
        <v>5.8000000000000003E-2</v>
      </c>
      <c r="J550" s="68">
        <v>5.91E-2</v>
      </c>
    </row>
    <row r="551" spans="2:10" x14ac:dyDescent="0.25">
      <c r="B551" s="69">
        <v>42461</v>
      </c>
      <c r="C551" s="75">
        <v>18</v>
      </c>
      <c r="D551" s="75" t="s">
        <v>3</v>
      </c>
      <c r="E551" s="75" t="s">
        <v>21</v>
      </c>
      <c r="F551" s="75" t="s">
        <v>79</v>
      </c>
      <c r="G551" s="70">
        <v>5.9499999999999997E-2</v>
      </c>
      <c r="H551" s="70">
        <v>5.8000000000000003E-2</v>
      </c>
      <c r="I551" s="70">
        <v>5.7700000000000001E-2</v>
      </c>
      <c r="J551" s="70">
        <v>5.8799999999999998E-2</v>
      </c>
    </row>
    <row r="552" spans="2:10" x14ac:dyDescent="0.25">
      <c r="B552" s="69">
        <v>42461</v>
      </c>
      <c r="C552" s="75">
        <v>24</v>
      </c>
      <c r="D552" s="75" t="s">
        <v>3</v>
      </c>
      <c r="E552" s="75" t="s">
        <v>21</v>
      </c>
      <c r="F552" s="75" t="s">
        <v>79</v>
      </c>
      <c r="G552" s="70">
        <v>6.1699999999999998E-2</v>
      </c>
      <c r="H552" s="70">
        <v>0.06</v>
      </c>
      <c r="I552" s="70">
        <v>5.9700000000000003E-2</v>
      </c>
      <c r="J552" s="70">
        <v>6.0900000000000003E-2</v>
      </c>
    </row>
    <row r="553" spans="2:10" x14ac:dyDescent="0.25">
      <c r="B553" s="67">
        <v>42491</v>
      </c>
      <c r="C553" s="74">
        <v>6</v>
      </c>
      <c r="D553" s="74" t="s">
        <v>3</v>
      </c>
      <c r="E553" s="74" t="s">
        <v>21</v>
      </c>
      <c r="F553" s="74" t="s">
        <v>79</v>
      </c>
      <c r="G553" s="68">
        <v>5.7299999999999997E-2</v>
      </c>
      <c r="H553" s="68">
        <v>5.5599999999999997E-2</v>
      </c>
      <c r="I553" s="68">
        <v>5.5399999999999998E-2</v>
      </c>
      <c r="J553" s="68">
        <v>5.6399999999999999E-2</v>
      </c>
    </row>
    <row r="554" spans="2:10" x14ac:dyDescent="0.25">
      <c r="B554" s="71">
        <v>42491</v>
      </c>
      <c r="C554" s="72">
        <v>12</v>
      </c>
      <c r="D554" s="72" t="s">
        <v>3</v>
      </c>
      <c r="E554" s="72" t="s">
        <v>21</v>
      </c>
      <c r="F554" s="72" t="s">
        <v>79</v>
      </c>
      <c r="G554" s="73">
        <v>0.06</v>
      </c>
      <c r="H554" s="73">
        <v>5.8500000000000003E-2</v>
      </c>
      <c r="I554" s="73">
        <v>5.8200000000000002E-2</v>
      </c>
      <c r="J554" s="73">
        <v>5.9299999999999999E-2</v>
      </c>
    </row>
    <row r="555" spans="2:10" x14ac:dyDescent="0.25">
      <c r="B555" s="71">
        <v>42491</v>
      </c>
      <c r="C555" s="72">
        <v>18</v>
      </c>
      <c r="D555" s="72" t="s">
        <v>3</v>
      </c>
      <c r="E555" s="72" t="s">
        <v>21</v>
      </c>
      <c r="F555" s="72" t="s">
        <v>79</v>
      </c>
      <c r="G555" s="73">
        <v>5.9700000000000003E-2</v>
      </c>
      <c r="H555" s="73">
        <v>5.8099999999999999E-2</v>
      </c>
      <c r="I555" s="73">
        <v>5.7799999999999997E-2</v>
      </c>
      <c r="J555" s="73">
        <v>5.8900000000000001E-2</v>
      </c>
    </row>
    <row r="556" spans="2:10" x14ac:dyDescent="0.25">
      <c r="B556" s="69">
        <v>42491</v>
      </c>
      <c r="C556" s="75">
        <v>24</v>
      </c>
      <c r="D556" s="75" t="s">
        <v>3</v>
      </c>
      <c r="E556" s="75" t="s">
        <v>21</v>
      </c>
      <c r="F556" s="75" t="s">
        <v>79</v>
      </c>
      <c r="G556" s="70">
        <v>6.0100000000000001E-2</v>
      </c>
      <c r="H556" s="70">
        <v>5.8700000000000002E-2</v>
      </c>
      <c r="I556" s="70">
        <v>5.8500000000000003E-2</v>
      </c>
      <c r="J556" s="70">
        <v>5.9400000000000001E-2</v>
      </c>
    </row>
    <row r="557" spans="2:10" x14ac:dyDescent="0.25">
      <c r="B557" s="71">
        <v>42522</v>
      </c>
      <c r="C557" s="72">
        <v>6</v>
      </c>
      <c r="D557" s="72" t="s">
        <v>3</v>
      </c>
      <c r="E557" s="72" t="s">
        <v>21</v>
      </c>
      <c r="F557" s="72" t="s">
        <v>79</v>
      </c>
      <c r="G557" s="73">
        <v>5.79E-2</v>
      </c>
      <c r="H557" s="73">
        <v>5.6300000000000003E-2</v>
      </c>
      <c r="I557" s="73">
        <v>5.6099999999999997E-2</v>
      </c>
      <c r="J557" s="73">
        <v>5.7099999999999998E-2</v>
      </c>
    </row>
    <row r="558" spans="2:10" x14ac:dyDescent="0.25">
      <c r="B558" s="67">
        <v>42522</v>
      </c>
      <c r="C558" s="74">
        <v>12</v>
      </c>
      <c r="D558" s="74" t="s">
        <v>3</v>
      </c>
      <c r="E558" s="74" t="s">
        <v>21</v>
      </c>
      <c r="F558" s="74" t="s">
        <v>79</v>
      </c>
      <c r="G558" s="68">
        <v>6.0299999999999999E-2</v>
      </c>
      <c r="H558" s="68">
        <v>5.8799999999999998E-2</v>
      </c>
      <c r="I558" s="68">
        <v>5.8500000000000003E-2</v>
      </c>
      <c r="J558" s="68">
        <v>5.96E-2</v>
      </c>
    </row>
    <row r="559" spans="2:10" x14ac:dyDescent="0.25">
      <c r="B559" s="71">
        <v>42522</v>
      </c>
      <c r="C559" s="72">
        <v>18</v>
      </c>
      <c r="D559" s="72" t="s">
        <v>3</v>
      </c>
      <c r="E559" s="72" t="s">
        <v>21</v>
      </c>
      <c r="F559" s="72" t="s">
        <v>79</v>
      </c>
      <c r="G559" s="73">
        <v>5.9799999999999999E-2</v>
      </c>
      <c r="H559" s="73">
        <v>5.8299999999999998E-2</v>
      </c>
      <c r="I559" s="73">
        <v>5.8000000000000003E-2</v>
      </c>
      <c r="J559" s="73">
        <v>5.8999999999999997E-2</v>
      </c>
    </row>
    <row r="560" spans="2:10" x14ac:dyDescent="0.25">
      <c r="B560" s="69">
        <v>42522</v>
      </c>
      <c r="C560" s="75">
        <v>24</v>
      </c>
      <c r="D560" s="75" t="s">
        <v>3</v>
      </c>
      <c r="E560" s="75" t="s">
        <v>21</v>
      </c>
      <c r="F560" s="75" t="s">
        <v>79</v>
      </c>
      <c r="G560" s="70">
        <v>6.0199999999999997E-2</v>
      </c>
      <c r="H560" s="70">
        <v>5.8900000000000001E-2</v>
      </c>
      <c r="I560" s="70">
        <v>5.8599999999999999E-2</v>
      </c>
      <c r="J560" s="70">
        <v>5.96E-2</v>
      </c>
    </row>
    <row r="561" spans="2:10" x14ac:dyDescent="0.25">
      <c r="B561" s="69">
        <v>42552</v>
      </c>
      <c r="C561" s="75">
        <v>6</v>
      </c>
      <c r="D561" s="75" t="s">
        <v>3</v>
      </c>
      <c r="E561" s="75" t="s">
        <v>21</v>
      </c>
      <c r="F561" s="75" t="s">
        <v>79</v>
      </c>
      <c r="G561" s="70">
        <v>5.8400000000000001E-2</v>
      </c>
      <c r="H561" s="70">
        <v>5.6899999999999999E-2</v>
      </c>
      <c r="I561" s="70">
        <v>5.6599999999999998E-2</v>
      </c>
      <c r="J561" s="70">
        <v>5.7700000000000001E-2</v>
      </c>
    </row>
    <row r="562" spans="2:10" x14ac:dyDescent="0.25">
      <c r="B562" s="67">
        <v>42552</v>
      </c>
      <c r="C562" s="74">
        <v>12</v>
      </c>
      <c r="D562" s="74" t="s">
        <v>3</v>
      </c>
      <c r="E562" s="74" t="s">
        <v>21</v>
      </c>
      <c r="F562" s="74" t="s">
        <v>79</v>
      </c>
      <c r="G562" s="68">
        <v>6.0499999999999998E-2</v>
      </c>
      <c r="H562" s="68">
        <v>5.8999999999999997E-2</v>
      </c>
      <c r="I562" s="68">
        <v>5.8700000000000002E-2</v>
      </c>
      <c r="J562" s="68">
        <v>5.9799999999999999E-2</v>
      </c>
    </row>
    <row r="563" spans="2:10" x14ac:dyDescent="0.25">
      <c r="B563" s="67">
        <v>42552</v>
      </c>
      <c r="C563" s="74">
        <v>18</v>
      </c>
      <c r="D563" s="74" t="s">
        <v>3</v>
      </c>
      <c r="E563" s="74" t="s">
        <v>21</v>
      </c>
      <c r="F563" s="74" t="s">
        <v>79</v>
      </c>
      <c r="G563" s="68">
        <v>5.9900000000000002E-2</v>
      </c>
      <c r="H563" s="68">
        <v>5.8500000000000003E-2</v>
      </c>
      <c r="I563" s="68">
        <v>5.8200000000000002E-2</v>
      </c>
      <c r="J563" s="68">
        <v>5.9200000000000003E-2</v>
      </c>
    </row>
    <row r="564" spans="2:10" x14ac:dyDescent="0.25">
      <c r="B564" s="67">
        <v>42552</v>
      </c>
      <c r="C564" s="74">
        <v>24</v>
      </c>
      <c r="D564" s="74" t="s">
        <v>3</v>
      </c>
      <c r="E564" s="74" t="s">
        <v>21</v>
      </c>
      <c r="F564" s="74" t="s">
        <v>79</v>
      </c>
      <c r="G564" s="68">
        <v>6.0400000000000002E-2</v>
      </c>
      <c r="H564" s="68">
        <v>5.8999999999999997E-2</v>
      </c>
      <c r="I564" s="68">
        <v>5.8799999999999998E-2</v>
      </c>
      <c r="J564" s="68">
        <v>5.9700000000000003E-2</v>
      </c>
    </row>
    <row r="565" spans="2:10" x14ac:dyDescent="0.25">
      <c r="B565" s="67">
        <v>42583</v>
      </c>
      <c r="C565" s="74">
        <v>6</v>
      </c>
      <c r="D565" s="74" t="s">
        <v>3</v>
      </c>
      <c r="E565" s="74" t="s">
        <v>21</v>
      </c>
      <c r="F565" s="74" t="s">
        <v>79</v>
      </c>
      <c r="G565" s="68">
        <v>5.9799999999999999E-2</v>
      </c>
      <c r="H565" s="68">
        <v>5.8299999999999998E-2</v>
      </c>
      <c r="I565" s="68">
        <v>5.8000000000000003E-2</v>
      </c>
      <c r="J565" s="68">
        <v>5.91E-2</v>
      </c>
    </row>
    <row r="566" spans="2:10" x14ac:dyDescent="0.25">
      <c r="B566" s="67">
        <v>42583</v>
      </c>
      <c r="C566" s="74">
        <v>12</v>
      </c>
      <c r="D566" s="74" t="s">
        <v>3</v>
      </c>
      <c r="E566" s="74" t="s">
        <v>21</v>
      </c>
      <c r="F566" s="74" t="s">
        <v>79</v>
      </c>
      <c r="G566" s="68">
        <v>6.0600000000000001E-2</v>
      </c>
      <c r="H566" s="68">
        <v>5.91E-2</v>
      </c>
      <c r="I566" s="68">
        <v>5.8799999999999998E-2</v>
      </c>
      <c r="J566" s="68">
        <v>5.9799999999999999E-2</v>
      </c>
    </row>
    <row r="567" spans="2:10" x14ac:dyDescent="0.25">
      <c r="B567" s="67">
        <v>42583</v>
      </c>
      <c r="C567" s="74">
        <v>18</v>
      </c>
      <c r="D567" s="74" t="s">
        <v>3</v>
      </c>
      <c r="E567" s="74" t="s">
        <v>21</v>
      </c>
      <c r="F567" s="74" t="s">
        <v>79</v>
      </c>
      <c r="G567" s="68">
        <v>6.0400000000000002E-2</v>
      </c>
      <c r="H567" s="68">
        <v>5.8999999999999997E-2</v>
      </c>
      <c r="I567" s="68">
        <v>5.8700000000000002E-2</v>
      </c>
      <c r="J567" s="68">
        <v>5.9700000000000003E-2</v>
      </c>
    </row>
    <row r="568" spans="2:10" x14ac:dyDescent="0.25">
      <c r="B568" s="67">
        <v>42583</v>
      </c>
      <c r="C568" s="74">
        <v>24</v>
      </c>
      <c r="D568" s="74" t="s">
        <v>3</v>
      </c>
      <c r="E568" s="74" t="s">
        <v>21</v>
      </c>
      <c r="F568" s="74" t="s">
        <v>79</v>
      </c>
      <c r="G568" s="68">
        <v>6.0499999999999998E-2</v>
      </c>
      <c r="H568" s="68">
        <v>5.91E-2</v>
      </c>
      <c r="I568" s="68">
        <v>5.8799999999999998E-2</v>
      </c>
      <c r="J568" s="68">
        <v>5.9799999999999999E-2</v>
      </c>
    </row>
    <row r="569" spans="2:10" x14ac:dyDescent="0.25">
      <c r="B569" s="67">
        <v>42614</v>
      </c>
      <c r="C569" s="74">
        <v>6</v>
      </c>
      <c r="D569" s="74" t="s">
        <v>3</v>
      </c>
      <c r="E569" s="74" t="s">
        <v>21</v>
      </c>
      <c r="F569" s="74" t="s">
        <v>79</v>
      </c>
      <c r="G569" s="68">
        <v>6.0699999999999997E-2</v>
      </c>
      <c r="H569" s="68">
        <v>5.9299999999999999E-2</v>
      </c>
      <c r="I569" s="68">
        <v>5.8999999999999997E-2</v>
      </c>
      <c r="J569" s="68">
        <v>6.0100000000000001E-2</v>
      </c>
    </row>
    <row r="570" spans="2:10" x14ac:dyDescent="0.25">
      <c r="B570" s="67">
        <v>42614</v>
      </c>
      <c r="C570" s="74">
        <v>12</v>
      </c>
      <c r="D570" s="74" t="s">
        <v>3</v>
      </c>
      <c r="E570" s="74" t="s">
        <v>21</v>
      </c>
      <c r="F570" s="74" t="s">
        <v>79</v>
      </c>
      <c r="G570" s="68">
        <v>6.0699999999999997E-2</v>
      </c>
      <c r="H570" s="68">
        <v>5.9200000000000003E-2</v>
      </c>
      <c r="I570" s="68">
        <v>5.8900000000000001E-2</v>
      </c>
      <c r="J570" s="68">
        <v>0.06</v>
      </c>
    </row>
    <row r="571" spans="2:10" x14ac:dyDescent="0.25">
      <c r="B571" s="67">
        <v>42614</v>
      </c>
      <c r="C571" s="74">
        <v>18</v>
      </c>
      <c r="D571" s="74" t="s">
        <v>3</v>
      </c>
      <c r="E571" s="74" t="s">
        <v>21</v>
      </c>
      <c r="F571" s="74" t="s">
        <v>79</v>
      </c>
      <c r="G571" s="68">
        <v>6.0699999999999997E-2</v>
      </c>
      <c r="H571" s="68">
        <v>5.9400000000000001E-2</v>
      </c>
      <c r="I571" s="68">
        <v>5.91E-2</v>
      </c>
      <c r="J571" s="68">
        <v>6.0100000000000001E-2</v>
      </c>
    </row>
    <row r="572" spans="2:10" x14ac:dyDescent="0.25">
      <c r="B572" s="67">
        <v>42614</v>
      </c>
      <c r="C572" s="74">
        <v>24</v>
      </c>
      <c r="D572" s="74" t="s">
        <v>3</v>
      </c>
      <c r="E572" s="74" t="s">
        <v>21</v>
      </c>
      <c r="F572" s="74" t="s">
        <v>79</v>
      </c>
      <c r="G572" s="68">
        <v>6.0499999999999998E-2</v>
      </c>
      <c r="H572" s="68">
        <v>5.91E-2</v>
      </c>
      <c r="I572" s="68">
        <v>5.8799999999999998E-2</v>
      </c>
      <c r="J572" s="68">
        <v>5.9799999999999999E-2</v>
      </c>
    </row>
    <row r="573" spans="2:10" x14ac:dyDescent="0.25">
      <c r="B573" s="69">
        <v>42461</v>
      </c>
      <c r="C573" s="75">
        <v>6</v>
      </c>
      <c r="D573" s="75" t="s">
        <v>3</v>
      </c>
      <c r="E573" s="75" t="s">
        <v>21</v>
      </c>
      <c r="F573" s="75" t="s">
        <v>70</v>
      </c>
      <c r="G573" s="70">
        <v>4.9700000000000001E-2</v>
      </c>
      <c r="H573" s="70">
        <v>4.7899999999999998E-2</v>
      </c>
      <c r="I573" s="70">
        <v>4.7600000000000003E-2</v>
      </c>
      <c r="J573" s="70">
        <v>4.87E-2</v>
      </c>
    </row>
    <row r="574" spans="2:10" x14ac:dyDescent="0.25">
      <c r="B574" s="67">
        <v>42461</v>
      </c>
      <c r="C574" s="74">
        <v>12</v>
      </c>
      <c r="D574" s="74" t="s">
        <v>3</v>
      </c>
      <c r="E574" s="74" t="s">
        <v>21</v>
      </c>
      <c r="F574" s="74" t="s">
        <v>70</v>
      </c>
      <c r="G574" s="68">
        <v>5.8999999999999997E-2</v>
      </c>
      <c r="H574" s="68">
        <v>5.7500000000000002E-2</v>
      </c>
      <c r="I574" s="68">
        <v>5.7200000000000001E-2</v>
      </c>
      <c r="J574" s="68">
        <v>5.8299999999999998E-2</v>
      </c>
    </row>
    <row r="575" spans="2:10" x14ac:dyDescent="0.25">
      <c r="B575" s="71">
        <v>42461</v>
      </c>
      <c r="C575" s="72">
        <v>18</v>
      </c>
      <c r="D575" s="72" t="s">
        <v>3</v>
      </c>
      <c r="E575" s="72" t="s">
        <v>21</v>
      </c>
      <c r="F575" s="72" t="s">
        <v>70</v>
      </c>
      <c r="G575" s="73">
        <v>5.6399999999999999E-2</v>
      </c>
      <c r="H575" s="73">
        <v>5.4800000000000001E-2</v>
      </c>
      <c r="I575" s="73">
        <v>5.4600000000000003E-2</v>
      </c>
      <c r="J575" s="73">
        <v>5.5599999999999997E-2</v>
      </c>
    </row>
    <row r="576" spans="2:10" x14ac:dyDescent="0.25">
      <c r="B576" s="69">
        <v>42461</v>
      </c>
      <c r="C576" s="75">
        <v>24</v>
      </c>
      <c r="D576" s="75" t="s">
        <v>3</v>
      </c>
      <c r="E576" s="75" t="s">
        <v>21</v>
      </c>
      <c r="F576" s="75" t="s">
        <v>70</v>
      </c>
      <c r="G576" s="70">
        <v>6.0499999999999998E-2</v>
      </c>
      <c r="H576" s="70">
        <v>5.8799999999999998E-2</v>
      </c>
      <c r="I576" s="70">
        <v>5.8500000000000003E-2</v>
      </c>
      <c r="J576" s="70">
        <v>5.9700000000000003E-2</v>
      </c>
    </row>
    <row r="577" spans="2:10" x14ac:dyDescent="0.25">
      <c r="B577" s="69">
        <v>42491</v>
      </c>
      <c r="C577" s="75">
        <v>6</v>
      </c>
      <c r="D577" s="75" t="s">
        <v>3</v>
      </c>
      <c r="E577" s="75" t="s">
        <v>21</v>
      </c>
      <c r="F577" s="75" t="s">
        <v>70</v>
      </c>
      <c r="G577" s="70">
        <v>5.0099999999999999E-2</v>
      </c>
      <c r="H577" s="70">
        <v>4.8399999999999999E-2</v>
      </c>
      <c r="I577" s="70">
        <v>4.82E-2</v>
      </c>
      <c r="J577" s="70">
        <v>4.9200000000000001E-2</v>
      </c>
    </row>
    <row r="578" spans="2:10" x14ac:dyDescent="0.25">
      <c r="B578" s="67">
        <v>42491</v>
      </c>
      <c r="C578" s="74">
        <v>12</v>
      </c>
      <c r="D578" s="74" t="s">
        <v>3</v>
      </c>
      <c r="E578" s="74" t="s">
        <v>21</v>
      </c>
      <c r="F578" s="74" t="s">
        <v>70</v>
      </c>
      <c r="G578" s="68">
        <v>5.9400000000000001E-2</v>
      </c>
      <c r="H578" s="68">
        <v>5.79E-2</v>
      </c>
      <c r="I578" s="68">
        <v>5.7599999999999998E-2</v>
      </c>
      <c r="J578" s="68">
        <v>5.8700000000000002E-2</v>
      </c>
    </row>
    <row r="579" spans="2:10" x14ac:dyDescent="0.25">
      <c r="B579" s="69">
        <v>42491</v>
      </c>
      <c r="C579" s="75">
        <v>18</v>
      </c>
      <c r="D579" s="75" t="s">
        <v>3</v>
      </c>
      <c r="E579" s="75" t="s">
        <v>21</v>
      </c>
      <c r="F579" s="75" t="s">
        <v>70</v>
      </c>
      <c r="G579" s="70">
        <v>5.6599999999999998E-2</v>
      </c>
      <c r="H579" s="70">
        <v>5.5E-2</v>
      </c>
      <c r="I579" s="70">
        <v>5.4800000000000001E-2</v>
      </c>
      <c r="J579" s="70">
        <v>5.5800000000000002E-2</v>
      </c>
    </row>
    <row r="580" spans="2:10" x14ac:dyDescent="0.25">
      <c r="B580" s="69">
        <v>42491</v>
      </c>
      <c r="C580" s="75">
        <v>24</v>
      </c>
      <c r="D580" s="75" t="s">
        <v>3</v>
      </c>
      <c r="E580" s="75" t="s">
        <v>21</v>
      </c>
      <c r="F580" s="75" t="s">
        <v>70</v>
      </c>
      <c r="G580" s="70">
        <v>5.91E-2</v>
      </c>
      <c r="H580" s="70">
        <v>5.7700000000000001E-2</v>
      </c>
      <c r="I580" s="70">
        <v>5.7500000000000002E-2</v>
      </c>
      <c r="J580" s="70">
        <v>5.8400000000000001E-2</v>
      </c>
    </row>
    <row r="581" spans="2:10" x14ac:dyDescent="0.25">
      <c r="B581" s="71">
        <v>42522</v>
      </c>
      <c r="C581" s="72">
        <v>6</v>
      </c>
      <c r="D581" s="72" t="s">
        <v>3</v>
      </c>
      <c r="E581" s="72" t="s">
        <v>21</v>
      </c>
      <c r="F581" s="72" t="s">
        <v>70</v>
      </c>
      <c r="G581" s="73">
        <v>5.16E-2</v>
      </c>
      <c r="H581" s="73">
        <v>0.05</v>
      </c>
      <c r="I581" s="73">
        <v>4.9700000000000001E-2</v>
      </c>
      <c r="J581" s="73">
        <v>5.0799999999999998E-2</v>
      </c>
    </row>
    <row r="582" spans="2:10" x14ac:dyDescent="0.25">
      <c r="B582" s="67">
        <v>42522</v>
      </c>
      <c r="C582" s="74">
        <v>12</v>
      </c>
      <c r="D582" s="74" t="s">
        <v>3</v>
      </c>
      <c r="E582" s="74" t="s">
        <v>21</v>
      </c>
      <c r="F582" s="74" t="s">
        <v>70</v>
      </c>
      <c r="G582" s="68">
        <v>5.9900000000000002E-2</v>
      </c>
      <c r="H582" s="68">
        <v>5.8400000000000001E-2</v>
      </c>
      <c r="I582" s="68">
        <v>5.8099999999999999E-2</v>
      </c>
      <c r="J582" s="68">
        <v>5.91E-2</v>
      </c>
    </row>
    <row r="583" spans="2:10" x14ac:dyDescent="0.25">
      <c r="B583" s="67">
        <v>42522</v>
      </c>
      <c r="C583" s="74">
        <v>18</v>
      </c>
      <c r="D583" s="74" t="s">
        <v>3</v>
      </c>
      <c r="E583" s="74" t="s">
        <v>21</v>
      </c>
      <c r="F583" s="74" t="s">
        <v>70</v>
      </c>
      <c r="G583" s="68">
        <v>5.7000000000000002E-2</v>
      </c>
      <c r="H583" s="68">
        <v>5.5500000000000001E-2</v>
      </c>
      <c r="I583" s="68">
        <v>5.5300000000000002E-2</v>
      </c>
      <c r="J583" s="68">
        <v>5.6300000000000003E-2</v>
      </c>
    </row>
    <row r="584" spans="2:10" x14ac:dyDescent="0.25">
      <c r="B584" s="69">
        <v>42522</v>
      </c>
      <c r="C584" s="75">
        <v>24</v>
      </c>
      <c r="D584" s="75" t="s">
        <v>3</v>
      </c>
      <c r="E584" s="75" t="s">
        <v>21</v>
      </c>
      <c r="F584" s="75" t="s">
        <v>70</v>
      </c>
      <c r="G584" s="70">
        <v>5.9299999999999999E-2</v>
      </c>
      <c r="H584" s="70">
        <v>5.8000000000000003E-2</v>
      </c>
      <c r="I584" s="70">
        <v>5.7700000000000001E-2</v>
      </c>
      <c r="J584" s="70">
        <v>5.8700000000000002E-2</v>
      </c>
    </row>
    <row r="585" spans="2:10" x14ac:dyDescent="0.25">
      <c r="B585" s="67">
        <v>42552</v>
      </c>
      <c r="C585" s="74">
        <v>6</v>
      </c>
      <c r="D585" s="74" t="s">
        <v>3</v>
      </c>
      <c r="E585" s="74" t="s">
        <v>21</v>
      </c>
      <c r="F585" s="74" t="s">
        <v>70</v>
      </c>
      <c r="G585" s="68">
        <v>5.45E-2</v>
      </c>
      <c r="H585" s="68">
        <v>5.2999999999999999E-2</v>
      </c>
      <c r="I585" s="68">
        <v>5.2699999999999997E-2</v>
      </c>
      <c r="J585" s="68">
        <v>5.3699999999999998E-2</v>
      </c>
    </row>
    <row r="586" spans="2:10" x14ac:dyDescent="0.25">
      <c r="B586" s="67">
        <v>42552</v>
      </c>
      <c r="C586" s="74">
        <v>12</v>
      </c>
      <c r="D586" s="74" t="s">
        <v>3</v>
      </c>
      <c r="E586" s="74" t="s">
        <v>21</v>
      </c>
      <c r="F586" s="74" t="s">
        <v>70</v>
      </c>
      <c r="G586" s="68">
        <v>0.06</v>
      </c>
      <c r="H586" s="68">
        <v>5.8500000000000003E-2</v>
      </c>
      <c r="I586" s="68">
        <v>5.8200000000000002E-2</v>
      </c>
      <c r="J586" s="68">
        <v>5.9299999999999999E-2</v>
      </c>
    </row>
    <row r="587" spans="2:10" x14ac:dyDescent="0.25">
      <c r="B587" s="69">
        <v>42552</v>
      </c>
      <c r="C587" s="75">
        <v>18</v>
      </c>
      <c r="D587" s="75" t="s">
        <v>3</v>
      </c>
      <c r="E587" s="75" t="s">
        <v>21</v>
      </c>
      <c r="F587" s="75" t="s">
        <v>70</v>
      </c>
      <c r="G587" s="70">
        <v>5.79E-2</v>
      </c>
      <c r="H587" s="70">
        <v>5.6399999999999999E-2</v>
      </c>
      <c r="I587" s="70">
        <v>5.6099999999999997E-2</v>
      </c>
      <c r="J587" s="70">
        <v>5.7099999999999998E-2</v>
      </c>
    </row>
    <row r="588" spans="2:10" x14ac:dyDescent="0.25">
      <c r="B588" s="69">
        <v>42552</v>
      </c>
      <c r="C588" s="75">
        <v>24</v>
      </c>
      <c r="D588" s="75" t="s">
        <v>3</v>
      </c>
      <c r="E588" s="75" t="s">
        <v>21</v>
      </c>
      <c r="F588" s="75" t="s">
        <v>70</v>
      </c>
      <c r="G588" s="70">
        <v>5.96E-2</v>
      </c>
      <c r="H588" s="70">
        <v>5.8200000000000002E-2</v>
      </c>
      <c r="I588" s="70">
        <v>5.79E-2</v>
      </c>
      <c r="J588" s="70">
        <v>5.8900000000000001E-2</v>
      </c>
    </row>
    <row r="589" spans="2:10" x14ac:dyDescent="0.25">
      <c r="B589" s="67">
        <v>42583</v>
      </c>
      <c r="C589" s="74">
        <v>6</v>
      </c>
      <c r="D589" s="74" t="s">
        <v>3</v>
      </c>
      <c r="E589" s="74" t="s">
        <v>21</v>
      </c>
      <c r="F589" s="74" t="s">
        <v>70</v>
      </c>
      <c r="G589" s="68">
        <v>6.0299999999999999E-2</v>
      </c>
      <c r="H589" s="68">
        <v>5.8799999999999998E-2</v>
      </c>
      <c r="I589" s="68">
        <v>5.8500000000000003E-2</v>
      </c>
      <c r="J589" s="68">
        <v>5.96E-2</v>
      </c>
    </row>
    <row r="590" spans="2:10" x14ac:dyDescent="0.25">
      <c r="B590" s="67">
        <v>42583</v>
      </c>
      <c r="C590" s="74">
        <v>12</v>
      </c>
      <c r="D590" s="74" t="s">
        <v>3</v>
      </c>
      <c r="E590" s="74" t="s">
        <v>21</v>
      </c>
      <c r="F590" s="74" t="s">
        <v>70</v>
      </c>
      <c r="G590" s="68">
        <v>5.9900000000000002E-2</v>
      </c>
      <c r="H590" s="68">
        <v>5.8400000000000001E-2</v>
      </c>
      <c r="I590" s="68">
        <v>5.8099999999999999E-2</v>
      </c>
      <c r="J590" s="68">
        <v>5.91E-2</v>
      </c>
    </row>
    <row r="591" spans="2:10" x14ac:dyDescent="0.25">
      <c r="B591" s="67">
        <v>42583</v>
      </c>
      <c r="C591" s="74">
        <v>18</v>
      </c>
      <c r="D591" s="74" t="s">
        <v>3</v>
      </c>
      <c r="E591" s="74" t="s">
        <v>21</v>
      </c>
      <c r="F591" s="74" t="s">
        <v>70</v>
      </c>
      <c r="G591" s="68">
        <v>5.96E-2</v>
      </c>
      <c r="H591" s="68">
        <v>5.8200000000000002E-2</v>
      </c>
      <c r="I591" s="68">
        <v>5.79E-2</v>
      </c>
      <c r="J591" s="68">
        <v>5.8900000000000001E-2</v>
      </c>
    </row>
    <row r="592" spans="2:10" x14ac:dyDescent="0.25">
      <c r="B592" s="67">
        <v>42583</v>
      </c>
      <c r="C592" s="74">
        <v>24</v>
      </c>
      <c r="D592" s="74" t="s">
        <v>3</v>
      </c>
      <c r="E592" s="74" t="s">
        <v>21</v>
      </c>
      <c r="F592" s="74" t="s">
        <v>70</v>
      </c>
      <c r="G592" s="68">
        <v>5.9499999999999997E-2</v>
      </c>
      <c r="H592" s="68">
        <v>5.8200000000000002E-2</v>
      </c>
      <c r="I592" s="68">
        <v>5.79E-2</v>
      </c>
      <c r="J592" s="68">
        <v>5.8799999999999998E-2</v>
      </c>
    </row>
    <row r="593" spans="2:10" x14ac:dyDescent="0.25">
      <c r="B593" s="67">
        <v>42614</v>
      </c>
      <c r="C593" s="74">
        <v>6</v>
      </c>
      <c r="D593" s="74" t="s">
        <v>3</v>
      </c>
      <c r="E593" s="74" t="s">
        <v>21</v>
      </c>
      <c r="F593" s="74" t="s">
        <v>70</v>
      </c>
      <c r="G593" s="68">
        <v>6.5799999999999997E-2</v>
      </c>
      <c r="H593" s="68">
        <v>6.4399999999999999E-2</v>
      </c>
      <c r="I593" s="68">
        <v>6.4000000000000001E-2</v>
      </c>
      <c r="J593" s="68">
        <v>6.5100000000000005E-2</v>
      </c>
    </row>
    <row r="594" spans="2:10" x14ac:dyDescent="0.25">
      <c r="B594" s="67">
        <v>42614</v>
      </c>
      <c r="C594" s="74">
        <v>12</v>
      </c>
      <c r="D594" s="74" t="s">
        <v>3</v>
      </c>
      <c r="E594" s="74" t="s">
        <v>21</v>
      </c>
      <c r="F594" s="74" t="s">
        <v>70</v>
      </c>
      <c r="G594" s="68">
        <v>5.9799999999999999E-2</v>
      </c>
      <c r="H594" s="68">
        <v>5.8299999999999998E-2</v>
      </c>
      <c r="I594" s="68">
        <v>5.8000000000000003E-2</v>
      </c>
      <c r="J594" s="68">
        <v>5.91E-2</v>
      </c>
    </row>
    <row r="595" spans="2:10" x14ac:dyDescent="0.25">
      <c r="B595" s="67">
        <v>42614</v>
      </c>
      <c r="C595" s="74">
        <v>18</v>
      </c>
      <c r="D595" s="74" t="s">
        <v>3</v>
      </c>
      <c r="E595" s="74" t="s">
        <v>21</v>
      </c>
      <c r="F595" s="74" t="s">
        <v>70</v>
      </c>
      <c r="G595" s="68">
        <v>6.1199999999999997E-2</v>
      </c>
      <c r="H595" s="68">
        <v>5.9900000000000002E-2</v>
      </c>
      <c r="I595" s="68">
        <v>5.96E-2</v>
      </c>
      <c r="J595" s="68">
        <v>6.0600000000000001E-2</v>
      </c>
    </row>
    <row r="596" spans="2:10" x14ac:dyDescent="0.25">
      <c r="B596" s="67">
        <v>42614</v>
      </c>
      <c r="C596" s="74">
        <v>24</v>
      </c>
      <c r="D596" s="74" t="s">
        <v>3</v>
      </c>
      <c r="E596" s="74" t="s">
        <v>21</v>
      </c>
      <c r="F596" s="74" t="s">
        <v>70</v>
      </c>
      <c r="G596" s="68">
        <v>5.9400000000000001E-2</v>
      </c>
      <c r="H596" s="68">
        <v>5.8099999999999999E-2</v>
      </c>
      <c r="I596" s="68">
        <v>5.7799999999999997E-2</v>
      </c>
      <c r="J596" s="68">
        <v>5.8799999999999998E-2</v>
      </c>
    </row>
    <row r="597" spans="2:10" x14ac:dyDescent="0.25">
      <c r="B597" s="71">
        <v>42461</v>
      </c>
      <c r="C597" s="72">
        <v>6</v>
      </c>
      <c r="D597" s="72" t="s">
        <v>3</v>
      </c>
      <c r="E597" s="72" t="s">
        <v>26</v>
      </c>
      <c r="F597" s="72" t="s">
        <v>84</v>
      </c>
      <c r="G597" s="73">
        <v>5.3900000000000003E-2</v>
      </c>
      <c r="H597" s="73">
        <v>5.21E-2</v>
      </c>
      <c r="I597" s="73">
        <v>5.1900000000000002E-2</v>
      </c>
      <c r="J597" s="73">
        <v>5.2999999999999999E-2</v>
      </c>
    </row>
    <row r="598" spans="2:10" x14ac:dyDescent="0.25">
      <c r="B598" s="67">
        <v>42461</v>
      </c>
      <c r="C598" s="74">
        <v>12</v>
      </c>
      <c r="D598" s="74" t="s">
        <v>3</v>
      </c>
      <c r="E598" s="74" t="s">
        <v>26</v>
      </c>
      <c r="F598" s="74" t="s">
        <v>84</v>
      </c>
      <c r="G598" s="68">
        <v>5.6500000000000002E-2</v>
      </c>
      <c r="H598" s="68">
        <v>5.5E-2</v>
      </c>
      <c r="I598" s="68">
        <v>5.4699999999999999E-2</v>
      </c>
      <c r="J598" s="68">
        <v>5.5800000000000002E-2</v>
      </c>
    </row>
    <row r="599" spans="2:10" x14ac:dyDescent="0.25">
      <c r="B599" s="69">
        <v>42461</v>
      </c>
      <c r="C599" s="75">
        <v>18</v>
      </c>
      <c r="D599" s="75" t="s">
        <v>3</v>
      </c>
      <c r="E599" s="75" t="s">
        <v>26</v>
      </c>
      <c r="F599" s="75" t="s">
        <v>84</v>
      </c>
      <c r="G599" s="70">
        <v>5.6300000000000003E-2</v>
      </c>
      <c r="H599" s="70">
        <v>5.4699999999999999E-2</v>
      </c>
      <c r="I599" s="70">
        <v>5.4399999999999997E-2</v>
      </c>
      <c r="J599" s="70">
        <v>5.5500000000000001E-2</v>
      </c>
    </row>
    <row r="600" spans="2:10" x14ac:dyDescent="0.25">
      <c r="B600" s="69">
        <v>42461</v>
      </c>
      <c r="C600" s="75">
        <v>24</v>
      </c>
      <c r="D600" s="75" t="s">
        <v>3</v>
      </c>
      <c r="E600" s="75" t="s">
        <v>26</v>
      </c>
      <c r="F600" s="75" t="s">
        <v>84</v>
      </c>
      <c r="G600" s="70">
        <v>5.8400000000000001E-2</v>
      </c>
      <c r="H600" s="70">
        <v>5.67E-2</v>
      </c>
      <c r="I600" s="70">
        <v>5.6399999999999999E-2</v>
      </c>
      <c r="J600" s="70">
        <v>5.7599999999999998E-2</v>
      </c>
    </row>
    <row r="601" spans="2:10" x14ac:dyDescent="0.25">
      <c r="B601" s="67">
        <v>42491</v>
      </c>
      <c r="C601" s="74">
        <v>6</v>
      </c>
      <c r="D601" s="74" t="s">
        <v>3</v>
      </c>
      <c r="E601" s="74" t="s">
        <v>26</v>
      </c>
      <c r="F601" s="74" t="s">
        <v>84</v>
      </c>
      <c r="G601" s="68">
        <v>5.3900000000000003E-2</v>
      </c>
      <c r="H601" s="68">
        <v>5.2200000000000003E-2</v>
      </c>
      <c r="I601" s="68">
        <v>5.1999999999999998E-2</v>
      </c>
      <c r="J601" s="68">
        <v>5.2999999999999999E-2</v>
      </c>
    </row>
    <row r="602" spans="2:10" x14ac:dyDescent="0.25">
      <c r="B602" s="69">
        <v>42491</v>
      </c>
      <c r="C602" s="75">
        <v>12</v>
      </c>
      <c r="D602" s="75" t="s">
        <v>3</v>
      </c>
      <c r="E602" s="75" t="s">
        <v>26</v>
      </c>
      <c r="F602" s="75" t="s">
        <v>84</v>
      </c>
      <c r="G602" s="70">
        <v>5.6800000000000003E-2</v>
      </c>
      <c r="H602" s="70">
        <v>5.5199999999999999E-2</v>
      </c>
      <c r="I602" s="70">
        <v>5.4899999999999997E-2</v>
      </c>
      <c r="J602" s="70">
        <v>5.6000000000000001E-2</v>
      </c>
    </row>
    <row r="603" spans="2:10" x14ac:dyDescent="0.25">
      <c r="B603" s="67">
        <v>42491</v>
      </c>
      <c r="C603" s="74">
        <v>18</v>
      </c>
      <c r="D603" s="74" t="s">
        <v>3</v>
      </c>
      <c r="E603" s="74" t="s">
        <v>26</v>
      </c>
      <c r="F603" s="74" t="s">
        <v>84</v>
      </c>
      <c r="G603" s="68">
        <v>5.6399999999999999E-2</v>
      </c>
      <c r="H603" s="68">
        <v>5.4800000000000001E-2</v>
      </c>
      <c r="I603" s="68">
        <v>5.45E-2</v>
      </c>
      <c r="J603" s="68">
        <v>5.5599999999999997E-2</v>
      </c>
    </row>
    <row r="604" spans="2:10" x14ac:dyDescent="0.25">
      <c r="B604" s="67">
        <v>42491</v>
      </c>
      <c r="C604" s="74">
        <v>24</v>
      </c>
      <c r="D604" s="74" t="s">
        <v>3</v>
      </c>
      <c r="E604" s="74" t="s">
        <v>26</v>
      </c>
      <c r="F604" s="74" t="s">
        <v>84</v>
      </c>
      <c r="G604" s="68">
        <v>5.6800000000000003E-2</v>
      </c>
      <c r="H604" s="68">
        <v>5.5399999999999998E-2</v>
      </c>
      <c r="I604" s="68">
        <v>5.5199999999999999E-2</v>
      </c>
      <c r="J604" s="68">
        <v>5.6099999999999997E-2</v>
      </c>
    </row>
    <row r="605" spans="2:10" x14ac:dyDescent="0.25">
      <c r="B605" s="69">
        <v>42522</v>
      </c>
      <c r="C605" s="75">
        <v>6</v>
      </c>
      <c r="D605" s="75" t="s">
        <v>3</v>
      </c>
      <c r="E605" s="75" t="s">
        <v>26</v>
      </c>
      <c r="F605" s="75" t="s">
        <v>84</v>
      </c>
      <c r="G605" s="70">
        <v>5.4600000000000003E-2</v>
      </c>
      <c r="H605" s="70">
        <v>5.2999999999999999E-2</v>
      </c>
      <c r="I605" s="70">
        <v>5.2699999999999997E-2</v>
      </c>
      <c r="J605" s="70">
        <v>5.3699999999999998E-2</v>
      </c>
    </row>
    <row r="606" spans="2:10" x14ac:dyDescent="0.25">
      <c r="B606" s="69">
        <v>42522</v>
      </c>
      <c r="C606" s="75">
        <v>12</v>
      </c>
      <c r="D606" s="75" t="s">
        <v>3</v>
      </c>
      <c r="E606" s="75" t="s">
        <v>26</v>
      </c>
      <c r="F606" s="75" t="s">
        <v>84</v>
      </c>
      <c r="G606" s="70">
        <v>5.7099999999999998E-2</v>
      </c>
      <c r="H606" s="70">
        <v>5.5500000000000001E-2</v>
      </c>
      <c r="I606" s="70">
        <v>5.5199999999999999E-2</v>
      </c>
      <c r="J606" s="70">
        <v>5.6300000000000003E-2</v>
      </c>
    </row>
    <row r="607" spans="2:10" x14ac:dyDescent="0.25">
      <c r="B607" s="67">
        <v>42522</v>
      </c>
      <c r="C607" s="74">
        <v>18</v>
      </c>
      <c r="D607" s="74" t="s">
        <v>3</v>
      </c>
      <c r="E607" s="74" t="s">
        <v>26</v>
      </c>
      <c r="F607" s="74" t="s">
        <v>84</v>
      </c>
      <c r="G607" s="68">
        <v>5.6500000000000002E-2</v>
      </c>
      <c r="H607" s="68">
        <v>5.5E-2</v>
      </c>
      <c r="I607" s="68">
        <v>5.4699999999999999E-2</v>
      </c>
      <c r="J607" s="68">
        <v>5.57E-2</v>
      </c>
    </row>
    <row r="608" spans="2:10" x14ac:dyDescent="0.25">
      <c r="B608" s="71">
        <v>42522</v>
      </c>
      <c r="C608" s="72">
        <v>24</v>
      </c>
      <c r="D608" s="72" t="s">
        <v>3</v>
      </c>
      <c r="E608" s="72" t="s">
        <v>26</v>
      </c>
      <c r="F608" s="72" t="s">
        <v>84</v>
      </c>
      <c r="G608" s="73">
        <v>5.7000000000000002E-2</v>
      </c>
      <c r="H608" s="73">
        <v>5.5599999999999997E-2</v>
      </c>
      <c r="I608" s="73">
        <v>5.5300000000000002E-2</v>
      </c>
      <c r="J608" s="73">
        <v>5.6300000000000003E-2</v>
      </c>
    </row>
    <row r="609" spans="2:10" x14ac:dyDescent="0.25">
      <c r="B609" s="67">
        <v>42552</v>
      </c>
      <c r="C609" s="74">
        <v>6</v>
      </c>
      <c r="D609" s="74" t="s">
        <v>3</v>
      </c>
      <c r="E609" s="74" t="s">
        <v>26</v>
      </c>
      <c r="F609" s="74" t="s">
        <v>84</v>
      </c>
      <c r="G609" s="68">
        <v>5.5100000000000003E-2</v>
      </c>
      <c r="H609" s="68">
        <v>5.3600000000000002E-2</v>
      </c>
      <c r="I609" s="68">
        <v>5.33E-2</v>
      </c>
      <c r="J609" s="68">
        <v>5.4399999999999997E-2</v>
      </c>
    </row>
    <row r="610" spans="2:10" x14ac:dyDescent="0.25">
      <c r="B610" s="69">
        <v>42552</v>
      </c>
      <c r="C610" s="75">
        <v>12</v>
      </c>
      <c r="D610" s="75" t="s">
        <v>3</v>
      </c>
      <c r="E610" s="75" t="s">
        <v>26</v>
      </c>
      <c r="F610" s="75" t="s">
        <v>84</v>
      </c>
      <c r="G610" s="70">
        <v>5.7200000000000001E-2</v>
      </c>
      <c r="H610" s="70">
        <v>5.57E-2</v>
      </c>
      <c r="I610" s="70">
        <v>5.5399999999999998E-2</v>
      </c>
      <c r="J610" s="70">
        <v>5.6500000000000002E-2</v>
      </c>
    </row>
    <row r="611" spans="2:10" x14ac:dyDescent="0.25">
      <c r="B611" s="69">
        <v>42552</v>
      </c>
      <c r="C611" s="75">
        <v>18</v>
      </c>
      <c r="D611" s="75" t="s">
        <v>3</v>
      </c>
      <c r="E611" s="75" t="s">
        <v>26</v>
      </c>
      <c r="F611" s="75" t="s">
        <v>84</v>
      </c>
      <c r="G611" s="70">
        <v>5.67E-2</v>
      </c>
      <c r="H611" s="70">
        <v>5.5199999999999999E-2</v>
      </c>
      <c r="I611" s="70">
        <v>5.4899999999999997E-2</v>
      </c>
      <c r="J611" s="70">
        <v>5.5899999999999998E-2</v>
      </c>
    </row>
    <row r="612" spans="2:10" x14ac:dyDescent="0.25">
      <c r="B612" s="71">
        <v>42552</v>
      </c>
      <c r="C612" s="72">
        <v>24</v>
      </c>
      <c r="D612" s="72" t="s">
        <v>3</v>
      </c>
      <c r="E612" s="72" t="s">
        <v>26</v>
      </c>
      <c r="F612" s="72" t="s">
        <v>84</v>
      </c>
      <c r="G612" s="73">
        <v>5.7099999999999998E-2</v>
      </c>
      <c r="H612" s="73">
        <v>5.57E-2</v>
      </c>
      <c r="I612" s="73">
        <v>5.5500000000000001E-2</v>
      </c>
      <c r="J612" s="73">
        <v>5.6399999999999999E-2</v>
      </c>
    </row>
    <row r="613" spans="2:10" x14ac:dyDescent="0.25">
      <c r="B613" s="67">
        <v>42583</v>
      </c>
      <c r="C613" s="74">
        <v>6</v>
      </c>
      <c r="D613" s="74" t="s">
        <v>3</v>
      </c>
      <c r="E613" s="74" t="s">
        <v>26</v>
      </c>
      <c r="F613" s="74" t="s">
        <v>84</v>
      </c>
      <c r="G613" s="68">
        <v>5.6500000000000002E-2</v>
      </c>
      <c r="H613" s="68">
        <v>5.5E-2</v>
      </c>
      <c r="I613" s="68">
        <v>5.4699999999999999E-2</v>
      </c>
      <c r="J613" s="68">
        <v>5.5800000000000002E-2</v>
      </c>
    </row>
    <row r="614" spans="2:10" x14ac:dyDescent="0.25">
      <c r="B614" s="67">
        <v>42583</v>
      </c>
      <c r="C614" s="74">
        <v>12</v>
      </c>
      <c r="D614" s="74" t="s">
        <v>3</v>
      </c>
      <c r="E614" s="74" t="s">
        <v>26</v>
      </c>
      <c r="F614" s="74" t="s">
        <v>84</v>
      </c>
      <c r="G614" s="68">
        <v>5.7299999999999997E-2</v>
      </c>
      <c r="H614" s="68">
        <v>5.5800000000000002E-2</v>
      </c>
      <c r="I614" s="68">
        <v>5.5500000000000001E-2</v>
      </c>
      <c r="J614" s="68">
        <v>5.6599999999999998E-2</v>
      </c>
    </row>
    <row r="615" spans="2:10" x14ac:dyDescent="0.25">
      <c r="B615" s="67">
        <v>42583</v>
      </c>
      <c r="C615" s="74">
        <v>18</v>
      </c>
      <c r="D615" s="74" t="s">
        <v>3</v>
      </c>
      <c r="E615" s="74" t="s">
        <v>26</v>
      </c>
      <c r="F615" s="74" t="s">
        <v>84</v>
      </c>
      <c r="G615" s="68">
        <v>5.7099999999999998E-2</v>
      </c>
      <c r="H615" s="68">
        <v>5.57E-2</v>
      </c>
      <c r="I615" s="68">
        <v>5.5399999999999998E-2</v>
      </c>
      <c r="J615" s="68">
        <v>5.6399999999999999E-2</v>
      </c>
    </row>
    <row r="616" spans="2:10" x14ac:dyDescent="0.25">
      <c r="B616" s="67">
        <v>42583</v>
      </c>
      <c r="C616" s="74">
        <v>24</v>
      </c>
      <c r="D616" s="74" t="s">
        <v>3</v>
      </c>
      <c r="E616" s="74" t="s">
        <v>26</v>
      </c>
      <c r="F616" s="74" t="s">
        <v>84</v>
      </c>
      <c r="G616" s="68">
        <v>5.7200000000000001E-2</v>
      </c>
      <c r="H616" s="68">
        <v>5.5800000000000002E-2</v>
      </c>
      <c r="I616" s="68">
        <v>5.5599999999999997E-2</v>
      </c>
      <c r="J616" s="68">
        <v>5.6500000000000002E-2</v>
      </c>
    </row>
    <row r="617" spans="2:10" x14ac:dyDescent="0.25">
      <c r="B617" s="67">
        <v>42614</v>
      </c>
      <c r="C617" s="74">
        <v>6</v>
      </c>
      <c r="D617" s="74" t="s">
        <v>3</v>
      </c>
      <c r="E617" s="74" t="s">
        <v>26</v>
      </c>
      <c r="F617" s="74" t="s">
        <v>84</v>
      </c>
      <c r="G617" s="68">
        <v>5.7500000000000002E-2</v>
      </c>
      <c r="H617" s="68">
        <v>5.6099999999999997E-2</v>
      </c>
      <c r="I617" s="68">
        <v>5.57E-2</v>
      </c>
      <c r="J617" s="68">
        <v>5.6800000000000003E-2</v>
      </c>
    </row>
    <row r="618" spans="2:10" x14ac:dyDescent="0.25">
      <c r="B618" s="67">
        <v>42614</v>
      </c>
      <c r="C618" s="74">
        <v>12</v>
      </c>
      <c r="D618" s="74" t="s">
        <v>3</v>
      </c>
      <c r="E618" s="74" t="s">
        <v>26</v>
      </c>
      <c r="F618" s="74" t="s">
        <v>84</v>
      </c>
      <c r="G618" s="68">
        <v>5.7500000000000002E-2</v>
      </c>
      <c r="H618" s="68">
        <v>5.5899999999999998E-2</v>
      </c>
      <c r="I618" s="68">
        <v>5.5599999999999997E-2</v>
      </c>
      <c r="J618" s="68">
        <v>5.67E-2</v>
      </c>
    </row>
    <row r="619" spans="2:10" x14ac:dyDescent="0.25">
      <c r="B619" s="67">
        <v>42614</v>
      </c>
      <c r="C619" s="74">
        <v>18</v>
      </c>
      <c r="D619" s="74" t="s">
        <v>3</v>
      </c>
      <c r="E619" s="74" t="s">
        <v>26</v>
      </c>
      <c r="F619" s="74" t="s">
        <v>84</v>
      </c>
      <c r="G619" s="68">
        <v>5.7500000000000002E-2</v>
      </c>
      <c r="H619" s="68">
        <v>5.6099999999999997E-2</v>
      </c>
      <c r="I619" s="68">
        <v>5.5800000000000002E-2</v>
      </c>
      <c r="J619" s="68">
        <v>5.6800000000000003E-2</v>
      </c>
    </row>
    <row r="620" spans="2:10" x14ac:dyDescent="0.25">
      <c r="B620" s="67">
        <v>42614</v>
      </c>
      <c r="C620" s="74">
        <v>24</v>
      </c>
      <c r="D620" s="74" t="s">
        <v>3</v>
      </c>
      <c r="E620" s="74" t="s">
        <v>26</v>
      </c>
      <c r="F620" s="74" t="s">
        <v>84</v>
      </c>
      <c r="G620" s="68">
        <v>5.7200000000000001E-2</v>
      </c>
      <c r="H620" s="68">
        <v>5.5800000000000002E-2</v>
      </c>
      <c r="I620" s="68">
        <v>5.5599999999999997E-2</v>
      </c>
      <c r="J620" s="68">
        <v>5.6500000000000002E-2</v>
      </c>
    </row>
    <row r="621" spans="2:10" x14ac:dyDescent="0.25">
      <c r="B621" s="69">
        <v>42461</v>
      </c>
      <c r="C621" s="75">
        <v>6</v>
      </c>
      <c r="D621" s="75" t="s">
        <v>3</v>
      </c>
      <c r="E621" s="75" t="s">
        <v>26</v>
      </c>
      <c r="F621" s="75" t="s">
        <v>73</v>
      </c>
      <c r="G621" s="70">
        <v>4.6699999999999998E-2</v>
      </c>
      <c r="H621" s="70">
        <v>4.4999999999999998E-2</v>
      </c>
      <c r="I621" s="70">
        <v>4.4699999999999997E-2</v>
      </c>
      <c r="J621" s="70">
        <v>4.58E-2</v>
      </c>
    </row>
    <row r="622" spans="2:10" x14ac:dyDescent="0.25">
      <c r="B622" s="67">
        <v>42461</v>
      </c>
      <c r="C622" s="74">
        <v>12</v>
      </c>
      <c r="D622" s="74" t="s">
        <v>3</v>
      </c>
      <c r="E622" s="74" t="s">
        <v>26</v>
      </c>
      <c r="F622" s="74" t="s">
        <v>73</v>
      </c>
      <c r="G622" s="68">
        <v>5.0599999999999999E-2</v>
      </c>
      <c r="H622" s="68">
        <v>4.9099999999999998E-2</v>
      </c>
      <c r="I622" s="68">
        <v>4.8800000000000003E-2</v>
      </c>
      <c r="J622" s="68">
        <v>4.99E-2</v>
      </c>
    </row>
    <row r="623" spans="2:10" x14ac:dyDescent="0.25">
      <c r="B623" s="69">
        <v>42461</v>
      </c>
      <c r="C623" s="75">
        <v>18</v>
      </c>
      <c r="D623" s="75" t="s">
        <v>3</v>
      </c>
      <c r="E623" s="75" t="s">
        <v>26</v>
      </c>
      <c r="F623" s="75" t="s">
        <v>73</v>
      </c>
      <c r="G623" s="70">
        <v>5.0500000000000003E-2</v>
      </c>
      <c r="H623" s="70">
        <v>4.9000000000000002E-2</v>
      </c>
      <c r="I623" s="70">
        <v>4.87E-2</v>
      </c>
      <c r="J623" s="70">
        <v>4.9799999999999997E-2</v>
      </c>
    </row>
    <row r="624" spans="2:10" x14ac:dyDescent="0.25">
      <c r="B624" s="67">
        <v>42461</v>
      </c>
      <c r="C624" s="74">
        <v>24</v>
      </c>
      <c r="D624" s="74" t="s">
        <v>3</v>
      </c>
      <c r="E624" s="74" t="s">
        <v>26</v>
      </c>
      <c r="F624" s="74" t="s">
        <v>73</v>
      </c>
      <c r="G624" s="68">
        <v>5.3100000000000001E-2</v>
      </c>
      <c r="H624" s="68">
        <v>5.1400000000000001E-2</v>
      </c>
      <c r="I624" s="68">
        <v>5.11E-2</v>
      </c>
      <c r="J624" s="68">
        <v>5.2299999999999999E-2</v>
      </c>
    </row>
    <row r="625" spans="2:10" x14ac:dyDescent="0.25">
      <c r="B625" s="71">
        <v>42491</v>
      </c>
      <c r="C625" s="72">
        <v>6</v>
      </c>
      <c r="D625" s="72" t="s">
        <v>3</v>
      </c>
      <c r="E625" s="72" t="s">
        <v>26</v>
      </c>
      <c r="F625" s="72" t="s">
        <v>73</v>
      </c>
      <c r="G625" s="73">
        <v>4.7100000000000003E-2</v>
      </c>
      <c r="H625" s="73">
        <v>4.5400000000000003E-2</v>
      </c>
      <c r="I625" s="73">
        <v>4.5199999999999997E-2</v>
      </c>
      <c r="J625" s="73">
        <v>4.6199999999999998E-2</v>
      </c>
    </row>
    <row r="626" spans="2:10" x14ac:dyDescent="0.25">
      <c r="B626" s="71">
        <v>42491</v>
      </c>
      <c r="C626" s="72">
        <v>12</v>
      </c>
      <c r="D626" s="72" t="s">
        <v>3</v>
      </c>
      <c r="E626" s="72" t="s">
        <v>26</v>
      </c>
      <c r="F626" s="72" t="s">
        <v>73</v>
      </c>
      <c r="G626" s="73">
        <v>5.0999999999999997E-2</v>
      </c>
      <c r="H626" s="73">
        <v>4.9500000000000002E-2</v>
      </c>
      <c r="I626" s="73">
        <v>4.9299999999999997E-2</v>
      </c>
      <c r="J626" s="73">
        <v>5.0299999999999997E-2</v>
      </c>
    </row>
    <row r="627" spans="2:10" x14ac:dyDescent="0.25">
      <c r="B627" s="67">
        <v>42491</v>
      </c>
      <c r="C627" s="74">
        <v>18</v>
      </c>
      <c r="D627" s="74" t="s">
        <v>3</v>
      </c>
      <c r="E627" s="74" t="s">
        <v>26</v>
      </c>
      <c r="F627" s="74" t="s">
        <v>73</v>
      </c>
      <c r="G627" s="68">
        <v>5.0700000000000002E-2</v>
      </c>
      <c r="H627" s="68">
        <v>4.9200000000000001E-2</v>
      </c>
      <c r="I627" s="68">
        <v>4.8899999999999999E-2</v>
      </c>
      <c r="J627" s="68">
        <v>4.99E-2</v>
      </c>
    </row>
    <row r="628" spans="2:10" x14ac:dyDescent="0.25">
      <c r="B628" s="69">
        <v>42491</v>
      </c>
      <c r="C628" s="75">
        <v>24</v>
      </c>
      <c r="D628" s="75" t="s">
        <v>3</v>
      </c>
      <c r="E628" s="75" t="s">
        <v>26</v>
      </c>
      <c r="F628" s="75" t="s">
        <v>73</v>
      </c>
      <c r="G628" s="70">
        <v>5.16E-2</v>
      </c>
      <c r="H628" s="70">
        <v>5.0200000000000002E-2</v>
      </c>
      <c r="I628" s="70">
        <v>0.05</v>
      </c>
      <c r="J628" s="70">
        <v>5.0900000000000001E-2</v>
      </c>
    </row>
    <row r="629" spans="2:10" x14ac:dyDescent="0.25">
      <c r="B629" s="67">
        <v>42522</v>
      </c>
      <c r="C629" s="74">
        <v>6</v>
      </c>
      <c r="D629" s="74" t="s">
        <v>3</v>
      </c>
      <c r="E629" s="74" t="s">
        <v>26</v>
      </c>
      <c r="F629" s="74" t="s">
        <v>73</v>
      </c>
      <c r="G629" s="68">
        <v>4.8099999999999997E-2</v>
      </c>
      <c r="H629" s="68">
        <v>4.65E-2</v>
      </c>
      <c r="I629" s="68">
        <v>4.6300000000000001E-2</v>
      </c>
      <c r="J629" s="68">
        <v>4.7300000000000002E-2</v>
      </c>
    </row>
    <row r="630" spans="2:10" x14ac:dyDescent="0.25">
      <c r="B630" s="69">
        <v>42522</v>
      </c>
      <c r="C630" s="75">
        <v>12</v>
      </c>
      <c r="D630" s="75" t="s">
        <v>3</v>
      </c>
      <c r="E630" s="75" t="s">
        <v>26</v>
      </c>
      <c r="F630" s="75" t="s">
        <v>73</v>
      </c>
      <c r="G630" s="70">
        <v>5.1499999999999997E-2</v>
      </c>
      <c r="H630" s="70">
        <v>0.05</v>
      </c>
      <c r="I630" s="70">
        <v>4.9700000000000001E-2</v>
      </c>
      <c r="J630" s="70">
        <v>5.0799999999999998E-2</v>
      </c>
    </row>
    <row r="631" spans="2:10" x14ac:dyDescent="0.25">
      <c r="B631" s="67">
        <v>42522</v>
      </c>
      <c r="C631" s="74">
        <v>18</v>
      </c>
      <c r="D631" s="74" t="s">
        <v>3</v>
      </c>
      <c r="E631" s="74" t="s">
        <v>26</v>
      </c>
      <c r="F631" s="74" t="s">
        <v>73</v>
      </c>
      <c r="G631" s="68">
        <v>5.0900000000000001E-2</v>
      </c>
      <c r="H631" s="68">
        <v>4.9399999999999999E-2</v>
      </c>
      <c r="I631" s="68">
        <v>4.9200000000000001E-2</v>
      </c>
      <c r="J631" s="68">
        <v>5.0200000000000002E-2</v>
      </c>
    </row>
    <row r="632" spans="2:10" x14ac:dyDescent="0.25">
      <c r="B632" s="69">
        <v>42522</v>
      </c>
      <c r="C632" s="75">
        <v>24</v>
      </c>
      <c r="D632" s="75" t="s">
        <v>3</v>
      </c>
      <c r="E632" s="75" t="s">
        <v>26</v>
      </c>
      <c r="F632" s="75" t="s">
        <v>73</v>
      </c>
      <c r="G632" s="70">
        <v>5.1900000000000002E-2</v>
      </c>
      <c r="H632" s="70">
        <v>5.0599999999999999E-2</v>
      </c>
      <c r="I632" s="70">
        <v>5.0299999999999997E-2</v>
      </c>
      <c r="J632" s="70">
        <v>5.1200000000000002E-2</v>
      </c>
    </row>
    <row r="633" spans="2:10" x14ac:dyDescent="0.25">
      <c r="B633" s="67">
        <v>42552</v>
      </c>
      <c r="C633" s="74">
        <v>6</v>
      </c>
      <c r="D633" s="74" t="s">
        <v>3</v>
      </c>
      <c r="E633" s="74" t="s">
        <v>26</v>
      </c>
      <c r="F633" s="74" t="s">
        <v>73</v>
      </c>
      <c r="G633" s="68">
        <v>4.9399999999999999E-2</v>
      </c>
      <c r="H633" s="68">
        <v>4.7800000000000002E-2</v>
      </c>
      <c r="I633" s="68">
        <v>4.7600000000000003E-2</v>
      </c>
      <c r="J633" s="68">
        <v>4.8599999999999997E-2</v>
      </c>
    </row>
    <row r="634" spans="2:10" x14ac:dyDescent="0.25">
      <c r="B634" s="69">
        <v>42552</v>
      </c>
      <c r="C634" s="75">
        <v>12</v>
      </c>
      <c r="D634" s="75" t="s">
        <v>3</v>
      </c>
      <c r="E634" s="75" t="s">
        <v>26</v>
      </c>
      <c r="F634" s="75" t="s">
        <v>73</v>
      </c>
      <c r="G634" s="70">
        <v>5.1799999999999999E-2</v>
      </c>
      <c r="H634" s="70">
        <v>5.0299999999999997E-2</v>
      </c>
      <c r="I634" s="70">
        <v>0.05</v>
      </c>
      <c r="J634" s="70">
        <v>5.11E-2</v>
      </c>
    </row>
    <row r="635" spans="2:10" x14ac:dyDescent="0.25">
      <c r="B635" s="69">
        <v>42552</v>
      </c>
      <c r="C635" s="75">
        <v>18</v>
      </c>
      <c r="D635" s="75" t="s">
        <v>3</v>
      </c>
      <c r="E635" s="75" t="s">
        <v>26</v>
      </c>
      <c r="F635" s="75" t="s">
        <v>73</v>
      </c>
      <c r="G635" s="70">
        <v>5.1400000000000001E-2</v>
      </c>
      <c r="H635" s="70">
        <v>4.99E-2</v>
      </c>
      <c r="I635" s="70">
        <v>4.9599999999999998E-2</v>
      </c>
      <c r="J635" s="70">
        <v>5.0599999999999999E-2</v>
      </c>
    </row>
    <row r="636" spans="2:10" x14ac:dyDescent="0.25">
      <c r="B636" s="67">
        <v>42552</v>
      </c>
      <c r="C636" s="74">
        <v>24</v>
      </c>
      <c r="D636" s="74" t="s">
        <v>3</v>
      </c>
      <c r="E636" s="74" t="s">
        <v>26</v>
      </c>
      <c r="F636" s="74" t="s">
        <v>73</v>
      </c>
      <c r="G636" s="68">
        <v>5.2200000000000003E-2</v>
      </c>
      <c r="H636" s="68">
        <v>5.0900000000000001E-2</v>
      </c>
      <c r="I636" s="68">
        <v>5.0599999999999999E-2</v>
      </c>
      <c r="J636" s="68">
        <v>5.16E-2</v>
      </c>
    </row>
    <row r="637" spans="2:10" x14ac:dyDescent="0.25">
      <c r="B637" s="67">
        <v>42583</v>
      </c>
      <c r="C637" s="74">
        <v>6</v>
      </c>
      <c r="D637" s="74" t="s">
        <v>3</v>
      </c>
      <c r="E637" s="74" t="s">
        <v>26</v>
      </c>
      <c r="F637" s="74" t="s">
        <v>73</v>
      </c>
      <c r="G637" s="68">
        <v>5.1299999999999998E-2</v>
      </c>
      <c r="H637" s="68">
        <v>4.9799999999999997E-2</v>
      </c>
      <c r="I637" s="68">
        <v>4.9500000000000002E-2</v>
      </c>
      <c r="J637" s="68">
        <v>5.0599999999999999E-2</v>
      </c>
    </row>
    <row r="638" spans="2:10" x14ac:dyDescent="0.25">
      <c r="B638" s="67">
        <v>42583</v>
      </c>
      <c r="C638" s="74">
        <v>12</v>
      </c>
      <c r="D638" s="74" t="s">
        <v>3</v>
      </c>
      <c r="E638" s="74" t="s">
        <v>26</v>
      </c>
      <c r="F638" s="74" t="s">
        <v>73</v>
      </c>
      <c r="G638" s="68">
        <v>5.21E-2</v>
      </c>
      <c r="H638" s="68">
        <v>5.0599999999999999E-2</v>
      </c>
      <c r="I638" s="68">
        <v>5.0299999999999997E-2</v>
      </c>
      <c r="J638" s="68">
        <v>5.1299999999999998E-2</v>
      </c>
    </row>
    <row r="639" spans="2:10" x14ac:dyDescent="0.25">
      <c r="B639" s="67">
        <v>42583</v>
      </c>
      <c r="C639" s="74">
        <v>18</v>
      </c>
      <c r="D639" s="74" t="s">
        <v>3</v>
      </c>
      <c r="E639" s="74" t="s">
        <v>26</v>
      </c>
      <c r="F639" s="74" t="s">
        <v>73</v>
      </c>
      <c r="G639" s="68">
        <v>5.21E-2</v>
      </c>
      <c r="H639" s="68">
        <v>5.0700000000000002E-2</v>
      </c>
      <c r="I639" s="68">
        <v>5.04E-2</v>
      </c>
      <c r="J639" s="68">
        <v>5.1400000000000001E-2</v>
      </c>
    </row>
    <row r="640" spans="2:10" x14ac:dyDescent="0.25">
      <c r="B640" s="67">
        <v>42583</v>
      </c>
      <c r="C640" s="74">
        <v>24</v>
      </c>
      <c r="D640" s="74" t="s">
        <v>3</v>
      </c>
      <c r="E640" s="74" t="s">
        <v>26</v>
      </c>
      <c r="F640" s="74" t="s">
        <v>73</v>
      </c>
      <c r="G640" s="68">
        <v>5.2499999999999998E-2</v>
      </c>
      <c r="H640" s="68">
        <v>5.11E-2</v>
      </c>
      <c r="I640" s="68">
        <v>5.0900000000000001E-2</v>
      </c>
      <c r="J640" s="68">
        <v>5.1799999999999999E-2</v>
      </c>
    </row>
    <row r="641" spans="2:10" x14ac:dyDescent="0.25">
      <c r="B641" s="67">
        <v>42614</v>
      </c>
      <c r="C641" s="74">
        <v>6</v>
      </c>
      <c r="D641" s="74" t="s">
        <v>3</v>
      </c>
      <c r="E641" s="74" t="s">
        <v>26</v>
      </c>
      <c r="F641" s="74" t="s">
        <v>73</v>
      </c>
      <c r="G641" s="68">
        <v>5.2999999999999999E-2</v>
      </c>
      <c r="H641" s="68">
        <v>5.16E-2</v>
      </c>
      <c r="I641" s="68">
        <v>5.1200000000000002E-2</v>
      </c>
      <c r="J641" s="68">
        <v>5.2299999999999999E-2</v>
      </c>
    </row>
    <row r="642" spans="2:10" x14ac:dyDescent="0.25">
      <c r="B642" s="67">
        <v>42614</v>
      </c>
      <c r="C642" s="74">
        <v>12</v>
      </c>
      <c r="D642" s="74" t="s">
        <v>3</v>
      </c>
      <c r="E642" s="74" t="s">
        <v>26</v>
      </c>
      <c r="F642" s="74" t="s">
        <v>73</v>
      </c>
      <c r="G642" s="68">
        <v>5.2400000000000002E-2</v>
      </c>
      <c r="H642" s="68">
        <v>5.0900000000000001E-2</v>
      </c>
      <c r="I642" s="68">
        <v>5.0599999999999999E-2</v>
      </c>
      <c r="J642" s="68">
        <v>5.1700000000000003E-2</v>
      </c>
    </row>
    <row r="643" spans="2:10" x14ac:dyDescent="0.25">
      <c r="B643" s="67">
        <v>42614</v>
      </c>
      <c r="C643" s="74">
        <v>18</v>
      </c>
      <c r="D643" s="74" t="s">
        <v>3</v>
      </c>
      <c r="E643" s="74" t="s">
        <v>26</v>
      </c>
      <c r="F643" s="74" t="s">
        <v>73</v>
      </c>
      <c r="G643" s="68">
        <v>5.2699999999999997E-2</v>
      </c>
      <c r="H643" s="68">
        <v>5.1400000000000001E-2</v>
      </c>
      <c r="I643" s="68">
        <v>5.11E-2</v>
      </c>
      <c r="J643" s="68">
        <v>5.21E-2</v>
      </c>
    </row>
    <row r="644" spans="2:10" x14ac:dyDescent="0.25">
      <c r="B644" s="67">
        <v>42614</v>
      </c>
      <c r="C644" s="74">
        <v>24</v>
      </c>
      <c r="D644" s="74" t="s">
        <v>3</v>
      </c>
      <c r="E644" s="74" t="s">
        <v>26</v>
      </c>
      <c r="F644" s="74" t="s">
        <v>73</v>
      </c>
      <c r="G644" s="68">
        <v>5.2699999999999997E-2</v>
      </c>
      <c r="H644" s="68">
        <v>5.1299999999999998E-2</v>
      </c>
      <c r="I644" s="68">
        <v>5.11E-2</v>
      </c>
      <c r="J644" s="68">
        <v>5.1999999999999998E-2</v>
      </c>
    </row>
    <row r="645" spans="2:10" x14ac:dyDescent="0.25">
      <c r="B645" s="67">
        <v>42461</v>
      </c>
      <c r="C645" s="74">
        <v>6</v>
      </c>
      <c r="D645" s="74" t="s">
        <v>3</v>
      </c>
      <c r="E645" s="74" t="s">
        <v>26</v>
      </c>
      <c r="F645" s="74" t="s">
        <v>79</v>
      </c>
      <c r="G645" s="68">
        <v>5.7299999999999997E-2</v>
      </c>
      <c r="H645" s="68">
        <v>5.5500000000000001E-2</v>
      </c>
      <c r="I645" s="68">
        <v>5.5300000000000002E-2</v>
      </c>
      <c r="J645" s="68">
        <v>5.6399999999999999E-2</v>
      </c>
    </row>
    <row r="646" spans="2:10" x14ac:dyDescent="0.25">
      <c r="B646" s="71">
        <v>42461</v>
      </c>
      <c r="C646" s="72">
        <v>12</v>
      </c>
      <c r="D646" s="72" t="s">
        <v>3</v>
      </c>
      <c r="E646" s="72" t="s">
        <v>26</v>
      </c>
      <c r="F646" s="72" t="s">
        <v>79</v>
      </c>
      <c r="G646" s="73">
        <v>5.9900000000000002E-2</v>
      </c>
      <c r="H646" s="73">
        <v>5.8299999999999998E-2</v>
      </c>
      <c r="I646" s="73">
        <v>5.8000000000000003E-2</v>
      </c>
      <c r="J646" s="73">
        <v>5.91E-2</v>
      </c>
    </row>
    <row r="647" spans="2:10" x14ac:dyDescent="0.25">
      <c r="B647" s="71">
        <v>42461</v>
      </c>
      <c r="C647" s="72">
        <v>18</v>
      </c>
      <c r="D647" s="72" t="s">
        <v>3</v>
      </c>
      <c r="E647" s="72" t="s">
        <v>26</v>
      </c>
      <c r="F647" s="72" t="s">
        <v>79</v>
      </c>
      <c r="G647" s="73">
        <v>5.96E-2</v>
      </c>
      <c r="H647" s="73">
        <v>5.8000000000000003E-2</v>
      </c>
      <c r="I647" s="73">
        <v>5.7799999999999997E-2</v>
      </c>
      <c r="J647" s="73">
        <v>5.8799999999999998E-2</v>
      </c>
    </row>
    <row r="648" spans="2:10" x14ac:dyDescent="0.25">
      <c r="B648" s="69">
        <v>42461</v>
      </c>
      <c r="C648" s="75">
        <v>24</v>
      </c>
      <c r="D648" s="75" t="s">
        <v>3</v>
      </c>
      <c r="E648" s="75" t="s">
        <v>26</v>
      </c>
      <c r="F648" s="75" t="s">
        <v>79</v>
      </c>
      <c r="G648" s="70">
        <v>6.1699999999999998E-2</v>
      </c>
      <c r="H648" s="70">
        <v>6.0100000000000001E-2</v>
      </c>
      <c r="I648" s="70">
        <v>5.9799999999999999E-2</v>
      </c>
      <c r="J648" s="70">
        <v>6.0900000000000003E-2</v>
      </c>
    </row>
    <row r="649" spans="2:10" x14ac:dyDescent="0.25">
      <c r="B649" s="67">
        <v>42491</v>
      </c>
      <c r="C649" s="74">
        <v>6</v>
      </c>
      <c r="D649" s="74" t="s">
        <v>3</v>
      </c>
      <c r="E649" s="74" t="s">
        <v>26</v>
      </c>
      <c r="F649" s="74" t="s">
        <v>79</v>
      </c>
      <c r="G649" s="68">
        <v>5.7299999999999997E-2</v>
      </c>
      <c r="H649" s="68">
        <v>5.57E-2</v>
      </c>
      <c r="I649" s="68">
        <v>5.5399999999999998E-2</v>
      </c>
      <c r="J649" s="68">
        <v>5.6399999999999999E-2</v>
      </c>
    </row>
    <row r="650" spans="2:10" x14ac:dyDescent="0.25">
      <c r="B650" s="71">
        <v>42491</v>
      </c>
      <c r="C650" s="72">
        <v>12</v>
      </c>
      <c r="D650" s="72" t="s">
        <v>3</v>
      </c>
      <c r="E650" s="72" t="s">
        <v>26</v>
      </c>
      <c r="F650" s="72" t="s">
        <v>79</v>
      </c>
      <c r="G650" s="73">
        <v>6.0100000000000001E-2</v>
      </c>
      <c r="H650" s="73">
        <v>5.8599999999999999E-2</v>
      </c>
      <c r="I650" s="73">
        <v>5.8299999999999998E-2</v>
      </c>
      <c r="J650" s="73">
        <v>5.9400000000000001E-2</v>
      </c>
    </row>
    <row r="651" spans="2:10" x14ac:dyDescent="0.25">
      <c r="B651" s="69">
        <v>42491</v>
      </c>
      <c r="C651" s="75">
        <v>18</v>
      </c>
      <c r="D651" s="75" t="s">
        <v>3</v>
      </c>
      <c r="E651" s="75" t="s">
        <v>26</v>
      </c>
      <c r="F651" s="75" t="s">
        <v>79</v>
      </c>
      <c r="G651" s="70">
        <v>5.9700000000000003E-2</v>
      </c>
      <c r="H651" s="70">
        <v>5.8200000000000002E-2</v>
      </c>
      <c r="I651" s="70">
        <v>5.79E-2</v>
      </c>
      <c r="J651" s="70">
        <v>5.8900000000000001E-2</v>
      </c>
    </row>
    <row r="652" spans="2:10" x14ac:dyDescent="0.25">
      <c r="B652" s="69">
        <v>42491</v>
      </c>
      <c r="C652" s="75">
        <v>24</v>
      </c>
      <c r="D652" s="75" t="s">
        <v>3</v>
      </c>
      <c r="E652" s="75" t="s">
        <v>26</v>
      </c>
      <c r="F652" s="75" t="s">
        <v>79</v>
      </c>
      <c r="G652" s="70">
        <v>6.0199999999999997E-2</v>
      </c>
      <c r="H652" s="70">
        <v>5.8799999999999998E-2</v>
      </c>
      <c r="I652" s="70">
        <v>5.8500000000000003E-2</v>
      </c>
      <c r="J652" s="70">
        <v>5.9499999999999997E-2</v>
      </c>
    </row>
    <row r="653" spans="2:10" x14ac:dyDescent="0.25">
      <c r="B653" s="69">
        <v>42522</v>
      </c>
      <c r="C653" s="75">
        <v>6</v>
      </c>
      <c r="D653" s="75" t="s">
        <v>3</v>
      </c>
      <c r="E653" s="75" t="s">
        <v>26</v>
      </c>
      <c r="F653" s="75" t="s">
        <v>79</v>
      </c>
      <c r="G653" s="70">
        <v>5.8000000000000003E-2</v>
      </c>
      <c r="H653" s="70">
        <v>5.6399999999999999E-2</v>
      </c>
      <c r="I653" s="70">
        <v>5.6099999999999997E-2</v>
      </c>
      <c r="J653" s="70">
        <v>5.7099999999999998E-2</v>
      </c>
    </row>
    <row r="654" spans="2:10" x14ac:dyDescent="0.25">
      <c r="B654" s="69">
        <v>42522</v>
      </c>
      <c r="C654" s="75">
        <v>12</v>
      </c>
      <c r="D654" s="75" t="s">
        <v>3</v>
      </c>
      <c r="E654" s="75" t="s">
        <v>26</v>
      </c>
      <c r="F654" s="75" t="s">
        <v>79</v>
      </c>
      <c r="G654" s="70">
        <v>6.0400000000000002E-2</v>
      </c>
      <c r="H654" s="70">
        <v>5.8900000000000001E-2</v>
      </c>
      <c r="I654" s="70">
        <v>5.8599999999999999E-2</v>
      </c>
      <c r="J654" s="70">
        <v>5.9700000000000003E-2</v>
      </c>
    </row>
    <row r="655" spans="2:10" x14ac:dyDescent="0.25">
      <c r="B655" s="67">
        <v>42522</v>
      </c>
      <c r="C655" s="74">
        <v>18</v>
      </c>
      <c r="D655" s="74" t="s">
        <v>3</v>
      </c>
      <c r="E655" s="74" t="s">
        <v>26</v>
      </c>
      <c r="F655" s="74" t="s">
        <v>79</v>
      </c>
      <c r="G655" s="68">
        <v>5.9900000000000002E-2</v>
      </c>
      <c r="H655" s="68">
        <v>5.8400000000000001E-2</v>
      </c>
      <c r="I655" s="68">
        <v>5.8099999999999999E-2</v>
      </c>
      <c r="J655" s="68">
        <v>5.91E-2</v>
      </c>
    </row>
    <row r="656" spans="2:10" x14ac:dyDescent="0.25">
      <c r="B656" s="69">
        <v>42522</v>
      </c>
      <c r="C656" s="75">
        <v>24</v>
      </c>
      <c r="D656" s="75" t="s">
        <v>3</v>
      </c>
      <c r="E656" s="75" t="s">
        <v>26</v>
      </c>
      <c r="F656" s="75" t="s">
        <v>79</v>
      </c>
      <c r="G656" s="70">
        <v>6.0299999999999999E-2</v>
      </c>
      <c r="H656" s="70">
        <v>5.8999999999999997E-2</v>
      </c>
      <c r="I656" s="70">
        <v>5.8700000000000002E-2</v>
      </c>
      <c r="J656" s="70">
        <v>5.9700000000000003E-2</v>
      </c>
    </row>
    <row r="657" spans="2:10" x14ac:dyDescent="0.25">
      <c r="B657" s="71">
        <v>42552</v>
      </c>
      <c r="C657" s="72">
        <v>6</v>
      </c>
      <c r="D657" s="72" t="s">
        <v>3</v>
      </c>
      <c r="E657" s="72" t="s">
        <v>26</v>
      </c>
      <c r="F657" s="72" t="s">
        <v>79</v>
      </c>
      <c r="G657" s="73">
        <v>5.8500000000000003E-2</v>
      </c>
      <c r="H657" s="73">
        <v>5.7000000000000002E-2</v>
      </c>
      <c r="I657" s="73">
        <v>5.67E-2</v>
      </c>
      <c r="J657" s="73">
        <v>5.7799999999999997E-2</v>
      </c>
    </row>
    <row r="658" spans="2:10" x14ac:dyDescent="0.25">
      <c r="B658" s="71">
        <v>42552</v>
      </c>
      <c r="C658" s="72">
        <v>12</v>
      </c>
      <c r="D658" s="72" t="s">
        <v>3</v>
      </c>
      <c r="E658" s="72" t="s">
        <v>26</v>
      </c>
      <c r="F658" s="72" t="s">
        <v>79</v>
      </c>
      <c r="G658" s="73">
        <v>6.0600000000000001E-2</v>
      </c>
      <c r="H658" s="73">
        <v>5.91E-2</v>
      </c>
      <c r="I658" s="73">
        <v>5.8799999999999998E-2</v>
      </c>
      <c r="J658" s="73">
        <v>5.9799999999999999E-2</v>
      </c>
    </row>
    <row r="659" spans="2:10" x14ac:dyDescent="0.25">
      <c r="B659" s="71">
        <v>42552</v>
      </c>
      <c r="C659" s="72">
        <v>18</v>
      </c>
      <c r="D659" s="72" t="s">
        <v>3</v>
      </c>
      <c r="E659" s="72" t="s">
        <v>26</v>
      </c>
      <c r="F659" s="72" t="s">
        <v>79</v>
      </c>
      <c r="G659" s="73">
        <v>0.06</v>
      </c>
      <c r="H659" s="73">
        <v>5.8599999999999999E-2</v>
      </c>
      <c r="I659" s="73">
        <v>5.8299999999999998E-2</v>
      </c>
      <c r="J659" s="73">
        <v>5.9299999999999999E-2</v>
      </c>
    </row>
    <row r="660" spans="2:10" x14ac:dyDescent="0.25">
      <c r="B660" s="71">
        <v>42552</v>
      </c>
      <c r="C660" s="72">
        <v>24</v>
      </c>
      <c r="D660" s="72" t="s">
        <v>3</v>
      </c>
      <c r="E660" s="72" t="s">
        <v>26</v>
      </c>
      <c r="F660" s="72" t="s">
        <v>79</v>
      </c>
      <c r="G660" s="73">
        <v>6.0400000000000002E-2</v>
      </c>
      <c r="H660" s="73">
        <v>5.91E-2</v>
      </c>
      <c r="I660" s="73">
        <v>5.8799999999999998E-2</v>
      </c>
      <c r="J660" s="73">
        <v>5.9799999999999999E-2</v>
      </c>
    </row>
    <row r="661" spans="2:10" x14ac:dyDescent="0.25">
      <c r="B661" s="67">
        <v>42583</v>
      </c>
      <c r="C661" s="74">
        <v>6</v>
      </c>
      <c r="D661" s="74" t="s">
        <v>3</v>
      </c>
      <c r="E661" s="74" t="s">
        <v>26</v>
      </c>
      <c r="F661" s="74" t="s">
        <v>79</v>
      </c>
      <c r="G661" s="68">
        <v>5.9900000000000002E-2</v>
      </c>
      <c r="H661" s="68">
        <v>5.8400000000000001E-2</v>
      </c>
      <c r="I661" s="68">
        <v>5.8099999999999999E-2</v>
      </c>
      <c r="J661" s="68">
        <v>5.9200000000000003E-2</v>
      </c>
    </row>
    <row r="662" spans="2:10" x14ac:dyDescent="0.25">
      <c r="B662" s="67">
        <v>42583</v>
      </c>
      <c r="C662" s="74">
        <v>12</v>
      </c>
      <c r="D662" s="74" t="s">
        <v>3</v>
      </c>
      <c r="E662" s="74" t="s">
        <v>26</v>
      </c>
      <c r="F662" s="74" t="s">
        <v>79</v>
      </c>
      <c r="G662" s="68">
        <v>6.0699999999999997E-2</v>
      </c>
      <c r="H662" s="68">
        <v>5.9200000000000003E-2</v>
      </c>
      <c r="I662" s="68">
        <v>5.8900000000000001E-2</v>
      </c>
      <c r="J662" s="68">
        <v>5.9900000000000002E-2</v>
      </c>
    </row>
    <row r="663" spans="2:10" x14ac:dyDescent="0.25">
      <c r="B663" s="67">
        <v>42583</v>
      </c>
      <c r="C663" s="74">
        <v>18</v>
      </c>
      <c r="D663" s="74" t="s">
        <v>3</v>
      </c>
      <c r="E663" s="74" t="s">
        <v>26</v>
      </c>
      <c r="F663" s="74" t="s">
        <v>79</v>
      </c>
      <c r="G663" s="68">
        <v>6.0499999999999998E-2</v>
      </c>
      <c r="H663" s="68">
        <v>5.91E-2</v>
      </c>
      <c r="I663" s="68">
        <v>5.8799999999999998E-2</v>
      </c>
      <c r="J663" s="68">
        <v>5.9799999999999999E-2</v>
      </c>
    </row>
    <row r="664" spans="2:10" x14ac:dyDescent="0.25">
      <c r="B664" s="67">
        <v>42583</v>
      </c>
      <c r="C664" s="74">
        <v>24</v>
      </c>
      <c r="D664" s="74" t="s">
        <v>3</v>
      </c>
      <c r="E664" s="74" t="s">
        <v>26</v>
      </c>
      <c r="F664" s="74" t="s">
        <v>79</v>
      </c>
      <c r="G664" s="68">
        <v>6.0499999999999998E-2</v>
      </c>
      <c r="H664" s="68">
        <v>5.9200000000000003E-2</v>
      </c>
      <c r="I664" s="68">
        <v>5.8900000000000001E-2</v>
      </c>
      <c r="J664" s="68">
        <v>5.9900000000000002E-2</v>
      </c>
    </row>
    <row r="665" spans="2:10" x14ac:dyDescent="0.25">
      <c r="B665" s="67">
        <v>42614</v>
      </c>
      <c r="C665" s="74">
        <v>6</v>
      </c>
      <c r="D665" s="74" t="s">
        <v>3</v>
      </c>
      <c r="E665" s="74" t="s">
        <v>26</v>
      </c>
      <c r="F665" s="74" t="s">
        <v>79</v>
      </c>
      <c r="G665" s="68">
        <v>6.08E-2</v>
      </c>
      <c r="H665" s="68">
        <v>5.9400000000000001E-2</v>
      </c>
      <c r="I665" s="68">
        <v>5.8999999999999997E-2</v>
      </c>
      <c r="J665" s="68">
        <v>6.0100000000000001E-2</v>
      </c>
    </row>
    <row r="666" spans="2:10" x14ac:dyDescent="0.25">
      <c r="B666" s="67">
        <v>42614</v>
      </c>
      <c r="C666" s="74">
        <v>12</v>
      </c>
      <c r="D666" s="74" t="s">
        <v>3</v>
      </c>
      <c r="E666" s="74" t="s">
        <v>26</v>
      </c>
      <c r="F666" s="74" t="s">
        <v>79</v>
      </c>
      <c r="G666" s="68">
        <v>6.08E-2</v>
      </c>
      <c r="H666" s="68">
        <v>5.9299999999999999E-2</v>
      </c>
      <c r="I666" s="68">
        <v>5.8999999999999997E-2</v>
      </c>
      <c r="J666" s="68">
        <v>6.0100000000000001E-2</v>
      </c>
    </row>
    <row r="667" spans="2:10" x14ac:dyDescent="0.25">
      <c r="B667" s="67">
        <v>42614</v>
      </c>
      <c r="C667" s="74">
        <v>18</v>
      </c>
      <c r="D667" s="74" t="s">
        <v>3</v>
      </c>
      <c r="E667" s="74" t="s">
        <v>26</v>
      </c>
      <c r="F667" s="74" t="s">
        <v>79</v>
      </c>
      <c r="G667" s="68">
        <v>6.08E-2</v>
      </c>
      <c r="H667" s="68">
        <v>5.9499999999999997E-2</v>
      </c>
      <c r="I667" s="68">
        <v>5.9200000000000003E-2</v>
      </c>
      <c r="J667" s="68">
        <v>6.0100000000000001E-2</v>
      </c>
    </row>
    <row r="668" spans="2:10" x14ac:dyDescent="0.25">
      <c r="B668" s="67">
        <v>42614</v>
      </c>
      <c r="C668" s="74">
        <v>24</v>
      </c>
      <c r="D668" s="74" t="s">
        <v>3</v>
      </c>
      <c r="E668" s="74" t="s">
        <v>26</v>
      </c>
      <c r="F668" s="74" t="s">
        <v>79</v>
      </c>
      <c r="G668" s="68">
        <v>6.0499999999999998E-2</v>
      </c>
      <c r="H668" s="68">
        <v>5.9200000000000003E-2</v>
      </c>
      <c r="I668" s="68">
        <v>5.8900000000000001E-2</v>
      </c>
      <c r="J668" s="68">
        <v>5.9900000000000002E-2</v>
      </c>
    </row>
    <row r="669" spans="2:10" x14ac:dyDescent="0.25">
      <c r="B669" s="69">
        <v>42461</v>
      </c>
      <c r="C669" s="75">
        <v>6</v>
      </c>
      <c r="D669" s="75" t="s">
        <v>3</v>
      </c>
      <c r="E669" s="75" t="s">
        <v>26</v>
      </c>
      <c r="F669" s="75" t="s">
        <v>70</v>
      </c>
      <c r="G669" s="70">
        <v>4.9700000000000001E-2</v>
      </c>
      <c r="H669" s="70">
        <v>4.7899999999999998E-2</v>
      </c>
      <c r="I669" s="70">
        <v>4.7699999999999999E-2</v>
      </c>
      <c r="J669" s="70">
        <v>4.8800000000000003E-2</v>
      </c>
    </row>
    <row r="670" spans="2:10" x14ac:dyDescent="0.25">
      <c r="B670" s="71">
        <v>42461</v>
      </c>
      <c r="C670" s="72">
        <v>12</v>
      </c>
      <c r="D670" s="72" t="s">
        <v>3</v>
      </c>
      <c r="E670" s="72" t="s">
        <v>26</v>
      </c>
      <c r="F670" s="72" t="s">
        <v>70</v>
      </c>
      <c r="G670" s="73">
        <v>5.91E-2</v>
      </c>
      <c r="H670" s="73">
        <v>5.7500000000000002E-2</v>
      </c>
      <c r="I670" s="73">
        <v>5.7200000000000001E-2</v>
      </c>
      <c r="J670" s="73">
        <v>5.8299999999999998E-2</v>
      </c>
    </row>
    <row r="671" spans="2:10" x14ac:dyDescent="0.25">
      <c r="B671" s="71">
        <v>42461</v>
      </c>
      <c r="C671" s="72">
        <v>18</v>
      </c>
      <c r="D671" s="72" t="s">
        <v>3</v>
      </c>
      <c r="E671" s="72" t="s">
        <v>26</v>
      </c>
      <c r="F671" s="72" t="s">
        <v>70</v>
      </c>
      <c r="G671" s="73">
        <v>5.6500000000000002E-2</v>
      </c>
      <c r="H671" s="73">
        <v>5.4899999999999997E-2</v>
      </c>
      <c r="I671" s="73">
        <v>5.4600000000000003E-2</v>
      </c>
      <c r="J671" s="73">
        <v>5.57E-2</v>
      </c>
    </row>
    <row r="672" spans="2:10" x14ac:dyDescent="0.25">
      <c r="B672" s="71">
        <v>42461</v>
      </c>
      <c r="C672" s="72">
        <v>24</v>
      </c>
      <c r="D672" s="72" t="s">
        <v>3</v>
      </c>
      <c r="E672" s="72" t="s">
        <v>26</v>
      </c>
      <c r="F672" s="72" t="s">
        <v>70</v>
      </c>
      <c r="G672" s="73">
        <v>6.0499999999999998E-2</v>
      </c>
      <c r="H672" s="73">
        <v>5.8900000000000001E-2</v>
      </c>
      <c r="I672" s="73">
        <v>5.8599999999999999E-2</v>
      </c>
      <c r="J672" s="73">
        <v>5.9700000000000003E-2</v>
      </c>
    </row>
    <row r="673" spans="2:10" x14ac:dyDescent="0.25">
      <c r="B673" s="69">
        <v>42491</v>
      </c>
      <c r="C673" s="75">
        <v>6</v>
      </c>
      <c r="D673" s="75" t="s">
        <v>3</v>
      </c>
      <c r="E673" s="74" t="s">
        <v>26</v>
      </c>
      <c r="F673" s="75" t="s">
        <v>70</v>
      </c>
      <c r="G673" s="70">
        <v>5.0099999999999999E-2</v>
      </c>
      <c r="H673" s="70">
        <v>4.8500000000000001E-2</v>
      </c>
      <c r="I673" s="70">
        <v>4.82E-2</v>
      </c>
      <c r="J673" s="70">
        <v>4.9200000000000001E-2</v>
      </c>
    </row>
    <row r="674" spans="2:10" x14ac:dyDescent="0.25">
      <c r="B674" s="69">
        <v>42491</v>
      </c>
      <c r="C674" s="75">
        <v>12</v>
      </c>
      <c r="D674" s="75" t="s">
        <v>3</v>
      </c>
      <c r="E674" s="75" t="s">
        <v>26</v>
      </c>
      <c r="F674" s="75" t="s">
        <v>70</v>
      </c>
      <c r="G674" s="70">
        <v>5.9499999999999997E-2</v>
      </c>
      <c r="H674" s="70">
        <v>5.8000000000000003E-2</v>
      </c>
      <c r="I674" s="70">
        <v>5.7700000000000001E-2</v>
      </c>
      <c r="J674" s="70">
        <v>5.8799999999999998E-2</v>
      </c>
    </row>
    <row r="675" spans="2:10" x14ac:dyDescent="0.25">
      <c r="B675" s="67">
        <v>42491</v>
      </c>
      <c r="C675" s="74">
        <v>18</v>
      </c>
      <c r="D675" s="74" t="s">
        <v>3</v>
      </c>
      <c r="E675" s="74" t="s">
        <v>26</v>
      </c>
      <c r="F675" s="74" t="s">
        <v>70</v>
      </c>
      <c r="G675" s="68">
        <v>5.67E-2</v>
      </c>
      <c r="H675" s="68">
        <v>5.5100000000000003E-2</v>
      </c>
      <c r="I675" s="68">
        <v>5.4800000000000001E-2</v>
      </c>
      <c r="J675" s="68">
        <v>5.5899999999999998E-2</v>
      </c>
    </row>
    <row r="676" spans="2:10" x14ac:dyDescent="0.25">
      <c r="B676" s="67">
        <v>42491</v>
      </c>
      <c r="C676" s="74">
        <v>24</v>
      </c>
      <c r="D676" s="74" t="s">
        <v>3</v>
      </c>
      <c r="E676" s="74" t="s">
        <v>26</v>
      </c>
      <c r="F676" s="74" t="s">
        <v>70</v>
      </c>
      <c r="G676" s="68">
        <v>5.91E-2</v>
      </c>
      <c r="H676" s="68">
        <v>5.7799999999999997E-2</v>
      </c>
      <c r="I676" s="68">
        <v>5.7500000000000002E-2</v>
      </c>
      <c r="J676" s="68">
        <v>5.8500000000000003E-2</v>
      </c>
    </row>
    <row r="677" spans="2:10" x14ac:dyDescent="0.25">
      <c r="B677" s="67">
        <v>42522</v>
      </c>
      <c r="C677" s="74">
        <v>6</v>
      </c>
      <c r="D677" s="74" t="s">
        <v>3</v>
      </c>
      <c r="E677" s="74" t="s">
        <v>26</v>
      </c>
      <c r="F677" s="74" t="s">
        <v>70</v>
      </c>
      <c r="G677" s="68">
        <v>5.1700000000000003E-2</v>
      </c>
      <c r="H677" s="68">
        <v>5.0099999999999999E-2</v>
      </c>
      <c r="I677" s="68">
        <v>4.9799999999999997E-2</v>
      </c>
      <c r="J677" s="68">
        <v>5.0799999999999998E-2</v>
      </c>
    </row>
    <row r="678" spans="2:10" x14ac:dyDescent="0.25">
      <c r="B678" s="67">
        <v>42522</v>
      </c>
      <c r="C678" s="74">
        <v>12</v>
      </c>
      <c r="D678" s="74" t="s">
        <v>3</v>
      </c>
      <c r="E678" s="74" t="s">
        <v>26</v>
      </c>
      <c r="F678" s="74" t="s">
        <v>70</v>
      </c>
      <c r="G678" s="68">
        <v>5.9900000000000002E-2</v>
      </c>
      <c r="H678" s="68">
        <v>5.8400000000000001E-2</v>
      </c>
      <c r="I678" s="68">
        <v>5.8200000000000002E-2</v>
      </c>
      <c r="J678" s="68">
        <v>5.9200000000000003E-2</v>
      </c>
    </row>
    <row r="679" spans="2:10" x14ac:dyDescent="0.25">
      <c r="B679" s="69">
        <v>42522</v>
      </c>
      <c r="C679" s="75">
        <v>18</v>
      </c>
      <c r="D679" s="75" t="s">
        <v>3</v>
      </c>
      <c r="E679" s="75" t="s">
        <v>26</v>
      </c>
      <c r="F679" s="75" t="s">
        <v>70</v>
      </c>
      <c r="G679" s="70">
        <v>5.7099999999999998E-2</v>
      </c>
      <c r="H679" s="70">
        <v>5.5599999999999997E-2</v>
      </c>
      <c r="I679" s="70">
        <v>5.5300000000000002E-2</v>
      </c>
      <c r="J679" s="70">
        <v>5.6300000000000003E-2</v>
      </c>
    </row>
    <row r="680" spans="2:10" x14ac:dyDescent="0.25">
      <c r="B680" s="67">
        <v>42522</v>
      </c>
      <c r="C680" s="74">
        <v>24</v>
      </c>
      <c r="D680" s="74" t="s">
        <v>3</v>
      </c>
      <c r="E680" s="74" t="s">
        <v>26</v>
      </c>
      <c r="F680" s="74" t="s">
        <v>70</v>
      </c>
      <c r="G680" s="68">
        <v>5.9400000000000001E-2</v>
      </c>
      <c r="H680" s="68">
        <v>5.8099999999999999E-2</v>
      </c>
      <c r="I680" s="68">
        <v>5.7799999999999997E-2</v>
      </c>
      <c r="J680" s="68">
        <v>5.8700000000000002E-2</v>
      </c>
    </row>
    <row r="681" spans="2:10" x14ac:dyDescent="0.25">
      <c r="B681" s="69">
        <v>42552</v>
      </c>
      <c r="C681" s="75">
        <v>6</v>
      </c>
      <c r="D681" s="75" t="s">
        <v>3</v>
      </c>
      <c r="E681" s="75" t="s">
        <v>26</v>
      </c>
      <c r="F681" s="75" t="s">
        <v>70</v>
      </c>
      <c r="G681" s="70">
        <v>5.45E-2</v>
      </c>
      <c r="H681" s="70">
        <v>5.2999999999999999E-2</v>
      </c>
      <c r="I681" s="70">
        <v>5.2699999999999997E-2</v>
      </c>
      <c r="J681" s="70">
        <v>5.3800000000000001E-2</v>
      </c>
    </row>
    <row r="682" spans="2:10" x14ac:dyDescent="0.25">
      <c r="B682" s="69">
        <v>42552</v>
      </c>
      <c r="C682" s="75">
        <v>12</v>
      </c>
      <c r="D682" s="75" t="s">
        <v>3</v>
      </c>
      <c r="E682" s="75" t="s">
        <v>26</v>
      </c>
      <c r="F682" s="75" t="s">
        <v>70</v>
      </c>
      <c r="G682" s="70">
        <v>6.0100000000000001E-2</v>
      </c>
      <c r="H682" s="70">
        <v>5.8599999999999999E-2</v>
      </c>
      <c r="I682" s="70">
        <v>5.8299999999999998E-2</v>
      </c>
      <c r="J682" s="70">
        <v>5.9400000000000001E-2</v>
      </c>
    </row>
    <row r="683" spans="2:10" x14ac:dyDescent="0.25">
      <c r="B683" s="67">
        <v>42552</v>
      </c>
      <c r="C683" s="74">
        <v>18</v>
      </c>
      <c r="D683" s="74" t="s">
        <v>3</v>
      </c>
      <c r="E683" s="74" t="s">
        <v>26</v>
      </c>
      <c r="F683" s="74" t="s">
        <v>70</v>
      </c>
      <c r="G683" s="68">
        <v>5.79E-2</v>
      </c>
      <c r="H683" s="68">
        <v>5.6500000000000002E-2</v>
      </c>
      <c r="I683" s="68">
        <v>5.62E-2</v>
      </c>
      <c r="J683" s="68">
        <v>5.7200000000000001E-2</v>
      </c>
    </row>
    <row r="684" spans="2:10" x14ac:dyDescent="0.25">
      <c r="B684" s="69">
        <v>42552</v>
      </c>
      <c r="C684" s="75">
        <v>24</v>
      </c>
      <c r="D684" s="75" t="s">
        <v>3</v>
      </c>
      <c r="E684" s="75" t="s">
        <v>26</v>
      </c>
      <c r="F684" s="75" t="s">
        <v>70</v>
      </c>
      <c r="G684" s="70">
        <v>5.96E-2</v>
      </c>
      <c r="H684" s="70">
        <v>5.8299999999999998E-2</v>
      </c>
      <c r="I684" s="70">
        <v>5.8000000000000003E-2</v>
      </c>
      <c r="J684" s="70">
        <v>5.8999999999999997E-2</v>
      </c>
    </row>
    <row r="685" spans="2:10" x14ac:dyDescent="0.25">
      <c r="B685" s="67">
        <v>42583</v>
      </c>
      <c r="C685" s="74">
        <v>6</v>
      </c>
      <c r="D685" s="74" t="s">
        <v>3</v>
      </c>
      <c r="E685" s="74" t="s">
        <v>26</v>
      </c>
      <c r="F685" s="74" t="s">
        <v>70</v>
      </c>
      <c r="G685" s="68">
        <v>6.0299999999999999E-2</v>
      </c>
      <c r="H685" s="68">
        <v>5.8900000000000001E-2</v>
      </c>
      <c r="I685" s="68">
        <v>5.8500000000000003E-2</v>
      </c>
      <c r="J685" s="68">
        <v>5.96E-2</v>
      </c>
    </row>
    <row r="686" spans="2:10" x14ac:dyDescent="0.25">
      <c r="B686" s="67">
        <v>42583</v>
      </c>
      <c r="C686" s="74">
        <v>12</v>
      </c>
      <c r="D686" s="74" t="s">
        <v>3</v>
      </c>
      <c r="E686" s="74" t="s">
        <v>26</v>
      </c>
      <c r="F686" s="74" t="s">
        <v>70</v>
      </c>
      <c r="G686" s="68">
        <v>5.9900000000000002E-2</v>
      </c>
      <c r="H686" s="68">
        <v>5.8400000000000001E-2</v>
      </c>
      <c r="I686" s="68">
        <v>5.8200000000000002E-2</v>
      </c>
      <c r="J686" s="68">
        <v>5.9200000000000003E-2</v>
      </c>
    </row>
    <row r="687" spans="2:10" x14ac:dyDescent="0.25">
      <c r="B687" s="67">
        <v>42583</v>
      </c>
      <c r="C687" s="74">
        <v>18</v>
      </c>
      <c r="D687" s="74" t="s">
        <v>3</v>
      </c>
      <c r="E687" s="74" t="s">
        <v>26</v>
      </c>
      <c r="F687" s="74" t="s">
        <v>70</v>
      </c>
      <c r="G687" s="68">
        <v>5.9700000000000003E-2</v>
      </c>
      <c r="H687" s="68">
        <v>5.8299999999999998E-2</v>
      </c>
      <c r="I687" s="68">
        <v>5.8000000000000003E-2</v>
      </c>
      <c r="J687" s="68">
        <v>5.8999999999999997E-2</v>
      </c>
    </row>
    <row r="688" spans="2:10" x14ac:dyDescent="0.25">
      <c r="B688" s="67">
        <v>42583</v>
      </c>
      <c r="C688" s="74">
        <v>24</v>
      </c>
      <c r="D688" s="74" t="s">
        <v>3</v>
      </c>
      <c r="E688" s="74" t="s">
        <v>26</v>
      </c>
      <c r="F688" s="74" t="s">
        <v>70</v>
      </c>
      <c r="G688" s="68">
        <v>5.96E-2</v>
      </c>
      <c r="H688" s="68">
        <v>5.8200000000000002E-2</v>
      </c>
      <c r="I688" s="68">
        <v>5.8000000000000003E-2</v>
      </c>
      <c r="J688" s="68">
        <v>5.8900000000000001E-2</v>
      </c>
    </row>
    <row r="689" spans="2:10" x14ac:dyDescent="0.25">
      <c r="B689" s="67">
        <v>42614</v>
      </c>
      <c r="C689" s="74">
        <v>6</v>
      </c>
      <c r="D689" s="74" t="s">
        <v>3</v>
      </c>
      <c r="E689" s="74" t="s">
        <v>26</v>
      </c>
      <c r="F689" s="74" t="s">
        <v>70</v>
      </c>
      <c r="G689" s="68">
        <v>6.59E-2</v>
      </c>
      <c r="H689" s="68">
        <v>6.4399999999999999E-2</v>
      </c>
      <c r="I689" s="68">
        <v>6.4100000000000004E-2</v>
      </c>
      <c r="J689" s="68">
        <v>6.5199999999999994E-2</v>
      </c>
    </row>
    <row r="690" spans="2:10" x14ac:dyDescent="0.25">
      <c r="B690" s="67">
        <v>42614</v>
      </c>
      <c r="C690" s="74">
        <v>12</v>
      </c>
      <c r="D690" s="74" t="s">
        <v>3</v>
      </c>
      <c r="E690" s="74" t="s">
        <v>26</v>
      </c>
      <c r="F690" s="74" t="s">
        <v>70</v>
      </c>
      <c r="G690" s="68">
        <v>5.9900000000000002E-2</v>
      </c>
      <c r="H690" s="68">
        <v>5.8400000000000001E-2</v>
      </c>
      <c r="I690" s="68">
        <v>5.8099999999999999E-2</v>
      </c>
      <c r="J690" s="68">
        <v>5.91E-2</v>
      </c>
    </row>
    <row r="691" spans="2:10" x14ac:dyDescent="0.25">
      <c r="B691" s="67">
        <v>42614</v>
      </c>
      <c r="C691" s="74">
        <v>18</v>
      </c>
      <c r="D691" s="74" t="s">
        <v>3</v>
      </c>
      <c r="E691" s="74" t="s">
        <v>26</v>
      </c>
      <c r="F691" s="74" t="s">
        <v>70</v>
      </c>
      <c r="G691" s="68">
        <v>6.13E-2</v>
      </c>
      <c r="H691" s="68">
        <v>5.9900000000000002E-2</v>
      </c>
      <c r="I691" s="68">
        <v>5.9700000000000003E-2</v>
      </c>
      <c r="J691" s="68">
        <v>6.0600000000000001E-2</v>
      </c>
    </row>
    <row r="692" spans="2:10" x14ac:dyDescent="0.25">
      <c r="B692" s="67">
        <v>42614</v>
      </c>
      <c r="C692" s="74">
        <v>24</v>
      </c>
      <c r="D692" s="74" t="s">
        <v>3</v>
      </c>
      <c r="E692" s="74" t="s">
        <v>26</v>
      </c>
      <c r="F692" s="74" t="s">
        <v>70</v>
      </c>
      <c r="G692" s="68">
        <v>5.9499999999999997E-2</v>
      </c>
      <c r="H692" s="68">
        <v>5.8099999999999999E-2</v>
      </c>
      <c r="I692" s="68">
        <v>5.79E-2</v>
      </c>
      <c r="J692" s="68">
        <v>5.8799999999999998E-2</v>
      </c>
    </row>
    <row r="693" spans="2:10" x14ac:dyDescent="0.25">
      <c r="B693" s="71">
        <v>42461</v>
      </c>
      <c r="C693" s="72">
        <v>6</v>
      </c>
      <c r="D693" s="72" t="s">
        <v>3</v>
      </c>
      <c r="E693" s="72" t="s">
        <v>26</v>
      </c>
      <c r="F693" s="72" t="s">
        <v>59</v>
      </c>
      <c r="G693" s="73">
        <v>5.8599999999999999E-2</v>
      </c>
      <c r="H693" s="73">
        <v>5.57E-2</v>
      </c>
      <c r="I693" s="73">
        <v>5.5300000000000002E-2</v>
      </c>
      <c r="J693" s="73">
        <v>5.7099999999999998E-2</v>
      </c>
    </row>
    <row r="694" spans="2:10" x14ac:dyDescent="0.25">
      <c r="B694" s="69">
        <v>42461</v>
      </c>
      <c r="C694" s="75">
        <v>12</v>
      </c>
      <c r="D694" s="75" t="s">
        <v>3</v>
      </c>
      <c r="E694" s="75" t="s">
        <v>26</v>
      </c>
      <c r="F694" s="75" t="s">
        <v>59</v>
      </c>
      <c r="G694" s="70">
        <v>6.7000000000000004E-2</v>
      </c>
      <c r="H694" s="70">
        <v>6.4100000000000004E-2</v>
      </c>
      <c r="I694" s="70">
        <v>6.3600000000000004E-2</v>
      </c>
      <c r="J694" s="70">
        <v>6.5600000000000006E-2</v>
      </c>
    </row>
    <row r="695" spans="2:10" x14ac:dyDescent="0.25">
      <c r="B695" s="69">
        <v>42461</v>
      </c>
      <c r="C695" s="75">
        <v>18</v>
      </c>
      <c r="D695" s="75" t="s">
        <v>3</v>
      </c>
      <c r="E695" s="75" t="s">
        <v>26</v>
      </c>
      <c r="F695" s="75" t="s">
        <v>59</v>
      </c>
      <c r="G695" s="70">
        <v>6.59E-2</v>
      </c>
      <c r="H695" s="70">
        <v>6.2899999999999998E-2</v>
      </c>
      <c r="I695" s="70">
        <v>6.2399999999999997E-2</v>
      </c>
      <c r="J695" s="70">
        <v>6.4399999999999999E-2</v>
      </c>
    </row>
    <row r="696" spans="2:10" x14ac:dyDescent="0.25">
      <c r="B696" s="69">
        <v>42461</v>
      </c>
      <c r="C696" s="75">
        <v>24</v>
      </c>
      <c r="D696" s="75" t="s">
        <v>3</v>
      </c>
      <c r="E696" s="75" t="s">
        <v>26</v>
      </c>
      <c r="F696" s="75" t="s">
        <v>59</v>
      </c>
      <c r="G696" s="70">
        <v>6.6100000000000006E-2</v>
      </c>
      <c r="H696" s="70">
        <v>6.3600000000000004E-2</v>
      </c>
      <c r="I696" s="70">
        <v>6.3100000000000003E-2</v>
      </c>
      <c r="J696" s="70">
        <v>6.4799999999999996E-2</v>
      </c>
    </row>
    <row r="697" spans="2:10" x14ac:dyDescent="0.25">
      <c r="B697" s="67">
        <v>42491</v>
      </c>
      <c r="C697" s="74">
        <v>6</v>
      </c>
      <c r="D697" s="74" t="s">
        <v>3</v>
      </c>
      <c r="E697" s="74" t="s">
        <v>26</v>
      </c>
      <c r="F697" s="74" t="s">
        <v>59</v>
      </c>
      <c r="G697" s="68">
        <v>6.1899999999999997E-2</v>
      </c>
      <c r="H697" s="68">
        <v>5.8400000000000001E-2</v>
      </c>
      <c r="I697" s="68">
        <v>5.8000000000000003E-2</v>
      </c>
      <c r="J697" s="68">
        <v>0.06</v>
      </c>
    </row>
    <row r="698" spans="2:10" x14ac:dyDescent="0.25">
      <c r="B698" s="67">
        <v>42491</v>
      </c>
      <c r="C698" s="74">
        <v>12</v>
      </c>
      <c r="D698" s="74" t="s">
        <v>3</v>
      </c>
      <c r="E698" s="74" t="s">
        <v>26</v>
      </c>
      <c r="F698" s="74" t="s">
        <v>59</v>
      </c>
      <c r="G698" s="68">
        <v>6.9000000000000006E-2</v>
      </c>
      <c r="H698" s="68">
        <v>6.59E-2</v>
      </c>
      <c r="I698" s="68">
        <v>6.5299999999999997E-2</v>
      </c>
      <c r="J698" s="68">
        <v>6.7500000000000004E-2</v>
      </c>
    </row>
    <row r="699" spans="2:10" x14ac:dyDescent="0.25">
      <c r="B699" s="67">
        <v>42491</v>
      </c>
      <c r="C699" s="74">
        <v>18</v>
      </c>
      <c r="D699" s="74" t="s">
        <v>3</v>
      </c>
      <c r="E699" s="74" t="s">
        <v>26</v>
      </c>
      <c r="F699" s="74" t="s">
        <v>59</v>
      </c>
      <c r="G699" s="68">
        <v>6.7299999999999999E-2</v>
      </c>
      <c r="H699" s="68">
        <v>6.4100000000000004E-2</v>
      </c>
      <c r="I699" s="68">
        <v>6.3600000000000004E-2</v>
      </c>
      <c r="J699" s="68">
        <v>6.5699999999999995E-2</v>
      </c>
    </row>
    <row r="700" spans="2:10" x14ac:dyDescent="0.25">
      <c r="B700" s="69">
        <v>42491</v>
      </c>
      <c r="C700" s="75">
        <v>24</v>
      </c>
      <c r="D700" s="75" t="s">
        <v>3</v>
      </c>
      <c r="E700" s="75" t="s">
        <v>26</v>
      </c>
      <c r="F700" s="75" t="s">
        <v>59</v>
      </c>
      <c r="G700" s="70">
        <v>6.8199999999999997E-2</v>
      </c>
      <c r="H700" s="70">
        <v>6.54E-2</v>
      </c>
      <c r="I700" s="70">
        <v>6.4899999999999999E-2</v>
      </c>
      <c r="J700" s="70">
        <v>6.6799999999999998E-2</v>
      </c>
    </row>
    <row r="701" spans="2:10" x14ac:dyDescent="0.25">
      <c r="B701" s="67">
        <v>42522</v>
      </c>
      <c r="C701" s="74">
        <v>6</v>
      </c>
      <c r="D701" s="74" t="s">
        <v>3</v>
      </c>
      <c r="E701" s="74" t="s">
        <v>26</v>
      </c>
      <c r="F701" s="74" t="s">
        <v>59</v>
      </c>
      <c r="G701" s="68">
        <v>6.3E-2</v>
      </c>
      <c r="H701" s="68">
        <v>5.9799999999999999E-2</v>
      </c>
      <c r="I701" s="68">
        <v>5.9200000000000003E-2</v>
      </c>
      <c r="J701" s="68">
        <v>6.13E-2</v>
      </c>
    </row>
    <row r="702" spans="2:10" x14ac:dyDescent="0.25">
      <c r="B702" s="67">
        <v>42522</v>
      </c>
      <c r="C702" s="74">
        <v>12</v>
      </c>
      <c r="D702" s="74" t="s">
        <v>3</v>
      </c>
      <c r="E702" s="74" t="s">
        <v>26</v>
      </c>
      <c r="F702" s="74" t="s">
        <v>59</v>
      </c>
      <c r="G702" s="68">
        <v>6.9400000000000003E-2</v>
      </c>
      <c r="H702" s="68">
        <v>6.6299999999999998E-2</v>
      </c>
      <c r="I702" s="68">
        <v>6.5699999999999995E-2</v>
      </c>
      <c r="J702" s="68">
        <v>6.7900000000000002E-2</v>
      </c>
    </row>
    <row r="703" spans="2:10" x14ac:dyDescent="0.25">
      <c r="B703" s="69">
        <v>42522</v>
      </c>
      <c r="C703" s="75">
        <v>18</v>
      </c>
      <c r="D703" s="75" t="s">
        <v>3</v>
      </c>
      <c r="E703" s="75" t="s">
        <v>26</v>
      </c>
      <c r="F703" s="75" t="s">
        <v>59</v>
      </c>
      <c r="G703" s="70">
        <v>6.7500000000000004E-2</v>
      </c>
      <c r="H703" s="70">
        <v>6.4399999999999999E-2</v>
      </c>
      <c r="I703" s="70">
        <v>6.3899999999999998E-2</v>
      </c>
      <c r="J703" s="70">
        <v>6.59E-2</v>
      </c>
    </row>
    <row r="704" spans="2:10" x14ac:dyDescent="0.25">
      <c r="B704" s="69">
        <v>42522</v>
      </c>
      <c r="C704" s="75">
        <v>24</v>
      </c>
      <c r="D704" s="75" t="s">
        <v>3</v>
      </c>
      <c r="E704" s="75" t="s">
        <v>26</v>
      </c>
      <c r="F704" s="75" t="s">
        <v>59</v>
      </c>
      <c r="G704" s="70">
        <v>6.8400000000000002E-2</v>
      </c>
      <c r="H704" s="70">
        <v>6.5600000000000006E-2</v>
      </c>
      <c r="I704" s="70">
        <v>6.5100000000000005E-2</v>
      </c>
      <c r="J704" s="70">
        <v>6.7000000000000004E-2</v>
      </c>
    </row>
    <row r="705" spans="2:10" x14ac:dyDescent="0.25">
      <c r="B705" s="69">
        <v>42552</v>
      </c>
      <c r="C705" s="75">
        <v>6</v>
      </c>
      <c r="D705" s="75" t="s">
        <v>3</v>
      </c>
      <c r="E705" s="75" t="s">
        <v>26</v>
      </c>
      <c r="F705" s="75" t="s">
        <v>59</v>
      </c>
      <c r="G705" s="70">
        <v>6.5299999999999997E-2</v>
      </c>
      <c r="H705" s="70">
        <v>6.2199999999999998E-2</v>
      </c>
      <c r="I705" s="70">
        <v>6.1600000000000002E-2</v>
      </c>
      <c r="J705" s="70">
        <v>6.3799999999999996E-2</v>
      </c>
    </row>
    <row r="706" spans="2:10" x14ac:dyDescent="0.25">
      <c r="B706" s="67">
        <v>42552</v>
      </c>
      <c r="C706" s="74">
        <v>12</v>
      </c>
      <c r="D706" s="74" t="s">
        <v>3</v>
      </c>
      <c r="E706" s="74" t="s">
        <v>26</v>
      </c>
      <c r="F706" s="74" t="s">
        <v>59</v>
      </c>
      <c r="G706" s="68">
        <v>6.9599999999999995E-2</v>
      </c>
      <c r="H706" s="68">
        <v>6.6500000000000004E-2</v>
      </c>
      <c r="I706" s="68">
        <v>6.59E-2</v>
      </c>
      <c r="J706" s="68">
        <v>6.8099999999999994E-2</v>
      </c>
    </row>
    <row r="707" spans="2:10" x14ac:dyDescent="0.25">
      <c r="B707" s="69">
        <v>42552</v>
      </c>
      <c r="C707" s="75">
        <v>18</v>
      </c>
      <c r="D707" s="75" t="s">
        <v>3</v>
      </c>
      <c r="E707" s="75" t="s">
        <v>26</v>
      </c>
      <c r="F707" s="75" t="s">
        <v>59</v>
      </c>
      <c r="G707" s="70">
        <v>6.8000000000000005E-2</v>
      </c>
      <c r="H707" s="70">
        <v>6.5100000000000005E-2</v>
      </c>
      <c r="I707" s="70">
        <v>6.4500000000000002E-2</v>
      </c>
      <c r="J707" s="70">
        <v>6.6600000000000006E-2</v>
      </c>
    </row>
    <row r="708" spans="2:10" x14ac:dyDescent="0.25">
      <c r="B708" s="71">
        <v>42552</v>
      </c>
      <c r="C708" s="72">
        <v>24</v>
      </c>
      <c r="D708" s="72" t="s">
        <v>3</v>
      </c>
      <c r="E708" s="72" t="s">
        <v>26</v>
      </c>
      <c r="F708" s="72" t="s">
        <v>59</v>
      </c>
      <c r="G708" s="73">
        <v>6.8599999999999994E-2</v>
      </c>
      <c r="H708" s="73">
        <v>6.5799999999999997E-2</v>
      </c>
      <c r="I708" s="73">
        <v>6.5299999999999997E-2</v>
      </c>
      <c r="J708" s="73">
        <v>6.7199999999999996E-2</v>
      </c>
    </row>
    <row r="709" spans="2:10" x14ac:dyDescent="0.25">
      <c r="B709" s="67">
        <v>42583</v>
      </c>
      <c r="C709" s="74">
        <v>6</v>
      </c>
      <c r="D709" s="74" t="s">
        <v>3</v>
      </c>
      <c r="E709" s="74" t="s">
        <v>26</v>
      </c>
      <c r="F709" s="74" t="s">
        <v>59</v>
      </c>
      <c r="G709" s="68">
        <v>6.9400000000000003E-2</v>
      </c>
      <c r="H709" s="68">
        <v>6.6400000000000001E-2</v>
      </c>
      <c r="I709" s="68">
        <v>6.5799999999999997E-2</v>
      </c>
      <c r="J709" s="68">
        <v>6.8000000000000005E-2</v>
      </c>
    </row>
    <row r="710" spans="2:10" x14ac:dyDescent="0.25">
      <c r="B710" s="67">
        <v>42583</v>
      </c>
      <c r="C710" s="74">
        <v>12</v>
      </c>
      <c r="D710" s="74" t="s">
        <v>3</v>
      </c>
      <c r="E710" s="74" t="s">
        <v>26</v>
      </c>
      <c r="F710" s="74" t="s">
        <v>59</v>
      </c>
      <c r="G710" s="68">
        <v>6.9599999999999995E-2</v>
      </c>
      <c r="H710" s="68">
        <v>6.6600000000000006E-2</v>
      </c>
      <c r="I710" s="68">
        <v>6.6000000000000003E-2</v>
      </c>
      <c r="J710" s="68">
        <v>6.8199999999999997E-2</v>
      </c>
    </row>
    <row r="711" spans="2:10" x14ac:dyDescent="0.25">
      <c r="B711" s="67">
        <v>42583</v>
      </c>
      <c r="C711" s="74">
        <v>18</v>
      </c>
      <c r="D711" s="74" t="s">
        <v>3</v>
      </c>
      <c r="E711" s="74" t="s">
        <v>26</v>
      </c>
      <c r="F711" s="74" t="s">
        <v>59</v>
      </c>
      <c r="G711" s="68">
        <v>6.9099999999999995E-2</v>
      </c>
      <c r="H711" s="68">
        <v>6.6199999999999995E-2</v>
      </c>
      <c r="I711" s="68">
        <v>6.5600000000000006E-2</v>
      </c>
      <c r="J711" s="68">
        <v>6.7699999999999996E-2</v>
      </c>
    </row>
    <row r="712" spans="2:10" x14ac:dyDescent="0.25">
      <c r="B712" s="67">
        <v>42583</v>
      </c>
      <c r="C712" s="74">
        <v>24</v>
      </c>
      <c r="D712" s="74" t="s">
        <v>3</v>
      </c>
      <c r="E712" s="74" t="s">
        <v>26</v>
      </c>
      <c r="F712" s="74" t="s">
        <v>59</v>
      </c>
      <c r="G712" s="68">
        <v>6.8699999999999997E-2</v>
      </c>
      <c r="H712" s="68">
        <v>6.59E-2</v>
      </c>
      <c r="I712" s="68">
        <v>6.5299999999999997E-2</v>
      </c>
      <c r="J712" s="68">
        <v>6.7299999999999999E-2</v>
      </c>
    </row>
    <row r="713" spans="2:10" x14ac:dyDescent="0.25">
      <c r="B713" s="67">
        <v>42614</v>
      </c>
      <c r="C713" s="74">
        <v>6</v>
      </c>
      <c r="D713" s="74" t="s">
        <v>3</v>
      </c>
      <c r="E713" s="74" t="s">
        <v>26</v>
      </c>
      <c r="F713" s="74" t="s">
        <v>59</v>
      </c>
      <c r="G713" s="68">
        <v>7.3400000000000007E-2</v>
      </c>
      <c r="H713" s="68">
        <v>7.0499999999999993E-2</v>
      </c>
      <c r="I713" s="68">
        <v>6.9800000000000001E-2</v>
      </c>
      <c r="J713" s="68">
        <v>7.1999999999999995E-2</v>
      </c>
    </row>
    <row r="714" spans="2:10" x14ac:dyDescent="0.25">
      <c r="B714" s="67">
        <v>42614</v>
      </c>
      <c r="C714" s="74">
        <v>12</v>
      </c>
      <c r="D714" s="74" t="s">
        <v>3</v>
      </c>
      <c r="E714" s="74" t="s">
        <v>26</v>
      </c>
      <c r="F714" s="74" t="s">
        <v>59</v>
      </c>
      <c r="G714" s="68">
        <v>6.9800000000000001E-2</v>
      </c>
      <c r="H714" s="68">
        <v>6.6699999999999995E-2</v>
      </c>
      <c r="I714" s="68">
        <v>6.6199999999999995E-2</v>
      </c>
      <c r="J714" s="68">
        <v>6.83E-2</v>
      </c>
    </row>
    <row r="715" spans="2:10" x14ac:dyDescent="0.25">
      <c r="B715" s="67">
        <v>42614</v>
      </c>
      <c r="C715" s="74">
        <v>18</v>
      </c>
      <c r="D715" s="74" t="s">
        <v>3</v>
      </c>
      <c r="E715" s="74" t="s">
        <v>26</v>
      </c>
      <c r="F715" s="74" t="s">
        <v>59</v>
      </c>
      <c r="G715" s="68">
        <v>7.0000000000000007E-2</v>
      </c>
      <c r="H715" s="68">
        <v>6.7299999999999999E-2</v>
      </c>
      <c r="I715" s="68">
        <v>6.6699999999999995E-2</v>
      </c>
      <c r="J715" s="68">
        <v>6.8699999999999997E-2</v>
      </c>
    </row>
    <row r="716" spans="2:10" x14ac:dyDescent="0.25">
      <c r="B716" s="67">
        <v>42614</v>
      </c>
      <c r="C716" s="74">
        <v>24</v>
      </c>
      <c r="D716" s="74" t="s">
        <v>3</v>
      </c>
      <c r="E716" s="74" t="s">
        <v>26</v>
      </c>
      <c r="F716" s="74" t="s">
        <v>59</v>
      </c>
      <c r="G716" s="68">
        <v>6.8699999999999997E-2</v>
      </c>
      <c r="H716" s="68">
        <v>6.59E-2</v>
      </c>
      <c r="I716" s="68">
        <v>6.5299999999999997E-2</v>
      </c>
      <c r="J716" s="68">
        <v>6.7299999999999999E-2</v>
      </c>
    </row>
    <row r="717" spans="2:10" x14ac:dyDescent="0.25">
      <c r="B717" s="69">
        <v>42461</v>
      </c>
      <c r="C717" s="75">
        <v>6</v>
      </c>
      <c r="D717" s="75" t="s">
        <v>3</v>
      </c>
      <c r="E717" s="75" t="s">
        <v>26</v>
      </c>
      <c r="F717" s="75" t="s">
        <v>65</v>
      </c>
      <c r="G717" s="70">
        <v>6.0299999999999999E-2</v>
      </c>
      <c r="H717" s="70">
        <v>5.7299999999999997E-2</v>
      </c>
      <c r="I717" s="70">
        <v>5.6899999999999999E-2</v>
      </c>
      <c r="J717" s="70">
        <v>5.8700000000000002E-2</v>
      </c>
    </row>
    <row r="718" spans="2:10" x14ac:dyDescent="0.25">
      <c r="B718" s="69">
        <v>42461</v>
      </c>
      <c r="C718" s="75">
        <v>12</v>
      </c>
      <c r="D718" s="75" t="s">
        <v>3</v>
      </c>
      <c r="E718" s="75" t="s">
        <v>26</v>
      </c>
      <c r="F718" s="75" t="s">
        <v>65</v>
      </c>
      <c r="G718" s="70">
        <v>6.8599999999999994E-2</v>
      </c>
      <c r="H718" s="70">
        <v>6.5799999999999997E-2</v>
      </c>
      <c r="I718" s="70">
        <v>6.5199999999999994E-2</v>
      </c>
      <c r="J718" s="70">
        <v>6.7199999999999996E-2</v>
      </c>
    </row>
    <row r="719" spans="2:10" x14ac:dyDescent="0.25">
      <c r="B719" s="69">
        <v>42461</v>
      </c>
      <c r="C719" s="75">
        <v>18</v>
      </c>
      <c r="D719" s="75" t="s">
        <v>3</v>
      </c>
      <c r="E719" s="74" t="s">
        <v>26</v>
      </c>
      <c r="F719" s="75" t="s">
        <v>65</v>
      </c>
      <c r="G719" s="70">
        <v>6.7599999999999993E-2</v>
      </c>
      <c r="H719" s="70">
        <v>6.4600000000000005E-2</v>
      </c>
      <c r="I719" s="70">
        <v>6.4100000000000004E-2</v>
      </c>
      <c r="J719" s="70">
        <v>6.6100000000000006E-2</v>
      </c>
    </row>
    <row r="720" spans="2:10" x14ac:dyDescent="0.25">
      <c r="B720" s="69">
        <v>42461</v>
      </c>
      <c r="C720" s="75">
        <v>24</v>
      </c>
      <c r="D720" s="75" t="s">
        <v>3</v>
      </c>
      <c r="E720" s="75" t="s">
        <v>26</v>
      </c>
      <c r="F720" s="75" t="s">
        <v>65</v>
      </c>
      <c r="G720" s="70">
        <v>6.7699999999999996E-2</v>
      </c>
      <c r="H720" s="70">
        <v>6.5199999999999994E-2</v>
      </c>
      <c r="I720" s="70">
        <v>6.4699999999999994E-2</v>
      </c>
      <c r="J720" s="70">
        <v>6.6500000000000004E-2</v>
      </c>
    </row>
    <row r="721" spans="2:10" x14ac:dyDescent="0.25">
      <c r="B721" s="67">
        <v>42491</v>
      </c>
      <c r="C721" s="74">
        <v>6</v>
      </c>
      <c r="D721" s="74" t="s">
        <v>3</v>
      </c>
      <c r="E721" s="74" t="s">
        <v>26</v>
      </c>
      <c r="F721" s="74" t="s">
        <v>65</v>
      </c>
      <c r="G721" s="68">
        <v>6.3500000000000001E-2</v>
      </c>
      <c r="H721" s="68">
        <v>6.0100000000000001E-2</v>
      </c>
      <c r="I721" s="68">
        <v>5.96E-2</v>
      </c>
      <c r="J721" s="68">
        <v>6.1699999999999998E-2</v>
      </c>
    </row>
    <row r="722" spans="2:10" x14ac:dyDescent="0.25">
      <c r="B722" s="69">
        <v>42491</v>
      </c>
      <c r="C722" s="75">
        <v>12</v>
      </c>
      <c r="D722" s="75" t="s">
        <v>3</v>
      </c>
      <c r="E722" s="75" t="s">
        <v>26</v>
      </c>
      <c r="F722" s="75" t="s">
        <v>65</v>
      </c>
      <c r="G722" s="70">
        <v>7.0599999999999996E-2</v>
      </c>
      <c r="H722" s="70">
        <v>6.7599999999999993E-2</v>
      </c>
      <c r="I722" s="70">
        <v>6.7000000000000004E-2</v>
      </c>
      <c r="J722" s="70">
        <v>6.9099999999999995E-2</v>
      </c>
    </row>
    <row r="723" spans="2:10" x14ac:dyDescent="0.25">
      <c r="B723" s="67">
        <v>42491</v>
      </c>
      <c r="C723" s="74">
        <v>18</v>
      </c>
      <c r="D723" s="74" t="s">
        <v>3</v>
      </c>
      <c r="E723" s="74" t="s">
        <v>26</v>
      </c>
      <c r="F723" s="74" t="s">
        <v>65</v>
      </c>
      <c r="G723" s="68">
        <v>6.8900000000000003E-2</v>
      </c>
      <c r="H723" s="68">
        <v>6.5699999999999995E-2</v>
      </c>
      <c r="I723" s="68">
        <v>6.5199999999999994E-2</v>
      </c>
      <c r="J723" s="68">
        <v>6.7299999999999999E-2</v>
      </c>
    </row>
    <row r="724" spans="2:10" x14ac:dyDescent="0.25">
      <c r="B724" s="67">
        <v>42491</v>
      </c>
      <c r="C724" s="74">
        <v>24</v>
      </c>
      <c r="D724" s="74" t="s">
        <v>3</v>
      </c>
      <c r="E724" s="74" t="s">
        <v>26</v>
      </c>
      <c r="F724" s="74" t="s">
        <v>65</v>
      </c>
      <c r="G724" s="68">
        <v>6.9800000000000001E-2</v>
      </c>
      <c r="H724" s="68">
        <v>6.7100000000000007E-2</v>
      </c>
      <c r="I724" s="68">
        <v>6.6500000000000004E-2</v>
      </c>
      <c r="J724" s="68">
        <v>6.8500000000000005E-2</v>
      </c>
    </row>
    <row r="725" spans="2:10" x14ac:dyDescent="0.25">
      <c r="B725" s="69">
        <v>42522</v>
      </c>
      <c r="C725" s="75">
        <v>6</v>
      </c>
      <c r="D725" s="75" t="s">
        <v>3</v>
      </c>
      <c r="E725" s="75" t="s">
        <v>26</v>
      </c>
      <c r="F725" s="75" t="s">
        <v>65</v>
      </c>
      <c r="G725" s="70">
        <v>6.4699999999999994E-2</v>
      </c>
      <c r="H725" s="70">
        <v>6.1400000000000003E-2</v>
      </c>
      <c r="I725" s="70">
        <v>6.0900000000000003E-2</v>
      </c>
      <c r="J725" s="70">
        <v>6.3E-2</v>
      </c>
    </row>
    <row r="726" spans="2:10" x14ac:dyDescent="0.25">
      <c r="B726" s="69">
        <v>42522</v>
      </c>
      <c r="C726" s="75">
        <v>12</v>
      </c>
      <c r="D726" s="75" t="s">
        <v>3</v>
      </c>
      <c r="E726" s="75" t="s">
        <v>26</v>
      </c>
      <c r="F726" s="75" t="s">
        <v>65</v>
      </c>
      <c r="G726" s="70">
        <v>7.0999999999999994E-2</v>
      </c>
      <c r="H726" s="70">
        <v>6.8000000000000005E-2</v>
      </c>
      <c r="I726" s="70">
        <v>6.7400000000000002E-2</v>
      </c>
      <c r="J726" s="70">
        <v>6.9500000000000006E-2</v>
      </c>
    </row>
    <row r="727" spans="2:10" x14ac:dyDescent="0.25">
      <c r="B727" s="67">
        <v>42522</v>
      </c>
      <c r="C727" s="74">
        <v>18</v>
      </c>
      <c r="D727" s="74" t="s">
        <v>3</v>
      </c>
      <c r="E727" s="74" t="s">
        <v>26</v>
      </c>
      <c r="F727" s="74" t="s">
        <v>65</v>
      </c>
      <c r="G727" s="68">
        <v>6.9099999999999995E-2</v>
      </c>
      <c r="H727" s="68">
        <v>6.6100000000000006E-2</v>
      </c>
      <c r="I727" s="68">
        <v>6.5500000000000003E-2</v>
      </c>
      <c r="J727" s="68">
        <v>6.7599999999999993E-2</v>
      </c>
    </row>
    <row r="728" spans="2:10" x14ac:dyDescent="0.25">
      <c r="B728" s="69">
        <v>42522</v>
      </c>
      <c r="C728" s="75">
        <v>24</v>
      </c>
      <c r="D728" s="75" t="s">
        <v>3</v>
      </c>
      <c r="E728" s="75" t="s">
        <v>26</v>
      </c>
      <c r="F728" s="75" t="s">
        <v>65</v>
      </c>
      <c r="G728" s="70">
        <v>7.0000000000000007E-2</v>
      </c>
      <c r="H728" s="70">
        <v>6.7299999999999999E-2</v>
      </c>
      <c r="I728" s="70">
        <v>6.6699999999999995E-2</v>
      </c>
      <c r="J728" s="70">
        <v>6.8699999999999997E-2</v>
      </c>
    </row>
    <row r="729" spans="2:10" x14ac:dyDescent="0.25">
      <c r="B729" s="71">
        <v>42552</v>
      </c>
      <c r="C729" s="72">
        <v>6</v>
      </c>
      <c r="D729" s="72" t="s">
        <v>3</v>
      </c>
      <c r="E729" s="72" t="s">
        <v>26</v>
      </c>
      <c r="F729" s="72" t="s">
        <v>65</v>
      </c>
      <c r="G729" s="73">
        <v>6.6900000000000001E-2</v>
      </c>
      <c r="H729" s="73">
        <v>6.3799999999999996E-2</v>
      </c>
      <c r="I729" s="73">
        <v>6.3299999999999995E-2</v>
      </c>
      <c r="J729" s="73">
        <v>6.54E-2</v>
      </c>
    </row>
    <row r="730" spans="2:10" x14ac:dyDescent="0.25">
      <c r="B730" s="69">
        <v>42552</v>
      </c>
      <c r="C730" s="75">
        <v>12</v>
      </c>
      <c r="D730" s="75" t="s">
        <v>3</v>
      </c>
      <c r="E730" s="75" t="s">
        <v>26</v>
      </c>
      <c r="F730" s="75" t="s">
        <v>65</v>
      </c>
      <c r="G730" s="70">
        <v>7.1199999999999999E-2</v>
      </c>
      <c r="H730" s="70">
        <v>6.8199999999999997E-2</v>
      </c>
      <c r="I730" s="70">
        <v>6.7599999999999993E-2</v>
      </c>
      <c r="J730" s="70">
        <v>6.9699999999999998E-2</v>
      </c>
    </row>
    <row r="731" spans="2:10" x14ac:dyDescent="0.25">
      <c r="B731" s="71">
        <v>42552</v>
      </c>
      <c r="C731" s="72">
        <v>18</v>
      </c>
      <c r="D731" s="72" t="s">
        <v>3</v>
      </c>
      <c r="E731" s="72" t="s">
        <v>26</v>
      </c>
      <c r="F731" s="72" t="s">
        <v>65</v>
      </c>
      <c r="G731" s="73">
        <v>6.9699999999999998E-2</v>
      </c>
      <c r="H731" s="73">
        <v>6.6699999999999995E-2</v>
      </c>
      <c r="I731" s="73">
        <v>6.6100000000000006E-2</v>
      </c>
      <c r="J731" s="73">
        <v>6.8199999999999997E-2</v>
      </c>
    </row>
    <row r="732" spans="2:10" x14ac:dyDescent="0.25">
      <c r="B732" s="69">
        <v>42552</v>
      </c>
      <c r="C732" s="75">
        <v>24</v>
      </c>
      <c r="D732" s="75" t="s">
        <v>3</v>
      </c>
      <c r="E732" s="75" t="s">
        <v>26</v>
      </c>
      <c r="F732" s="75" t="s">
        <v>65</v>
      </c>
      <c r="G732" s="70">
        <v>7.0199999999999999E-2</v>
      </c>
      <c r="H732" s="70">
        <v>6.7400000000000002E-2</v>
      </c>
      <c r="I732" s="70">
        <v>6.6900000000000001E-2</v>
      </c>
      <c r="J732" s="70">
        <v>6.8900000000000003E-2</v>
      </c>
    </row>
    <row r="733" spans="2:10" x14ac:dyDescent="0.25">
      <c r="B733" s="67">
        <v>42583</v>
      </c>
      <c r="C733" s="74">
        <v>6</v>
      </c>
      <c r="D733" s="74" t="s">
        <v>3</v>
      </c>
      <c r="E733" s="74" t="s">
        <v>26</v>
      </c>
      <c r="F733" s="74" t="s">
        <v>65</v>
      </c>
      <c r="G733" s="68">
        <v>7.1099999999999997E-2</v>
      </c>
      <c r="H733" s="68">
        <v>6.8099999999999994E-2</v>
      </c>
      <c r="I733" s="68">
        <v>6.7400000000000002E-2</v>
      </c>
      <c r="J733" s="68">
        <v>6.9699999999999998E-2</v>
      </c>
    </row>
    <row r="734" spans="2:10" x14ac:dyDescent="0.25">
      <c r="B734" s="67">
        <v>42583</v>
      </c>
      <c r="C734" s="74">
        <v>12</v>
      </c>
      <c r="D734" s="74" t="s">
        <v>3</v>
      </c>
      <c r="E734" s="74" t="s">
        <v>26</v>
      </c>
      <c r="F734" s="74" t="s">
        <v>65</v>
      </c>
      <c r="G734" s="68">
        <v>7.1300000000000002E-2</v>
      </c>
      <c r="H734" s="68">
        <v>6.8199999999999997E-2</v>
      </c>
      <c r="I734" s="68">
        <v>6.7599999999999993E-2</v>
      </c>
      <c r="J734" s="68">
        <v>6.9800000000000001E-2</v>
      </c>
    </row>
    <row r="735" spans="2:10" x14ac:dyDescent="0.25">
      <c r="B735" s="67">
        <v>42583</v>
      </c>
      <c r="C735" s="74">
        <v>18</v>
      </c>
      <c r="D735" s="74" t="s">
        <v>3</v>
      </c>
      <c r="E735" s="74" t="s">
        <v>26</v>
      </c>
      <c r="F735" s="74" t="s">
        <v>65</v>
      </c>
      <c r="G735" s="68">
        <v>7.0699999999999999E-2</v>
      </c>
      <c r="H735" s="68">
        <v>6.7900000000000002E-2</v>
      </c>
      <c r="I735" s="68">
        <v>6.7299999999999999E-2</v>
      </c>
      <c r="J735" s="68">
        <v>6.93E-2</v>
      </c>
    </row>
    <row r="736" spans="2:10" x14ac:dyDescent="0.25">
      <c r="B736" s="67">
        <v>42583</v>
      </c>
      <c r="C736" s="74">
        <v>24</v>
      </c>
      <c r="D736" s="74" t="s">
        <v>3</v>
      </c>
      <c r="E736" s="74" t="s">
        <v>26</v>
      </c>
      <c r="F736" s="74" t="s">
        <v>65</v>
      </c>
      <c r="G736" s="68">
        <v>7.0300000000000001E-2</v>
      </c>
      <c r="H736" s="68">
        <v>6.7500000000000004E-2</v>
      </c>
      <c r="I736" s="68">
        <v>6.7000000000000004E-2</v>
      </c>
      <c r="J736" s="68">
        <v>6.8900000000000003E-2</v>
      </c>
    </row>
    <row r="737" spans="2:10" x14ac:dyDescent="0.25">
      <c r="B737" s="67">
        <v>42614</v>
      </c>
      <c r="C737" s="74">
        <v>6</v>
      </c>
      <c r="D737" s="74" t="s">
        <v>3</v>
      </c>
      <c r="E737" s="74" t="s">
        <v>26</v>
      </c>
      <c r="F737" s="74" t="s">
        <v>65</v>
      </c>
      <c r="G737" s="68">
        <v>7.4999999999999997E-2</v>
      </c>
      <c r="H737" s="68">
        <v>7.2099999999999997E-2</v>
      </c>
      <c r="I737" s="68">
        <v>7.1400000000000005E-2</v>
      </c>
      <c r="J737" s="68">
        <v>7.3599999999999999E-2</v>
      </c>
    </row>
    <row r="738" spans="2:10" x14ac:dyDescent="0.25">
      <c r="B738" s="67">
        <v>42614</v>
      </c>
      <c r="C738" s="74">
        <v>12</v>
      </c>
      <c r="D738" s="74" t="s">
        <v>3</v>
      </c>
      <c r="E738" s="74" t="s">
        <v>26</v>
      </c>
      <c r="F738" s="74" t="s">
        <v>65</v>
      </c>
      <c r="G738" s="68">
        <v>7.1400000000000005E-2</v>
      </c>
      <c r="H738" s="68">
        <v>6.8400000000000002E-2</v>
      </c>
      <c r="I738" s="68">
        <v>6.7799999999999999E-2</v>
      </c>
      <c r="J738" s="68">
        <v>6.9900000000000004E-2</v>
      </c>
    </row>
    <row r="739" spans="2:10" x14ac:dyDescent="0.25">
      <c r="B739" s="67">
        <v>42614</v>
      </c>
      <c r="C739" s="74">
        <v>18</v>
      </c>
      <c r="D739" s="74" t="s">
        <v>3</v>
      </c>
      <c r="E739" s="74" t="s">
        <v>26</v>
      </c>
      <c r="F739" s="74" t="s">
        <v>65</v>
      </c>
      <c r="G739" s="68">
        <v>7.17E-2</v>
      </c>
      <c r="H739" s="68">
        <v>6.8900000000000003E-2</v>
      </c>
      <c r="I739" s="68">
        <v>6.83E-2</v>
      </c>
      <c r="J739" s="68">
        <v>7.0300000000000001E-2</v>
      </c>
    </row>
    <row r="740" spans="2:10" x14ac:dyDescent="0.25">
      <c r="B740" s="67">
        <v>42614</v>
      </c>
      <c r="C740" s="74">
        <v>24</v>
      </c>
      <c r="D740" s="74" t="s">
        <v>3</v>
      </c>
      <c r="E740" s="74" t="s">
        <v>26</v>
      </c>
      <c r="F740" s="74" t="s">
        <v>65</v>
      </c>
      <c r="G740" s="68">
        <v>7.0300000000000001E-2</v>
      </c>
      <c r="H740" s="68">
        <v>6.7500000000000004E-2</v>
      </c>
      <c r="I740" s="68">
        <v>6.7000000000000004E-2</v>
      </c>
      <c r="J740" s="68">
        <v>6.9000000000000006E-2</v>
      </c>
    </row>
    <row r="741" spans="2:10" x14ac:dyDescent="0.25">
      <c r="B741" s="69">
        <v>42461</v>
      </c>
      <c r="C741" s="75">
        <v>6</v>
      </c>
      <c r="D741" s="75" t="s">
        <v>3</v>
      </c>
      <c r="E741" s="75" t="s">
        <v>28</v>
      </c>
      <c r="F741" s="75" t="s">
        <v>59</v>
      </c>
      <c r="G741" s="70">
        <v>5.91E-2</v>
      </c>
      <c r="H741" s="70">
        <v>5.62E-2</v>
      </c>
      <c r="I741" s="70">
        <v>5.57E-2</v>
      </c>
      <c r="J741" s="70">
        <v>5.7599999999999998E-2</v>
      </c>
    </row>
    <row r="742" spans="2:10" x14ac:dyDescent="0.25">
      <c r="B742" s="69">
        <v>42461</v>
      </c>
      <c r="C742" s="75">
        <v>12</v>
      </c>
      <c r="D742" s="75" t="s">
        <v>3</v>
      </c>
      <c r="E742" s="75" t="s">
        <v>28</v>
      </c>
      <c r="F742" s="75" t="s">
        <v>59</v>
      </c>
      <c r="G742" s="70">
        <v>6.7599999999999993E-2</v>
      </c>
      <c r="H742" s="70">
        <v>6.4699999999999994E-2</v>
      </c>
      <c r="I742" s="70">
        <v>6.4199999999999993E-2</v>
      </c>
      <c r="J742" s="70">
        <v>6.6199999999999995E-2</v>
      </c>
    </row>
    <row r="743" spans="2:10" x14ac:dyDescent="0.25">
      <c r="B743" s="69">
        <v>42461</v>
      </c>
      <c r="C743" s="75">
        <v>18</v>
      </c>
      <c r="D743" s="75" t="s">
        <v>3</v>
      </c>
      <c r="E743" s="75" t="s">
        <v>28</v>
      </c>
      <c r="F743" s="75" t="s">
        <v>59</v>
      </c>
      <c r="G743" s="70">
        <v>6.6500000000000004E-2</v>
      </c>
      <c r="H743" s="70">
        <v>6.3500000000000001E-2</v>
      </c>
      <c r="I743" s="70">
        <v>6.3E-2</v>
      </c>
      <c r="J743" s="70">
        <v>6.5000000000000002E-2</v>
      </c>
    </row>
    <row r="744" spans="2:10" x14ac:dyDescent="0.25">
      <c r="B744" s="69">
        <v>42461</v>
      </c>
      <c r="C744" s="75">
        <v>24</v>
      </c>
      <c r="D744" s="75" t="s">
        <v>3</v>
      </c>
      <c r="E744" s="75" t="s">
        <v>28</v>
      </c>
      <c r="F744" s="75" t="s">
        <v>59</v>
      </c>
      <c r="G744" s="70">
        <v>6.6699999999999995E-2</v>
      </c>
      <c r="H744" s="70">
        <v>6.4199999999999993E-2</v>
      </c>
      <c r="I744" s="70">
        <v>6.3700000000000007E-2</v>
      </c>
      <c r="J744" s="70">
        <v>6.5500000000000003E-2</v>
      </c>
    </row>
    <row r="745" spans="2:10" x14ac:dyDescent="0.25">
      <c r="B745" s="67">
        <v>42491</v>
      </c>
      <c r="C745" s="74">
        <v>6</v>
      </c>
      <c r="D745" s="74" t="s">
        <v>3</v>
      </c>
      <c r="E745" s="74" t="s">
        <v>28</v>
      </c>
      <c r="F745" s="74" t="s">
        <v>59</v>
      </c>
      <c r="G745" s="68">
        <v>6.2399999999999997E-2</v>
      </c>
      <c r="H745" s="68">
        <v>5.8999999999999997E-2</v>
      </c>
      <c r="I745" s="68">
        <v>5.8500000000000003E-2</v>
      </c>
      <c r="J745" s="68">
        <v>6.0499999999999998E-2</v>
      </c>
    </row>
    <row r="746" spans="2:10" x14ac:dyDescent="0.25">
      <c r="B746" s="69">
        <v>42491</v>
      </c>
      <c r="C746" s="75">
        <v>12</v>
      </c>
      <c r="D746" s="75" t="s">
        <v>3</v>
      </c>
      <c r="E746" s="75" t="s">
        <v>28</v>
      </c>
      <c r="F746" s="75" t="s">
        <v>59</v>
      </c>
      <c r="G746" s="70">
        <v>6.9599999999999995E-2</v>
      </c>
      <c r="H746" s="70">
        <v>6.6600000000000006E-2</v>
      </c>
      <c r="I746" s="70">
        <v>6.6000000000000003E-2</v>
      </c>
      <c r="J746" s="70">
        <v>6.8099999999999994E-2</v>
      </c>
    </row>
    <row r="747" spans="2:10" x14ac:dyDescent="0.25">
      <c r="B747" s="67">
        <v>42491</v>
      </c>
      <c r="C747" s="74">
        <v>18</v>
      </c>
      <c r="D747" s="74" t="s">
        <v>3</v>
      </c>
      <c r="E747" s="74" t="s">
        <v>28</v>
      </c>
      <c r="F747" s="74" t="s">
        <v>59</v>
      </c>
      <c r="G747" s="68">
        <v>6.7900000000000002E-2</v>
      </c>
      <c r="H747" s="68">
        <v>6.4699999999999994E-2</v>
      </c>
      <c r="I747" s="68">
        <v>6.4100000000000004E-2</v>
      </c>
      <c r="J747" s="68">
        <v>6.6299999999999998E-2</v>
      </c>
    </row>
    <row r="748" spans="2:10" x14ac:dyDescent="0.25">
      <c r="B748" s="69">
        <v>42491</v>
      </c>
      <c r="C748" s="75">
        <v>24</v>
      </c>
      <c r="D748" s="75" t="s">
        <v>3</v>
      </c>
      <c r="E748" s="75" t="s">
        <v>28</v>
      </c>
      <c r="F748" s="75" t="s">
        <v>59</v>
      </c>
      <c r="G748" s="70">
        <v>6.88E-2</v>
      </c>
      <c r="H748" s="70">
        <v>6.6100000000000006E-2</v>
      </c>
      <c r="I748" s="70">
        <v>6.5500000000000003E-2</v>
      </c>
      <c r="J748" s="70">
        <v>6.7500000000000004E-2</v>
      </c>
    </row>
    <row r="749" spans="2:10" x14ac:dyDescent="0.25">
      <c r="B749" s="69">
        <v>42522</v>
      </c>
      <c r="C749" s="75">
        <v>6</v>
      </c>
      <c r="D749" s="75" t="s">
        <v>3</v>
      </c>
      <c r="E749" s="75" t="s">
        <v>28</v>
      </c>
      <c r="F749" s="75" t="s">
        <v>59</v>
      </c>
      <c r="G749" s="70">
        <v>6.3600000000000004E-2</v>
      </c>
      <c r="H749" s="70">
        <v>6.0299999999999999E-2</v>
      </c>
      <c r="I749" s="70">
        <v>5.9799999999999999E-2</v>
      </c>
      <c r="J749" s="70">
        <v>6.1800000000000001E-2</v>
      </c>
    </row>
    <row r="750" spans="2:10" x14ac:dyDescent="0.25">
      <c r="B750" s="67">
        <v>42522</v>
      </c>
      <c r="C750" s="74">
        <v>12</v>
      </c>
      <c r="D750" s="74" t="s">
        <v>3</v>
      </c>
      <c r="E750" s="74" t="s">
        <v>28</v>
      </c>
      <c r="F750" s="74" t="s">
        <v>59</v>
      </c>
      <c r="G750" s="68">
        <v>7.0000000000000007E-2</v>
      </c>
      <c r="H750" s="68">
        <v>6.6900000000000001E-2</v>
      </c>
      <c r="I750" s="68">
        <v>6.6299999999999998E-2</v>
      </c>
      <c r="J750" s="68">
        <v>6.8500000000000005E-2</v>
      </c>
    </row>
    <row r="751" spans="2:10" x14ac:dyDescent="0.25">
      <c r="B751" s="69">
        <v>42522</v>
      </c>
      <c r="C751" s="75">
        <v>18</v>
      </c>
      <c r="D751" s="75" t="s">
        <v>3</v>
      </c>
      <c r="E751" s="75" t="s">
        <v>28</v>
      </c>
      <c r="F751" s="75" t="s">
        <v>59</v>
      </c>
      <c r="G751" s="70">
        <v>6.8099999999999994E-2</v>
      </c>
      <c r="H751" s="70">
        <v>6.5000000000000002E-2</v>
      </c>
      <c r="I751" s="70">
        <v>6.4500000000000002E-2</v>
      </c>
      <c r="J751" s="70">
        <v>6.6600000000000006E-2</v>
      </c>
    </row>
    <row r="752" spans="2:10" x14ac:dyDescent="0.25">
      <c r="B752" s="67">
        <v>42522</v>
      </c>
      <c r="C752" s="74">
        <v>24</v>
      </c>
      <c r="D752" s="74" t="s">
        <v>3</v>
      </c>
      <c r="E752" s="74" t="s">
        <v>28</v>
      </c>
      <c r="F752" s="74" t="s">
        <v>59</v>
      </c>
      <c r="G752" s="68">
        <v>6.9000000000000006E-2</v>
      </c>
      <c r="H752" s="68">
        <v>6.6299999999999998E-2</v>
      </c>
      <c r="I752" s="68">
        <v>6.5699999999999995E-2</v>
      </c>
      <c r="J752" s="68">
        <v>6.7699999999999996E-2</v>
      </c>
    </row>
    <row r="753" spans="2:10" x14ac:dyDescent="0.25">
      <c r="B753" s="69">
        <v>42552</v>
      </c>
      <c r="C753" s="75">
        <v>6</v>
      </c>
      <c r="D753" s="75" t="s">
        <v>3</v>
      </c>
      <c r="E753" s="75" t="s">
        <v>28</v>
      </c>
      <c r="F753" s="75" t="s">
        <v>59</v>
      </c>
      <c r="G753" s="70">
        <v>6.59E-2</v>
      </c>
      <c r="H753" s="70">
        <v>6.2799999999999995E-2</v>
      </c>
      <c r="I753" s="70">
        <v>6.2199999999999998E-2</v>
      </c>
      <c r="J753" s="70">
        <v>6.4299999999999996E-2</v>
      </c>
    </row>
    <row r="754" spans="2:10" x14ac:dyDescent="0.25">
      <c r="B754" s="69">
        <v>42552</v>
      </c>
      <c r="C754" s="75">
        <v>12</v>
      </c>
      <c r="D754" s="75" t="s">
        <v>3</v>
      </c>
      <c r="E754" s="75" t="s">
        <v>28</v>
      </c>
      <c r="F754" s="75" t="s">
        <v>59</v>
      </c>
      <c r="G754" s="70">
        <v>7.0199999999999999E-2</v>
      </c>
      <c r="H754" s="70">
        <v>6.7199999999999996E-2</v>
      </c>
      <c r="I754" s="70">
        <v>6.6600000000000006E-2</v>
      </c>
      <c r="J754" s="70">
        <v>6.8699999999999997E-2</v>
      </c>
    </row>
    <row r="755" spans="2:10" x14ac:dyDescent="0.25">
      <c r="B755" s="71">
        <v>42552</v>
      </c>
      <c r="C755" s="72">
        <v>18</v>
      </c>
      <c r="D755" s="72" t="s">
        <v>3</v>
      </c>
      <c r="E755" s="72" t="s">
        <v>28</v>
      </c>
      <c r="F755" s="72" t="s">
        <v>59</v>
      </c>
      <c r="G755" s="73">
        <v>6.8599999999999994E-2</v>
      </c>
      <c r="H755" s="73">
        <v>6.5699999999999995E-2</v>
      </c>
      <c r="I755" s="73">
        <v>6.5100000000000005E-2</v>
      </c>
      <c r="J755" s="73">
        <v>6.7199999999999996E-2</v>
      </c>
    </row>
    <row r="756" spans="2:10" x14ac:dyDescent="0.25">
      <c r="B756" s="67">
        <v>42552</v>
      </c>
      <c r="C756" s="74">
        <v>24</v>
      </c>
      <c r="D756" s="74" t="s">
        <v>3</v>
      </c>
      <c r="E756" s="74" t="s">
        <v>28</v>
      </c>
      <c r="F756" s="74" t="s">
        <v>59</v>
      </c>
      <c r="G756" s="68">
        <v>6.9199999999999998E-2</v>
      </c>
      <c r="H756" s="68">
        <v>6.6400000000000001E-2</v>
      </c>
      <c r="I756" s="68">
        <v>6.59E-2</v>
      </c>
      <c r="J756" s="68">
        <v>6.7900000000000002E-2</v>
      </c>
    </row>
    <row r="757" spans="2:10" x14ac:dyDescent="0.25">
      <c r="B757" s="67">
        <v>42583</v>
      </c>
      <c r="C757" s="74">
        <v>6</v>
      </c>
      <c r="D757" s="74" t="s">
        <v>3</v>
      </c>
      <c r="E757" s="74" t="s">
        <v>28</v>
      </c>
      <c r="F757" s="74" t="s">
        <v>59</v>
      </c>
      <c r="G757" s="68">
        <v>7.0000000000000007E-2</v>
      </c>
      <c r="H757" s="68">
        <v>6.7000000000000004E-2</v>
      </c>
      <c r="I757" s="68">
        <v>6.6400000000000001E-2</v>
      </c>
      <c r="J757" s="68">
        <v>6.8599999999999994E-2</v>
      </c>
    </row>
    <row r="758" spans="2:10" x14ac:dyDescent="0.25">
      <c r="B758" s="67">
        <v>42583</v>
      </c>
      <c r="C758" s="74">
        <v>12</v>
      </c>
      <c r="D758" s="74" t="s">
        <v>3</v>
      </c>
      <c r="E758" s="74" t="s">
        <v>28</v>
      </c>
      <c r="F758" s="74" t="s">
        <v>59</v>
      </c>
      <c r="G758" s="68">
        <v>7.0300000000000001E-2</v>
      </c>
      <c r="H758" s="68">
        <v>6.7199999999999996E-2</v>
      </c>
      <c r="I758" s="68">
        <v>6.6600000000000006E-2</v>
      </c>
      <c r="J758" s="68">
        <v>6.88E-2</v>
      </c>
    </row>
    <row r="759" spans="2:10" x14ac:dyDescent="0.25">
      <c r="B759" s="67">
        <v>42583</v>
      </c>
      <c r="C759" s="74">
        <v>18</v>
      </c>
      <c r="D759" s="74" t="s">
        <v>3</v>
      </c>
      <c r="E759" s="74" t="s">
        <v>28</v>
      </c>
      <c r="F759" s="74" t="s">
        <v>59</v>
      </c>
      <c r="G759" s="68">
        <v>6.9699999999999998E-2</v>
      </c>
      <c r="H759" s="68">
        <v>6.6900000000000001E-2</v>
      </c>
      <c r="I759" s="68">
        <v>6.6299999999999998E-2</v>
      </c>
      <c r="J759" s="68">
        <v>6.83E-2</v>
      </c>
    </row>
    <row r="760" spans="2:10" x14ac:dyDescent="0.25">
      <c r="B760" s="67">
        <v>42583</v>
      </c>
      <c r="C760" s="74">
        <v>24</v>
      </c>
      <c r="D760" s="74" t="s">
        <v>3</v>
      </c>
      <c r="E760" s="74" t="s">
        <v>28</v>
      </c>
      <c r="F760" s="74" t="s">
        <v>59</v>
      </c>
      <c r="G760" s="68">
        <v>6.93E-2</v>
      </c>
      <c r="H760" s="68">
        <v>6.6500000000000004E-2</v>
      </c>
      <c r="I760" s="68">
        <v>6.6000000000000003E-2</v>
      </c>
      <c r="J760" s="68">
        <v>6.7900000000000002E-2</v>
      </c>
    </row>
    <row r="761" spans="2:10" x14ac:dyDescent="0.25">
      <c r="B761" s="67">
        <v>42614</v>
      </c>
      <c r="C761" s="74">
        <v>6</v>
      </c>
      <c r="D761" s="74" t="s">
        <v>3</v>
      </c>
      <c r="E761" s="74" t="s">
        <v>28</v>
      </c>
      <c r="F761" s="74" t="s">
        <v>59</v>
      </c>
      <c r="G761" s="68">
        <v>7.3999999999999996E-2</v>
      </c>
      <c r="H761" s="68">
        <v>7.1199999999999999E-2</v>
      </c>
      <c r="I761" s="68">
        <v>7.0400000000000004E-2</v>
      </c>
      <c r="J761" s="68">
        <v>7.2700000000000001E-2</v>
      </c>
    </row>
    <row r="762" spans="2:10" x14ac:dyDescent="0.25">
      <c r="B762" s="67">
        <v>42614</v>
      </c>
      <c r="C762" s="74">
        <v>12</v>
      </c>
      <c r="D762" s="74" t="s">
        <v>3</v>
      </c>
      <c r="E762" s="74" t="s">
        <v>28</v>
      </c>
      <c r="F762" s="74" t="s">
        <v>59</v>
      </c>
      <c r="G762" s="68">
        <v>7.0400000000000004E-2</v>
      </c>
      <c r="H762" s="68">
        <v>6.7400000000000002E-2</v>
      </c>
      <c r="I762" s="68">
        <v>6.6799999999999998E-2</v>
      </c>
      <c r="J762" s="68">
        <v>6.8900000000000003E-2</v>
      </c>
    </row>
    <row r="763" spans="2:10" x14ac:dyDescent="0.25">
      <c r="B763" s="67">
        <v>42614</v>
      </c>
      <c r="C763" s="74">
        <v>18</v>
      </c>
      <c r="D763" s="74" t="s">
        <v>3</v>
      </c>
      <c r="E763" s="74" t="s">
        <v>28</v>
      </c>
      <c r="F763" s="74" t="s">
        <v>59</v>
      </c>
      <c r="G763" s="68">
        <v>7.0699999999999999E-2</v>
      </c>
      <c r="H763" s="68">
        <v>6.7900000000000002E-2</v>
      </c>
      <c r="I763" s="68">
        <v>6.7299999999999999E-2</v>
      </c>
      <c r="J763" s="68">
        <v>6.93E-2</v>
      </c>
    </row>
    <row r="764" spans="2:10" x14ac:dyDescent="0.25">
      <c r="B764" s="67">
        <v>42614</v>
      </c>
      <c r="C764" s="74">
        <v>24</v>
      </c>
      <c r="D764" s="74" t="s">
        <v>3</v>
      </c>
      <c r="E764" s="74" t="s">
        <v>28</v>
      </c>
      <c r="F764" s="74" t="s">
        <v>59</v>
      </c>
      <c r="G764" s="68">
        <v>6.93E-2</v>
      </c>
      <c r="H764" s="68">
        <v>6.6500000000000004E-2</v>
      </c>
      <c r="I764" s="68">
        <v>6.6000000000000003E-2</v>
      </c>
      <c r="J764" s="68">
        <v>6.8000000000000005E-2</v>
      </c>
    </row>
    <row r="765" spans="2:10" x14ac:dyDescent="0.25">
      <c r="B765" s="67">
        <v>42461</v>
      </c>
      <c r="C765" s="74">
        <v>6</v>
      </c>
      <c r="D765" s="74" t="s">
        <v>3</v>
      </c>
      <c r="E765" s="74" t="s">
        <v>31</v>
      </c>
      <c r="F765" s="74" t="s">
        <v>76</v>
      </c>
      <c r="G765" s="68">
        <v>4.7E-2</v>
      </c>
      <c r="H765" s="68">
        <v>4.5199999999999997E-2</v>
      </c>
      <c r="I765" s="68">
        <v>4.4999999999999998E-2</v>
      </c>
      <c r="J765" s="68">
        <v>4.6100000000000002E-2</v>
      </c>
    </row>
    <row r="766" spans="2:10" x14ac:dyDescent="0.25">
      <c r="B766" s="71">
        <v>42461</v>
      </c>
      <c r="C766" s="72">
        <v>12</v>
      </c>
      <c r="D766" s="72" t="s">
        <v>3</v>
      </c>
      <c r="E766" s="72" t="s">
        <v>31</v>
      </c>
      <c r="F766" s="72" t="s">
        <v>76</v>
      </c>
      <c r="G766" s="73">
        <v>5.0999999999999997E-2</v>
      </c>
      <c r="H766" s="73">
        <v>4.9399999999999999E-2</v>
      </c>
      <c r="I766" s="73">
        <v>4.9099999999999998E-2</v>
      </c>
      <c r="J766" s="73">
        <v>5.0200000000000002E-2</v>
      </c>
    </row>
    <row r="767" spans="2:10" x14ac:dyDescent="0.25">
      <c r="B767" s="67">
        <v>42461</v>
      </c>
      <c r="C767" s="74">
        <v>18</v>
      </c>
      <c r="D767" s="74" t="s">
        <v>3</v>
      </c>
      <c r="E767" s="74" t="s">
        <v>31</v>
      </c>
      <c r="F767" s="74" t="s">
        <v>76</v>
      </c>
      <c r="G767" s="68">
        <v>5.0900000000000001E-2</v>
      </c>
      <c r="H767" s="68">
        <v>4.9299999999999997E-2</v>
      </c>
      <c r="I767" s="68">
        <v>4.9000000000000002E-2</v>
      </c>
      <c r="J767" s="68">
        <v>5.0099999999999999E-2</v>
      </c>
    </row>
    <row r="768" spans="2:10" x14ac:dyDescent="0.25">
      <c r="B768" s="69">
        <v>42461</v>
      </c>
      <c r="C768" s="75">
        <v>24</v>
      </c>
      <c r="D768" s="75" t="s">
        <v>3</v>
      </c>
      <c r="E768" s="75" t="s">
        <v>31</v>
      </c>
      <c r="F768" s="75" t="s">
        <v>76</v>
      </c>
      <c r="G768" s="70">
        <v>5.3400000000000003E-2</v>
      </c>
      <c r="H768" s="70">
        <v>5.1799999999999999E-2</v>
      </c>
      <c r="I768" s="70">
        <v>5.1400000000000001E-2</v>
      </c>
      <c r="J768" s="70">
        <v>5.2600000000000001E-2</v>
      </c>
    </row>
    <row r="769" spans="2:10" x14ac:dyDescent="0.25">
      <c r="B769" s="71">
        <v>42491</v>
      </c>
      <c r="C769" s="72">
        <v>6</v>
      </c>
      <c r="D769" s="72" t="s">
        <v>3</v>
      </c>
      <c r="E769" s="72" t="s">
        <v>31</v>
      </c>
      <c r="F769" s="72" t="s">
        <v>76</v>
      </c>
      <c r="G769" s="73">
        <v>4.7399999999999998E-2</v>
      </c>
      <c r="H769" s="73">
        <v>4.5699999999999998E-2</v>
      </c>
      <c r="I769" s="73">
        <v>4.5499999999999999E-2</v>
      </c>
      <c r="J769" s="73">
        <v>4.65E-2</v>
      </c>
    </row>
    <row r="770" spans="2:10" x14ac:dyDescent="0.25">
      <c r="B770" s="69">
        <v>42491</v>
      </c>
      <c r="C770" s="75">
        <v>12</v>
      </c>
      <c r="D770" s="75" t="s">
        <v>3</v>
      </c>
      <c r="E770" s="75" t="s">
        <v>31</v>
      </c>
      <c r="F770" s="75" t="s">
        <v>76</v>
      </c>
      <c r="G770" s="70">
        <v>5.1400000000000001E-2</v>
      </c>
      <c r="H770" s="70">
        <v>4.99E-2</v>
      </c>
      <c r="I770" s="70">
        <v>4.9599999999999998E-2</v>
      </c>
      <c r="J770" s="70">
        <v>5.0599999999999999E-2</v>
      </c>
    </row>
    <row r="771" spans="2:10" x14ac:dyDescent="0.25">
      <c r="B771" s="71">
        <v>42491</v>
      </c>
      <c r="C771" s="72">
        <v>18</v>
      </c>
      <c r="D771" s="72" t="s">
        <v>3</v>
      </c>
      <c r="E771" s="72" t="s">
        <v>31</v>
      </c>
      <c r="F771" s="72" t="s">
        <v>76</v>
      </c>
      <c r="G771" s="73">
        <v>5.11E-2</v>
      </c>
      <c r="H771" s="73">
        <v>4.9500000000000002E-2</v>
      </c>
      <c r="I771" s="73">
        <v>4.9200000000000001E-2</v>
      </c>
      <c r="J771" s="73">
        <v>5.0299999999999997E-2</v>
      </c>
    </row>
    <row r="772" spans="2:10" x14ac:dyDescent="0.25">
      <c r="B772" s="69">
        <v>42491</v>
      </c>
      <c r="C772" s="75">
        <v>24</v>
      </c>
      <c r="D772" s="75" t="s">
        <v>3</v>
      </c>
      <c r="E772" s="75" t="s">
        <v>31</v>
      </c>
      <c r="F772" s="75" t="s">
        <v>76</v>
      </c>
      <c r="G772" s="70">
        <v>5.1900000000000002E-2</v>
      </c>
      <c r="H772" s="70">
        <v>5.0599999999999999E-2</v>
      </c>
      <c r="I772" s="70">
        <v>5.0299999999999997E-2</v>
      </c>
      <c r="J772" s="70">
        <v>5.1299999999999998E-2</v>
      </c>
    </row>
    <row r="773" spans="2:10" x14ac:dyDescent="0.25">
      <c r="B773" s="69">
        <v>42522</v>
      </c>
      <c r="C773" s="75">
        <v>6</v>
      </c>
      <c r="D773" s="75" t="s">
        <v>3</v>
      </c>
      <c r="E773" s="75" t="s">
        <v>31</v>
      </c>
      <c r="F773" s="75" t="s">
        <v>76</v>
      </c>
      <c r="G773" s="70">
        <v>4.8500000000000001E-2</v>
      </c>
      <c r="H773" s="70">
        <v>4.6800000000000001E-2</v>
      </c>
      <c r="I773" s="70">
        <v>4.6600000000000003E-2</v>
      </c>
      <c r="J773" s="70">
        <v>4.7600000000000003E-2</v>
      </c>
    </row>
    <row r="774" spans="2:10" x14ac:dyDescent="0.25">
      <c r="B774" s="67">
        <v>42522</v>
      </c>
      <c r="C774" s="74">
        <v>12</v>
      </c>
      <c r="D774" s="74" t="s">
        <v>3</v>
      </c>
      <c r="E774" s="74" t="s">
        <v>31</v>
      </c>
      <c r="F774" s="74" t="s">
        <v>76</v>
      </c>
      <c r="G774" s="68">
        <v>5.1799999999999999E-2</v>
      </c>
      <c r="H774" s="68">
        <v>5.0299999999999997E-2</v>
      </c>
      <c r="I774" s="68">
        <v>0.05</v>
      </c>
      <c r="J774" s="68">
        <v>5.11E-2</v>
      </c>
    </row>
    <row r="775" spans="2:10" x14ac:dyDescent="0.25">
      <c r="B775" s="69">
        <v>42522</v>
      </c>
      <c r="C775" s="75">
        <v>18</v>
      </c>
      <c r="D775" s="75" t="s">
        <v>3</v>
      </c>
      <c r="E775" s="75" t="s">
        <v>31</v>
      </c>
      <c r="F775" s="75" t="s">
        <v>76</v>
      </c>
      <c r="G775" s="70">
        <v>5.1299999999999998E-2</v>
      </c>
      <c r="H775" s="70">
        <v>4.9799999999999997E-2</v>
      </c>
      <c r="I775" s="70">
        <v>4.9500000000000002E-2</v>
      </c>
      <c r="J775" s="70">
        <v>5.0500000000000003E-2</v>
      </c>
    </row>
    <row r="776" spans="2:10" x14ac:dyDescent="0.25">
      <c r="B776" s="69">
        <v>42522</v>
      </c>
      <c r="C776" s="75">
        <v>24</v>
      </c>
      <c r="D776" s="75" t="s">
        <v>3</v>
      </c>
      <c r="E776" s="75" t="s">
        <v>31</v>
      </c>
      <c r="F776" s="75" t="s">
        <v>76</v>
      </c>
      <c r="G776" s="70">
        <v>5.2200000000000003E-2</v>
      </c>
      <c r="H776" s="70">
        <v>5.0900000000000001E-2</v>
      </c>
      <c r="I776" s="70">
        <v>5.0599999999999999E-2</v>
      </c>
      <c r="J776" s="70">
        <v>5.16E-2</v>
      </c>
    </row>
    <row r="777" spans="2:10" x14ac:dyDescent="0.25">
      <c r="B777" s="69">
        <v>42552</v>
      </c>
      <c r="C777" s="75">
        <v>6</v>
      </c>
      <c r="D777" s="75" t="s">
        <v>3</v>
      </c>
      <c r="E777" s="75" t="s">
        <v>31</v>
      </c>
      <c r="F777" s="75" t="s">
        <v>76</v>
      </c>
      <c r="G777" s="70">
        <v>4.9700000000000001E-2</v>
      </c>
      <c r="H777" s="70">
        <v>4.8099999999999997E-2</v>
      </c>
      <c r="I777" s="70">
        <v>4.7899999999999998E-2</v>
      </c>
      <c r="J777" s="70">
        <v>4.8899999999999999E-2</v>
      </c>
    </row>
    <row r="778" spans="2:10" x14ac:dyDescent="0.25">
      <c r="B778" s="69">
        <v>42552</v>
      </c>
      <c r="C778" s="75">
        <v>12</v>
      </c>
      <c r="D778" s="75" t="s">
        <v>3</v>
      </c>
      <c r="E778" s="75" t="s">
        <v>31</v>
      </c>
      <c r="F778" s="75" t="s">
        <v>76</v>
      </c>
      <c r="G778" s="70">
        <v>5.2200000000000003E-2</v>
      </c>
      <c r="H778" s="70">
        <v>5.0700000000000002E-2</v>
      </c>
      <c r="I778" s="70">
        <v>5.04E-2</v>
      </c>
      <c r="J778" s="70">
        <v>5.1400000000000001E-2</v>
      </c>
    </row>
    <row r="779" spans="2:10" x14ac:dyDescent="0.25">
      <c r="B779" s="71">
        <v>42552</v>
      </c>
      <c r="C779" s="72">
        <v>18</v>
      </c>
      <c r="D779" s="72" t="s">
        <v>3</v>
      </c>
      <c r="E779" s="72" t="s">
        <v>31</v>
      </c>
      <c r="F779" s="72" t="s">
        <v>76</v>
      </c>
      <c r="G779" s="73">
        <v>5.1700000000000003E-2</v>
      </c>
      <c r="H779" s="73">
        <v>5.0200000000000002E-2</v>
      </c>
      <c r="I779" s="73">
        <v>4.99E-2</v>
      </c>
      <c r="J779" s="73">
        <v>5.0999999999999997E-2</v>
      </c>
    </row>
    <row r="780" spans="2:10" x14ac:dyDescent="0.25">
      <c r="B780" s="69">
        <v>42552</v>
      </c>
      <c r="C780" s="75">
        <v>24</v>
      </c>
      <c r="D780" s="75" t="s">
        <v>3</v>
      </c>
      <c r="E780" s="75" t="s">
        <v>31</v>
      </c>
      <c r="F780" s="75" t="s">
        <v>76</v>
      </c>
      <c r="G780" s="70">
        <v>5.2600000000000001E-2</v>
      </c>
      <c r="H780" s="70">
        <v>5.1200000000000002E-2</v>
      </c>
      <c r="I780" s="70">
        <v>5.0900000000000001E-2</v>
      </c>
      <c r="J780" s="70">
        <v>5.1900000000000002E-2</v>
      </c>
    </row>
    <row r="781" spans="2:10" x14ac:dyDescent="0.25">
      <c r="B781" s="67">
        <v>42583</v>
      </c>
      <c r="C781" s="74">
        <v>6</v>
      </c>
      <c r="D781" s="74" t="s">
        <v>3</v>
      </c>
      <c r="E781" s="74" t="s">
        <v>31</v>
      </c>
      <c r="F781" s="74" t="s">
        <v>76</v>
      </c>
      <c r="G781" s="68">
        <v>5.1700000000000003E-2</v>
      </c>
      <c r="H781" s="68">
        <v>5.0200000000000002E-2</v>
      </c>
      <c r="I781" s="68">
        <v>4.9799999999999997E-2</v>
      </c>
      <c r="J781" s="68">
        <v>5.0999999999999997E-2</v>
      </c>
    </row>
    <row r="782" spans="2:10" x14ac:dyDescent="0.25">
      <c r="B782" s="67">
        <v>42583</v>
      </c>
      <c r="C782" s="74">
        <v>12</v>
      </c>
      <c r="D782" s="74" t="s">
        <v>3</v>
      </c>
      <c r="E782" s="74" t="s">
        <v>31</v>
      </c>
      <c r="F782" s="74" t="s">
        <v>76</v>
      </c>
      <c r="G782" s="68">
        <v>5.2400000000000002E-2</v>
      </c>
      <c r="H782" s="68">
        <v>5.0900000000000001E-2</v>
      </c>
      <c r="I782" s="68">
        <v>5.0599999999999999E-2</v>
      </c>
      <c r="J782" s="68">
        <v>5.1700000000000003E-2</v>
      </c>
    </row>
    <row r="783" spans="2:10" x14ac:dyDescent="0.25">
      <c r="B783" s="67">
        <v>42583</v>
      </c>
      <c r="C783" s="74">
        <v>18</v>
      </c>
      <c r="D783" s="74" t="s">
        <v>3</v>
      </c>
      <c r="E783" s="74" t="s">
        <v>31</v>
      </c>
      <c r="F783" s="74" t="s">
        <v>76</v>
      </c>
      <c r="G783" s="68">
        <v>5.2499999999999998E-2</v>
      </c>
      <c r="H783" s="68">
        <v>5.0999999999999997E-2</v>
      </c>
      <c r="I783" s="68">
        <v>5.0700000000000002E-2</v>
      </c>
      <c r="J783" s="68">
        <v>5.1799999999999999E-2</v>
      </c>
    </row>
    <row r="784" spans="2:10" x14ac:dyDescent="0.25">
      <c r="B784" s="67">
        <v>42583</v>
      </c>
      <c r="C784" s="74">
        <v>24</v>
      </c>
      <c r="D784" s="74" t="s">
        <v>3</v>
      </c>
      <c r="E784" s="74" t="s">
        <v>31</v>
      </c>
      <c r="F784" s="74" t="s">
        <v>76</v>
      </c>
      <c r="G784" s="68">
        <v>5.28E-2</v>
      </c>
      <c r="H784" s="68">
        <v>5.1400000000000001E-2</v>
      </c>
      <c r="I784" s="68">
        <v>5.1200000000000002E-2</v>
      </c>
      <c r="J784" s="68">
        <v>5.21E-2</v>
      </c>
    </row>
    <row r="785" spans="2:10" x14ac:dyDescent="0.25">
      <c r="B785" s="67">
        <v>42614</v>
      </c>
      <c r="C785" s="74">
        <v>6</v>
      </c>
      <c r="D785" s="74" t="s">
        <v>3</v>
      </c>
      <c r="E785" s="74" t="s">
        <v>31</v>
      </c>
      <c r="F785" s="74" t="s">
        <v>76</v>
      </c>
      <c r="G785" s="68">
        <v>5.3400000000000003E-2</v>
      </c>
      <c r="H785" s="68">
        <v>5.1900000000000002E-2</v>
      </c>
      <c r="I785" s="68">
        <v>5.1499999999999997E-2</v>
      </c>
      <c r="J785" s="68">
        <v>5.2699999999999997E-2</v>
      </c>
    </row>
    <row r="786" spans="2:10" x14ac:dyDescent="0.25">
      <c r="B786" s="67">
        <v>42614</v>
      </c>
      <c r="C786" s="74">
        <v>12</v>
      </c>
      <c r="D786" s="74" t="s">
        <v>3</v>
      </c>
      <c r="E786" s="74" t="s">
        <v>31</v>
      </c>
      <c r="F786" s="74" t="s">
        <v>76</v>
      </c>
      <c r="G786" s="68">
        <v>5.28E-2</v>
      </c>
      <c r="H786" s="68">
        <v>5.1200000000000002E-2</v>
      </c>
      <c r="I786" s="68">
        <v>5.0900000000000001E-2</v>
      </c>
      <c r="J786" s="68">
        <v>5.1999999999999998E-2</v>
      </c>
    </row>
    <row r="787" spans="2:10" x14ac:dyDescent="0.25">
      <c r="B787" s="67">
        <v>42614</v>
      </c>
      <c r="C787" s="74">
        <v>18</v>
      </c>
      <c r="D787" s="74" t="s">
        <v>3</v>
      </c>
      <c r="E787" s="74" t="s">
        <v>31</v>
      </c>
      <c r="F787" s="74" t="s">
        <v>76</v>
      </c>
      <c r="G787" s="68">
        <v>5.3100000000000001E-2</v>
      </c>
      <c r="H787" s="68">
        <v>5.1700000000000003E-2</v>
      </c>
      <c r="I787" s="68">
        <v>5.1400000000000001E-2</v>
      </c>
      <c r="J787" s="68">
        <v>5.2400000000000002E-2</v>
      </c>
    </row>
    <row r="788" spans="2:10" x14ac:dyDescent="0.25">
      <c r="B788" s="67">
        <v>42614</v>
      </c>
      <c r="C788" s="74">
        <v>24</v>
      </c>
      <c r="D788" s="74" t="s">
        <v>3</v>
      </c>
      <c r="E788" s="74" t="s">
        <v>31</v>
      </c>
      <c r="F788" s="74" t="s">
        <v>76</v>
      </c>
      <c r="G788" s="68">
        <v>5.2999999999999999E-2</v>
      </c>
      <c r="H788" s="68">
        <v>5.16E-2</v>
      </c>
      <c r="I788" s="68">
        <v>5.1400000000000001E-2</v>
      </c>
      <c r="J788" s="68">
        <v>5.2400000000000002E-2</v>
      </c>
    </row>
    <row r="789" spans="2:10" x14ac:dyDescent="0.25">
      <c r="B789" s="69">
        <v>42461</v>
      </c>
      <c r="C789" s="75">
        <v>6</v>
      </c>
      <c r="D789" s="75" t="s">
        <v>8</v>
      </c>
      <c r="E789" s="75" t="s">
        <v>15</v>
      </c>
      <c r="F789" s="75"/>
      <c r="G789" s="70">
        <v>6.5100000000000005E-2</v>
      </c>
      <c r="H789" s="70">
        <v>6.5699999999999995E-2</v>
      </c>
      <c r="I789" s="70">
        <v>6.4899999999999999E-2</v>
      </c>
      <c r="J789" s="70">
        <v>6.4199999999999993E-2</v>
      </c>
    </row>
    <row r="790" spans="2:10" x14ac:dyDescent="0.25">
      <c r="B790" s="69">
        <v>42461</v>
      </c>
      <c r="C790" s="75">
        <v>12</v>
      </c>
      <c r="D790" s="75" t="s">
        <v>8</v>
      </c>
      <c r="E790" s="75" t="s">
        <v>15</v>
      </c>
      <c r="F790" s="75"/>
      <c r="G790" s="70">
        <v>6.3700000000000007E-2</v>
      </c>
      <c r="H790" s="70">
        <v>6.8500000000000005E-2</v>
      </c>
      <c r="I790" s="70">
        <v>6.7199999999999996E-2</v>
      </c>
      <c r="J790" s="70">
        <v>6.6600000000000006E-2</v>
      </c>
    </row>
    <row r="791" spans="2:10" x14ac:dyDescent="0.25">
      <c r="B791" s="69">
        <v>42461</v>
      </c>
      <c r="C791" s="75">
        <v>18</v>
      </c>
      <c r="D791" s="75" t="s">
        <v>8</v>
      </c>
      <c r="E791" s="75" t="s">
        <v>15</v>
      </c>
      <c r="F791" s="75"/>
      <c r="G791" s="70">
        <v>6.5299999999999997E-2</v>
      </c>
      <c r="H791" s="70">
        <v>6.8900000000000003E-2</v>
      </c>
      <c r="I791" s="70">
        <v>6.7799999999999999E-2</v>
      </c>
      <c r="J791" s="70">
        <v>6.7100000000000007E-2</v>
      </c>
    </row>
    <row r="792" spans="2:10" x14ac:dyDescent="0.25">
      <c r="B792" s="67">
        <v>42461</v>
      </c>
      <c r="C792" s="74">
        <v>24</v>
      </c>
      <c r="D792" s="74" t="s">
        <v>8</v>
      </c>
      <c r="E792" s="74" t="s">
        <v>15</v>
      </c>
      <c r="F792" s="74"/>
      <c r="G792" s="68">
        <v>6.54E-2</v>
      </c>
      <c r="H792" s="68">
        <v>7.0599999999999996E-2</v>
      </c>
      <c r="I792" s="68">
        <v>6.93E-2</v>
      </c>
      <c r="J792" s="68">
        <v>6.8500000000000005E-2</v>
      </c>
    </row>
    <row r="793" spans="2:10" x14ac:dyDescent="0.25">
      <c r="B793" s="71">
        <v>42491</v>
      </c>
      <c r="C793" s="72">
        <v>6</v>
      </c>
      <c r="D793" s="72" t="s">
        <v>8</v>
      </c>
      <c r="E793" s="72" t="s">
        <v>15</v>
      </c>
      <c r="F793" s="72"/>
      <c r="G793" s="73">
        <v>6.4799999999999996E-2</v>
      </c>
      <c r="H793" s="73">
        <v>6.5299999999999997E-2</v>
      </c>
      <c r="I793" s="73">
        <v>6.4600000000000005E-2</v>
      </c>
      <c r="J793" s="73">
        <v>6.3899999999999998E-2</v>
      </c>
    </row>
    <row r="794" spans="2:10" x14ac:dyDescent="0.25">
      <c r="B794" s="69">
        <v>42491</v>
      </c>
      <c r="C794" s="75">
        <v>12</v>
      </c>
      <c r="D794" s="75" t="s">
        <v>8</v>
      </c>
      <c r="E794" s="75" t="s">
        <v>15</v>
      </c>
      <c r="F794" s="75"/>
      <c r="G794" s="70">
        <v>6.3700000000000007E-2</v>
      </c>
      <c r="H794" s="70">
        <v>6.83E-2</v>
      </c>
      <c r="I794" s="70">
        <v>6.7100000000000007E-2</v>
      </c>
      <c r="J794" s="70">
        <v>6.6500000000000004E-2</v>
      </c>
    </row>
    <row r="795" spans="2:10" x14ac:dyDescent="0.25">
      <c r="B795" s="69">
        <v>42491</v>
      </c>
      <c r="C795" s="75">
        <v>18</v>
      </c>
      <c r="D795" s="75" t="s">
        <v>8</v>
      </c>
      <c r="E795" s="75" t="s">
        <v>15</v>
      </c>
      <c r="F795" s="75"/>
      <c r="G795" s="70">
        <v>6.54E-2</v>
      </c>
      <c r="H795" s="70">
        <v>6.9000000000000006E-2</v>
      </c>
      <c r="I795" s="70">
        <v>6.7900000000000002E-2</v>
      </c>
      <c r="J795" s="70">
        <v>6.7199999999999996E-2</v>
      </c>
    </row>
    <row r="796" spans="2:10" x14ac:dyDescent="0.25">
      <c r="B796" s="67">
        <v>42491</v>
      </c>
      <c r="C796" s="74">
        <v>24</v>
      </c>
      <c r="D796" s="74" t="s">
        <v>8</v>
      </c>
      <c r="E796" s="74" t="s">
        <v>15</v>
      </c>
      <c r="F796" s="74"/>
      <c r="G796" s="68">
        <v>6.5299999999999997E-2</v>
      </c>
      <c r="H796" s="68">
        <v>7.0599999999999996E-2</v>
      </c>
      <c r="I796" s="68">
        <v>6.93E-2</v>
      </c>
      <c r="J796" s="68">
        <v>6.8500000000000005E-2</v>
      </c>
    </row>
    <row r="797" spans="2:10" x14ac:dyDescent="0.25">
      <c r="B797" s="71">
        <v>42522</v>
      </c>
      <c r="C797" s="72">
        <v>6</v>
      </c>
      <c r="D797" s="72" t="s">
        <v>8</v>
      </c>
      <c r="E797" s="72" t="s">
        <v>15</v>
      </c>
      <c r="F797" s="72"/>
      <c r="G797" s="73">
        <v>6.3500000000000001E-2</v>
      </c>
      <c r="H797" s="73">
        <v>6.5199999999999994E-2</v>
      </c>
      <c r="I797" s="73">
        <v>6.4399999999999999E-2</v>
      </c>
      <c r="J797" s="73">
        <v>6.3799999999999996E-2</v>
      </c>
    </row>
    <row r="798" spans="2:10" x14ac:dyDescent="0.25">
      <c r="B798" s="71">
        <v>42522</v>
      </c>
      <c r="C798" s="72">
        <v>12</v>
      </c>
      <c r="D798" s="72" t="s">
        <v>8</v>
      </c>
      <c r="E798" s="72" t="s">
        <v>15</v>
      </c>
      <c r="F798" s="72"/>
      <c r="G798" s="73">
        <v>6.3500000000000001E-2</v>
      </c>
      <c r="H798" s="73">
        <v>6.8099999999999994E-2</v>
      </c>
      <c r="I798" s="73">
        <v>6.6900000000000001E-2</v>
      </c>
      <c r="J798" s="73">
        <v>6.6199999999999995E-2</v>
      </c>
    </row>
    <row r="799" spans="2:10" x14ac:dyDescent="0.25">
      <c r="B799" s="69">
        <v>42522</v>
      </c>
      <c r="C799" s="75">
        <v>18</v>
      </c>
      <c r="D799" s="75" t="s">
        <v>8</v>
      </c>
      <c r="E799" s="75" t="s">
        <v>15</v>
      </c>
      <c r="F799" s="75"/>
      <c r="G799" s="70">
        <v>6.5100000000000005E-2</v>
      </c>
      <c r="H799" s="70">
        <v>6.9199999999999998E-2</v>
      </c>
      <c r="I799" s="70">
        <v>6.8000000000000005E-2</v>
      </c>
      <c r="J799" s="70">
        <v>6.7299999999999999E-2</v>
      </c>
    </row>
    <row r="800" spans="2:10" x14ac:dyDescent="0.25">
      <c r="B800" s="71">
        <v>42522</v>
      </c>
      <c r="C800" s="72">
        <v>24</v>
      </c>
      <c r="D800" s="72" t="s">
        <v>8</v>
      </c>
      <c r="E800" s="72" t="s">
        <v>15</v>
      </c>
      <c r="F800" s="72"/>
      <c r="G800" s="73">
        <v>6.5299999999999997E-2</v>
      </c>
      <c r="H800" s="73">
        <v>7.0599999999999996E-2</v>
      </c>
      <c r="I800" s="73">
        <v>6.9199999999999998E-2</v>
      </c>
      <c r="J800" s="73">
        <v>6.8500000000000005E-2</v>
      </c>
    </row>
    <row r="801" spans="2:10" x14ac:dyDescent="0.25">
      <c r="B801" s="67">
        <v>42552</v>
      </c>
      <c r="C801" s="74">
        <v>6</v>
      </c>
      <c r="D801" s="74" t="s">
        <v>8</v>
      </c>
      <c r="E801" s="74" t="s">
        <v>15</v>
      </c>
      <c r="F801" s="74"/>
      <c r="G801" s="68">
        <v>6.3E-2</v>
      </c>
      <c r="H801" s="68">
        <v>6.6500000000000004E-2</v>
      </c>
      <c r="I801" s="68">
        <v>6.54E-2</v>
      </c>
      <c r="J801" s="68">
        <v>6.4799999999999996E-2</v>
      </c>
    </row>
    <row r="802" spans="2:10" x14ac:dyDescent="0.25">
      <c r="B802" s="67">
        <v>42552</v>
      </c>
      <c r="C802" s="74">
        <v>12</v>
      </c>
      <c r="D802" s="74" t="s">
        <v>8</v>
      </c>
      <c r="E802" s="74" t="s">
        <v>15</v>
      </c>
      <c r="F802" s="74"/>
      <c r="G802" s="68">
        <v>6.4000000000000001E-2</v>
      </c>
      <c r="H802" s="68">
        <v>6.8699999999999997E-2</v>
      </c>
      <c r="I802" s="68">
        <v>6.7400000000000002E-2</v>
      </c>
      <c r="J802" s="68">
        <v>6.6799999999999998E-2</v>
      </c>
    </row>
    <row r="803" spans="2:10" x14ac:dyDescent="0.25">
      <c r="B803" s="67">
        <v>42552</v>
      </c>
      <c r="C803" s="74">
        <v>18</v>
      </c>
      <c r="D803" s="74" t="s">
        <v>8</v>
      </c>
      <c r="E803" s="74" t="s">
        <v>15</v>
      </c>
      <c r="F803" s="74"/>
      <c r="G803" s="68">
        <v>6.5100000000000005E-2</v>
      </c>
      <c r="H803" s="68">
        <v>6.9900000000000004E-2</v>
      </c>
      <c r="I803" s="68">
        <v>6.8599999999999994E-2</v>
      </c>
      <c r="J803" s="68">
        <v>6.7900000000000002E-2</v>
      </c>
    </row>
    <row r="804" spans="2:10" x14ac:dyDescent="0.25">
      <c r="B804" s="67">
        <v>42552</v>
      </c>
      <c r="C804" s="74">
        <v>24</v>
      </c>
      <c r="D804" s="74" t="s">
        <v>8</v>
      </c>
      <c r="E804" s="74" t="s">
        <v>15</v>
      </c>
      <c r="F804" s="74"/>
      <c r="G804" s="68">
        <v>6.5500000000000003E-2</v>
      </c>
      <c r="H804" s="68">
        <v>7.0900000000000005E-2</v>
      </c>
      <c r="I804" s="68">
        <v>6.9500000000000006E-2</v>
      </c>
      <c r="J804" s="68">
        <v>6.88E-2</v>
      </c>
    </row>
    <row r="805" spans="2:10" x14ac:dyDescent="0.25">
      <c r="B805" s="67">
        <v>42583</v>
      </c>
      <c r="C805" s="74">
        <v>6</v>
      </c>
      <c r="D805" s="74" t="s">
        <v>8</v>
      </c>
      <c r="E805" s="74" t="s">
        <v>15</v>
      </c>
      <c r="F805" s="74"/>
      <c r="G805" s="68">
        <v>6.3299999999999995E-2</v>
      </c>
      <c r="H805" s="68">
        <v>6.8699999999999997E-2</v>
      </c>
      <c r="I805" s="68">
        <v>6.7199999999999996E-2</v>
      </c>
      <c r="J805" s="68">
        <v>6.6799999999999998E-2</v>
      </c>
    </row>
    <row r="806" spans="2:10" x14ac:dyDescent="0.25">
      <c r="B806" s="67">
        <v>42583</v>
      </c>
      <c r="C806" s="74">
        <v>12</v>
      </c>
      <c r="D806" s="74" t="s">
        <v>8</v>
      </c>
      <c r="E806" s="74" t="s">
        <v>15</v>
      </c>
      <c r="F806" s="74"/>
      <c r="G806" s="68">
        <v>6.4500000000000002E-2</v>
      </c>
      <c r="H806" s="68">
        <v>6.93E-2</v>
      </c>
      <c r="I806" s="68">
        <v>6.8099999999999994E-2</v>
      </c>
      <c r="J806" s="68">
        <v>6.7400000000000002E-2</v>
      </c>
    </row>
    <row r="807" spans="2:10" x14ac:dyDescent="0.25">
      <c r="B807" s="67">
        <v>42583</v>
      </c>
      <c r="C807" s="74">
        <v>18</v>
      </c>
      <c r="D807" s="74" t="s">
        <v>8</v>
      </c>
      <c r="E807" s="74" t="s">
        <v>15</v>
      </c>
      <c r="F807" s="74"/>
      <c r="G807" s="68">
        <v>6.54E-2</v>
      </c>
      <c r="H807" s="68">
        <v>7.0900000000000005E-2</v>
      </c>
      <c r="I807" s="68">
        <v>6.9500000000000006E-2</v>
      </c>
      <c r="J807" s="68">
        <v>6.88E-2</v>
      </c>
    </row>
    <row r="808" spans="2:10" x14ac:dyDescent="0.25">
      <c r="B808" s="67">
        <v>42583</v>
      </c>
      <c r="C808" s="74">
        <v>24</v>
      </c>
      <c r="D808" s="74" t="s">
        <v>8</v>
      </c>
      <c r="E808" s="74" t="s">
        <v>15</v>
      </c>
      <c r="F808" s="74"/>
      <c r="G808" s="68">
        <v>6.5799999999999997E-2</v>
      </c>
      <c r="H808" s="68">
        <v>7.1300000000000002E-2</v>
      </c>
      <c r="I808" s="68">
        <v>6.9900000000000004E-2</v>
      </c>
      <c r="J808" s="68">
        <v>6.9099999999999995E-2</v>
      </c>
    </row>
    <row r="809" spans="2:10" x14ac:dyDescent="0.25">
      <c r="B809" s="67">
        <v>42614</v>
      </c>
      <c r="C809" s="74">
        <v>6</v>
      </c>
      <c r="D809" s="74" t="s">
        <v>8</v>
      </c>
      <c r="E809" s="74" t="s">
        <v>15</v>
      </c>
      <c r="F809" s="74"/>
      <c r="G809" s="68">
        <v>6.3700000000000007E-2</v>
      </c>
      <c r="H809" s="68">
        <v>7.0900000000000005E-2</v>
      </c>
      <c r="I809" s="68">
        <v>6.9199999999999998E-2</v>
      </c>
      <c r="J809" s="68">
        <v>6.88E-2</v>
      </c>
    </row>
    <row r="810" spans="2:10" x14ac:dyDescent="0.25">
      <c r="B810" s="67">
        <v>42614</v>
      </c>
      <c r="C810" s="74">
        <v>12</v>
      </c>
      <c r="D810" s="74" t="s">
        <v>8</v>
      </c>
      <c r="E810" s="74" t="s">
        <v>15</v>
      </c>
      <c r="F810" s="74"/>
      <c r="G810" s="68">
        <v>6.5199999999999994E-2</v>
      </c>
      <c r="H810" s="68">
        <v>7.0199999999999999E-2</v>
      </c>
      <c r="I810" s="68">
        <v>6.8900000000000003E-2</v>
      </c>
      <c r="J810" s="68">
        <v>6.8199999999999997E-2</v>
      </c>
    </row>
    <row r="811" spans="2:10" x14ac:dyDescent="0.25">
      <c r="B811" s="67">
        <v>42614</v>
      </c>
      <c r="C811" s="74">
        <v>18</v>
      </c>
      <c r="D811" s="74" t="s">
        <v>8</v>
      </c>
      <c r="E811" s="74" t="s">
        <v>15</v>
      </c>
      <c r="F811" s="74"/>
      <c r="G811" s="68">
        <v>6.5799999999999997E-2</v>
      </c>
      <c r="H811" s="68">
        <v>7.1999999999999995E-2</v>
      </c>
      <c r="I811" s="68">
        <v>7.0499999999999993E-2</v>
      </c>
      <c r="J811" s="68">
        <v>6.9900000000000004E-2</v>
      </c>
    </row>
    <row r="812" spans="2:10" x14ac:dyDescent="0.25">
      <c r="B812" s="67">
        <v>42614</v>
      </c>
      <c r="C812" s="74">
        <v>24</v>
      </c>
      <c r="D812" s="74" t="s">
        <v>8</v>
      </c>
      <c r="E812" s="74" t="s">
        <v>15</v>
      </c>
      <c r="F812" s="74"/>
      <c r="G812" s="68">
        <v>6.6199999999999995E-2</v>
      </c>
      <c r="H812" s="68">
        <v>7.1800000000000003E-2</v>
      </c>
      <c r="I812" s="68">
        <v>7.0400000000000004E-2</v>
      </c>
      <c r="J812" s="68">
        <v>6.9599999999999995E-2</v>
      </c>
    </row>
    <row r="813" spans="2:10" x14ac:dyDescent="0.25">
      <c r="B813" s="71">
        <v>42461</v>
      </c>
      <c r="C813" s="72">
        <v>6</v>
      </c>
      <c r="D813" s="72" t="s">
        <v>8</v>
      </c>
      <c r="E813" s="72" t="s">
        <v>39</v>
      </c>
      <c r="F813" s="72"/>
      <c r="G813" s="73">
        <v>5.7599999999999998E-2</v>
      </c>
      <c r="H813" s="73">
        <v>5.9200000000000003E-2</v>
      </c>
      <c r="I813" s="73">
        <v>6.0499999999999998E-2</v>
      </c>
      <c r="J813" s="73">
        <v>5.9799999999999999E-2</v>
      </c>
    </row>
    <row r="814" spans="2:10" x14ac:dyDescent="0.25">
      <c r="B814" s="69">
        <v>42461</v>
      </c>
      <c r="C814" s="75">
        <v>12</v>
      </c>
      <c r="D814" s="75" t="s">
        <v>8</v>
      </c>
      <c r="E814" s="75" t="s">
        <v>39</v>
      </c>
      <c r="F814" s="75"/>
      <c r="G814" s="70">
        <v>5.8900000000000001E-2</v>
      </c>
      <c r="H814" s="70">
        <v>6.4299999999999996E-2</v>
      </c>
      <c r="I814" s="70">
        <v>6.5000000000000002E-2</v>
      </c>
      <c r="J814" s="70">
        <v>6.4299999999999996E-2</v>
      </c>
    </row>
    <row r="815" spans="2:10" x14ac:dyDescent="0.25">
      <c r="B815" s="71">
        <v>42461</v>
      </c>
      <c r="C815" s="72">
        <v>18</v>
      </c>
      <c r="D815" s="72" t="s">
        <v>8</v>
      </c>
      <c r="E815" s="72" t="s">
        <v>39</v>
      </c>
      <c r="F815" s="72"/>
      <c r="G815" s="73">
        <v>5.8599999999999999E-2</v>
      </c>
      <c r="H815" s="73">
        <v>6.2700000000000006E-2</v>
      </c>
      <c r="I815" s="73">
        <v>6.3600000000000004E-2</v>
      </c>
      <c r="J815" s="73">
        <v>6.2899999999999998E-2</v>
      </c>
    </row>
    <row r="816" spans="2:10" x14ac:dyDescent="0.25">
      <c r="B816" s="67">
        <v>42461</v>
      </c>
      <c r="C816" s="74">
        <v>24</v>
      </c>
      <c r="D816" s="74" t="s">
        <v>8</v>
      </c>
      <c r="E816" s="74" t="s">
        <v>39</v>
      </c>
      <c r="F816" s="74"/>
      <c r="G816" s="68">
        <v>5.9400000000000001E-2</v>
      </c>
      <c r="H816" s="68">
        <v>6.4600000000000005E-2</v>
      </c>
      <c r="I816" s="68">
        <v>6.5299999999999997E-2</v>
      </c>
      <c r="J816" s="68">
        <v>6.4600000000000005E-2</v>
      </c>
    </row>
    <row r="817" spans="2:10" x14ac:dyDescent="0.25">
      <c r="B817" s="69">
        <v>42491</v>
      </c>
      <c r="C817" s="75">
        <v>6</v>
      </c>
      <c r="D817" s="75" t="s">
        <v>8</v>
      </c>
      <c r="E817" s="75" t="s">
        <v>39</v>
      </c>
      <c r="F817" s="75"/>
      <c r="G817" s="70">
        <v>5.8400000000000001E-2</v>
      </c>
      <c r="H817" s="70">
        <v>5.9299999999999999E-2</v>
      </c>
      <c r="I817" s="70">
        <v>6.0900000000000003E-2</v>
      </c>
      <c r="J817" s="70">
        <v>6.0199999999999997E-2</v>
      </c>
    </row>
    <row r="818" spans="2:10" x14ac:dyDescent="0.25">
      <c r="B818" s="69">
        <v>42491</v>
      </c>
      <c r="C818" s="75">
        <v>12</v>
      </c>
      <c r="D818" s="75" t="s">
        <v>8</v>
      </c>
      <c r="E818" s="75" t="s">
        <v>39</v>
      </c>
      <c r="F818" s="75"/>
      <c r="G818" s="70">
        <v>5.9200000000000003E-2</v>
      </c>
      <c r="H818" s="70">
        <v>6.4600000000000005E-2</v>
      </c>
      <c r="I818" s="70">
        <v>6.5299999999999997E-2</v>
      </c>
      <c r="J818" s="70">
        <v>6.4600000000000005E-2</v>
      </c>
    </row>
    <row r="819" spans="2:10" x14ac:dyDescent="0.25">
      <c r="B819" s="67">
        <v>42491</v>
      </c>
      <c r="C819" s="74">
        <v>18</v>
      </c>
      <c r="D819" s="74" t="s">
        <v>8</v>
      </c>
      <c r="E819" s="74" t="s">
        <v>39</v>
      </c>
      <c r="F819" s="74"/>
      <c r="G819" s="68">
        <v>5.8700000000000002E-2</v>
      </c>
      <c r="H819" s="68">
        <v>6.2600000000000003E-2</v>
      </c>
      <c r="I819" s="68">
        <v>6.3600000000000004E-2</v>
      </c>
      <c r="J819" s="68">
        <v>6.2899999999999998E-2</v>
      </c>
    </row>
    <row r="820" spans="2:10" x14ac:dyDescent="0.25">
      <c r="B820" s="71">
        <v>42491</v>
      </c>
      <c r="C820" s="72">
        <v>24</v>
      </c>
      <c r="D820" s="72" t="s">
        <v>8</v>
      </c>
      <c r="E820" s="72" t="s">
        <v>39</v>
      </c>
      <c r="F820" s="72"/>
      <c r="G820" s="73">
        <v>5.96E-2</v>
      </c>
      <c r="H820" s="73">
        <v>6.4799999999999996E-2</v>
      </c>
      <c r="I820" s="73">
        <v>6.5600000000000006E-2</v>
      </c>
      <c r="J820" s="73">
        <v>6.4899999999999999E-2</v>
      </c>
    </row>
    <row r="821" spans="2:10" x14ac:dyDescent="0.25">
      <c r="B821" s="69">
        <v>42522</v>
      </c>
      <c r="C821" s="75">
        <v>6</v>
      </c>
      <c r="D821" s="75" t="s">
        <v>8</v>
      </c>
      <c r="E821" s="75" t="s">
        <v>39</v>
      </c>
      <c r="F821" s="75"/>
      <c r="G821" s="70">
        <v>5.8500000000000003E-2</v>
      </c>
      <c r="H821" s="70">
        <v>6.0199999999999997E-2</v>
      </c>
      <c r="I821" s="70">
        <v>6.1699999999999998E-2</v>
      </c>
      <c r="J821" s="70">
        <v>6.0999999999999999E-2</v>
      </c>
    </row>
    <row r="822" spans="2:10" x14ac:dyDescent="0.25">
      <c r="B822" s="69">
        <v>42522</v>
      </c>
      <c r="C822" s="75">
        <v>12</v>
      </c>
      <c r="D822" s="75" t="s">
        <v>8</v>
      </c>
      <c r="E822" s="75" t="s">
        <v>39</v>
      </c>
      <c r="F822" s="75"/>
      <c r="G822" s="70">
        <v>5.9400000000000001E-2</v>
      </c>
      <c r="H822" s="70">
        <v>6.4699999999999994E-2</v>
      </c>
      <c r="I822" s="70">
        <v>6.54E-2</v>
      </c>
      <c r="J822" s="70">
        <v>6.4699999999999994E-2</v>
      </c>
    </row>
    <row r="823" spans="2:10" x14ac:dyDescent="0.25">
      <c r="B823" s="67">
        <v>42522</v>
      </c>
      <c r="C823" s="74">
        <v>18</v>
      </c>
      <c r="D823" s="74" t="s">
        <v>8</v>
      </c>
      <c r="E823" s="74" t="s">
        <v>39</v>
      </c>
      <c r="F823" s="74"/>
      <c r="G823" s="68">
        <v>5.8599999999999999E-2</v>
      </c>
      <c r="H823" s="68">
        <v>6.2700000000000006E-2</v>
      </c>
      <c r="I823" s="68">
        <v>6.3700000000000007E-2</v>
      </c>
      <c r="J823" s="68">
        <v>6.3E-2</v>
      </c>
    </row>
    <row r="824" spans="2:10" x14ac:dyDescent="0.25">
      <c r="B824" s="71">
        <v>42522</v>
      </c>
      <c r="C824" s="72">
        <v>24</v>
      </c>
      <c r="D824" s="72" t="s">
        <v>8</v>
      </c>
      <c r="E824" s="72" t="s">
        <v>39</v>
      </c>
      <c r="F824" s="72"/>
      <c r="G824" s="73">
        <v>5.9799999999999999E-2</v>
      </c>
      <c r="H824" s="73">
        <v>6.5000000000000002E-2</v>
      </c>
      <c r="I824" s="73">
        <v>6.5699999999999995E-2</v>
      </c>
      <c r="J824" s="73">
        <v>6.5000000000000002E-2</v>
      </c>
    </row>
    <row r="825" spans="2:10" x14ac:dyDescent="0.25">
      <c r="B825" s="67">
        <v>42552</v>
      </c>
      <c r="C825" s="74">
        <v>6</v>
      </c>
      <c r="D825" s="74" t="s">
        <v>8</v>
      </c>
      <c r="E825" s="74" t="s">
        <v>39</v>
      </c>
      <c r="F825" s="74"/>
      <c r="G825" s="68">
        <v>5.8200000000000002E-2</v>
      </c>
      <c r="H825" s="68">
        <v>6.1899999999999997E-2</v>
      </c>
      <c r="I825" s="68">
        <v>6.2899999999999998E-2</v>
      </c>
      <c r="J825" s="68">
        <v>6.2199999999999998E-2</v>
      </c>
    </row>
    <row r="826" spans="2:10" x14ac:dyDescent="0.25">
      <c r="B826" s="67">
        <v>42552</v>
      </c>
      <c r="C826" s="74">
        <v>12</v>
      </c>
      <c r="D826" s="74" t="s">
        <v>8</v>
      </c>
      <c r="E826" s="74" t="s">
        <v>39</v>
      </c>
      <c r="F826" s="74"/>
      <c r="G826" s="68">
        <v>5.9400000000000001E-2</v>
      </c>
      <c r="H826" s="68">
        <v>6.4699999999999994E-2</v>
      </c>
      <c r="I826" s="68">
        <v>6.54E-2</v>
      </c>
      <c r="J826" s="68">
        <v>6.4699999999999994E-2</v>
      </c>
    </row>
    <row r="827" spans="2:10" x14ac:dyDescent="0.25">
      <c r="B827" s="67">
        <v>42552</v>
      </c>
      <c r="C827" s="74">
        <v>18</v>
      </c>
      <c r="D827" s="74" t="s">
        <v>8</v>
      </c>
      <c r="E827" s="74" t="s">
        <v>39</v>
      </c>
      <c r="F827" s="74"/>
      <c r="G827" s="68">
        <v>5.8400000000000001E-2</v>
      </c>
      <c r="H827" s="68">
        <v>6.3100000000000003E-2</v>
      </c>
      <c r="I827" s="68">
        <v>6.3899999999999998E-2</v>
      </c>
      <c r="J827" s="68">
        <v>6.3299999999999995E-2</v>
      </c>
    </row>
    <row r="828" spans="2:10" x14ac:dyDescent="0.25">
      <c r="B828" s="67">
        <v>42552</v>
      </c>
      <c r="C828" s="74">
        <v>24</v>
      </c>
      <c r="D828" s="74" t="s">
        <v>8</v>
      </c>
      <c r="E828" s="74" t="s">
        <v>39</v>
      </c>
      <c r="F828" s="74"/>
      <c r="G828" s="68">
        <v>6.0100000000000001E-2</v>
      </c>
      <c r="H828" s="68">
        <v>6.5299999999999997E-2</v>
      </c>
      <c r="I828" s="68">
        <v>6.6000000000000003E-2</v>
      </c>
      <c r="J828" s="68">
        <v>6.5299999999999997E-2</v>
      </c>
    </row>
    <row r="829" spans="2:10" x14ac:dyDescent="0.25">
      <c r="B829" s="67">
        <v>42583</v>
      </c>
      <c r="C829" s="74">
        <v>6</v>
      </c>
      <c r="D829" s="74" t="s">
        <v>8</v>
      </c>
      <c r="E829" s="74" t="s">
        <v>39</v>
      </c>
      <c r="F829" s="74"/>
      <c r="G829" s="68">
        <v>5.96E-2</v>
      </c>
      <c r="H829" s="68">
        <v>6.5100000000000005E-2</v>
      </c>
      <c r="I829" s="68">
        <v>6.5699999999999995E-2</v>
      </c>
      <c r="J829" s="68">
        <v>6.5199999999999994E-2</v>
      </c>
    </row>
    <row r="830" spans="2:10" x14ac:dyDescent="0.25">
      <c r="B830" s="67">
        <v>42583</v>
      </c>
      <c r="C830" s="74">
        <v>12</v>
      </c>
      <c r="D830" s="74" t="s">
        <v>8</v>
      </c>
      <c r="E830" s="74" t="s">
        <v>39</v>
      </c>
      <c r="F830" s="74"/>
      <c r="G830" s="68">
        <v>5.9299999999999999E-2</v>
      </c>
      <c r="H830" s="68">
        <v>6.4600000000000005E-2</v>
      </c>
      <c r="I830" s="68">
        <v>6.5299999999999997E-2</v>
      </c>
      <c r="J830" s="68">
        <v>6.4600000000000005E-2</v>
      </c>
    </row>
    <row r="831" spans="2:10" x14ac:dyDescent="0.25">
      <c r="B831" s="67">
        <v>42583</v>
      </c>
      <c r="C831" s="74">
        <v>18</v>
      </c>
      <c r="D831" s="74" t="s">
        <v>8</v>
      </c>
      <c r="E831" s="74" t="s">
        <v>39</v>
      </c>
      <c r="F831" s="74"/>
      <c r="G831" s="68">
        <v>5.9200000000000003E-2</v>
      </c>
      <c r="H831" s="68">
        <v>6.4500000000000002E-2</v>
      </c>
      <c r="I831" s="68">
        <v>6.5100000000000005E-2</v>
      </c>
      <c r="J831" s="68">
        <v>6.4500000000000002E-2</v>
      </c>
    </row>
    <row r="832" spans="2:10" x14ac:dyDescent="0.25">
      <c r="B832" s="67">
        <v>42583</v>
      </c>
      <c r="C832" s="74">
        <v>24</v>
      </c>
      <c r="D832" s="74" t="s">
        <v>8</v>
      </c>
      <c r="E832" s="74" t="s">
        <v>39</v>
      </c>
      <c r="F832" s="74"/>
      <c r="G832" s="68">
        <v>6.0299999999999999E-2</v>
      </c>
      <c r="H832" s="68">
        <v>6.5500000000000003E-2</v>
      </c>
      <c r="I832" s="68">
        <v>6.6199999999999995E-2</v>
      </c>
      <c r="J832" s="68">
        <v>6.5500000000000003E-2</v>
      </c>
    </row>
    <row r="833" spans="2:10" x14ac:dyDescent="0.25">
      <c r="B833" s="67">
        <v>42614</v>
      </c>
      <c r="C833" s="74">
        <v>6</v>
      </c>
      <c r="D833" s="74" t="s">
        <v>8</v>
      </c>
      <c r="E833" s="74" t="s">
        <v>39</v>
      </c>
      <c r="F833" s="74"/>
      <c r="G833" s="68">
        <v>6.0600000000000001E-2</v>
      </c>
      <c r="H833" s="68">
        <v>6.8000000000000005E-2</v>
      </c>
      <c r="I833" s="68">
        <v>6.8099999999999994E-2</v>
      </c>
      <c r="J833" s="68">
        <v>6.7699999999999996E-2</v>
      </c>
    </row>
    <row r="834" spans="2:10" x14ac:dyDescent="0.25">
      <c r="B834" s="67">
        <v>42614</v>
      </c>
      <c r="C834" s="74">
        <v>12</v>
      </c>
      <c r="D834" s="74" t="s">
        <v>8</v>
      </c>
      <c r="E834" s="74" t="s">
        <v>39</v>
      </c>
      <c r="F834" s="74"/>
      <c r="G834" s="68">
        <v>5.9299999999999999E-2</v>
      </c>
      <c r="H834" s="68">
        <v>6.4500000000000002E-2</v>
      </c>
      <c r="I834" s="68">
        <v>6.5299999999999997E-2</v>
      </c>
      <c r="J834" s="68">
        <v>6.4600000000000005E-2</v>
      </c>
    </row>
    <row r="835" spans="2:10" x14ac:dyDescent="0.25">
      <c r="B835" s="67">
        <v>42614</v>
      </c>
      <c r="C835" s="74">
        <v>18</v>
      </c>
      <c r="D835" s="74" t="s">
        <v>8</v>
      </c>
      <c r="E835" s="74" t="s">
        <v>39</v>
      </c>
      <c r="F835" s="74"/>
      <c r="G835" s="68">
        <v>5.9900000000000002E-2</v>
      </c>
      <c r="H835" s="68">
        <v>6.5699999999999995E-2</v>
      </c>
      <c r="I835" s="68">
        <v>6.6199999999999995E-2</v>
      </c>
      <c r="J835" s="68">
        <v>6.5600000000000006E-2</v>
      </c>
    </row>
    <row r="836" spans="2:10" x14ac:dyDescent="0.25">
      <c r="B836" s="67">
        <v>42614</v>
      </c>
      <c r="C836" s="74">
        <v>24</v>
      </c>
      <c r="D836" s="74" t="s">
        <v>8</v>
      </c>
      <c r="E836" s="74" t="s">
        <v>39</v>
      </c>
      <c r="F836" s="74"/>
      <c r="G836" s="68">
        <v>6.0499999999999998E-2</v>
      </c>
      <c r="H836" s="68">
        <v>6.5699999999999995E-2</v>
      </c>
      <c r="I836" s="68">
        <v>6.6400000000000001E-2</v>
      </c>
      <c r="J836" s="68">
        <v>6.5799999999999997E-2</v>
      </c>
    </row>
    <row r="837" spans="2:10" x14ac:dyDescent="0.25">
      <c r="B837" s="71">
        <v>42461</v>
      </c>
      <c r="C837" s="72">
        <v>6</v>
      </c>
      <c r="D837" s="72" t="s">
        <v>8</v>
      </c>
      <c r="E837" s="72" t="s">
        <v>25</v>
      </c>
      <c r="F837" s="72"/>
      <c r="G837" s="73">
        <v>6.4799999999999996E-2</v>
      </c>
      <c r="H837" s="73">
        <v>6.1899999999999997E-2</v>
      </c>
      <c r="I837" s="73">
        <v>6.0400000000000002E-2</v>
      </c>
      <c r="J837" s="73">
        <v>6.0600000000000001E-2</v>
      </c>
    </row>
    <row r="838" spans="2:10" x14ac:dyDescent="0.25">
      <c r="B838" s="69">
        <v>42461</v>
      </c>
      <c r="C838" s="75">
        <v>12</v>
      </c>
      <c r="D838" s="75" t="s">
        <v>8</v>
      </c>
      <c r="E838" s="75" t="s">
        <v>25</v>
      </c>
      <c r="F838" s="75"/>
      <c r="G838" s="70">
        <v>6.83E-2</v>
      </c>
      <c r="H838" s="70">
        <v>6.8000000000000005E-2</v>
      </c>
      <c r="I838" s="70">
        <v>6.6699999999999995E-2</v>
      </c>
      <c r="J838" s="70">
        <v>6.6299999999999998E-2</v>
      </c>
    </row>
    <row r="839" spans="2:10" x14ac:dyDescent="0.25">
      <c r="B839" s="69">
        <v>42461</v>
      </c>
      <c r="C839" s="75">
        <v>18</v>
      </c>
      <c r="D839" s="75" t="s">
        <v>8</v>
      </c>
      <c r="E839" s="75" t="s">
        <v>25</v>
      </c>
      <c r="F839" s="75"/>
      <c r="G839" s="70">
        <v>6.7599999999999993E-2</v>
      </c>
      <c r="H839" s="70">
        <v>6.6500000000000004E-2</v>
      </c>
      <c r="I839" s="70">
        <v>6.5100000000000005E-2</v>
      </c>
      <c r="J839" s="70">
        <v>6.4899999999999999E-2</v>
      </c>
    </row>
    <row r="840" spans="2:10" x14ac:dyDescent="0.25">
      <c r="B840" s="67">
        <v>42461</v>
      </c>
      <c r="C840" s="74">
        <v>24</v>
      </c>
      <c r="D840" s="74" t="s">
        <v>8</v>
      </c>
      <c r="E840" s="74" t="s">
        <v>25</v>
      </c>
      <c r="F840" s="74"/>
      <c r="G840" s="68">
        <v>6.83E-2</v>
      </c>
      <c r="H840" s="68">
        <v>6.8000000000000005E-2</v>
      </c>
      <c r="I840" s="68">
        <v>6.6699999999999995E-2</v>
      </c>
      <c r="J840" s="68">
        <v>6.6299999999999998E-2</v>
      </c>
    </row>
    <row r="841" spans="2:10" x14ac:dyDescent="0.25">
      <c r="B841" s="67">
        <v>42491</v>
      </c>
      <c r="C841" s="74">
        <v>6</v>
      </c>
      <c r="D841" s="74" t="s">
        <v>8</v>
      </c>
      <c r="E841" s="74" t="s">
        <v>25</v>
      </c>
      <c r="F841" s="74"/>
      <c r="G841" s="68">
        <v>6.54E-2</v>
      </c>
      <c r="H841" s="68">
        <v>6.2399999999999997E-2</v>
      </c>
      <c r="I841" s="68">
        <v>6.0900000000000003E-2</v>
      </c>
      <c r="J841" s="68">
        <v>6.1199999999999997E-2</v>
      </c>
    </row>
    <row r="842" spans="2:10" x14ac:dyDescent="0.25">
      <c r="B842" s="69">
        <v>42491</v>
      </c>
      <c r="C842" s="75">
        <v>12</v>
      </c>
      <c r="D842" s="75" t="s">
        <v>8</v>
      </c>
      <c r="E842" s="75" t="s">
        <v>25</v>
      </c>
      <c r="F842" s="75"/>
      <c r="G842" s="70">
        <v>6.8599999999999994E-2</v>
      </c>
      <c r="H842" s="70">
        <v>6.83E-2</v>
      </c>
      <c r="I842" s="70">
        <v>6.7000000000000004E-2</v>
      </c>
      <c r="J842" s="70">
        <v>6.6600000000000006E-2</v>
      </c>
    </row>
    <row r="843" spans="2:10" x14ac:dyDescent="0.25">
      <c r="B843" s="71">
        <v>42491</v>
      </c>
      <c r="C843" s="72">
        <v>18</v>
      </c>
      <c r="D843" s="72" t="s">
        <v>8</v>
      </c>
      <c r="E843" s="72" t="s">
        <v>25</v>
      </c>
      <c r="F843" s="72"/>
      <c r="G843" s="73">
        <v>6.7699999999999996E-2</v>
      </c>
      <c r="H843" s="73">
        <v>6.6500000000000004E-2</v>
      </c>
      <c r="I843" s="73">
        <v>6.5100000000000005E-2</v>
      </c>
      <c r="J843" s="73">
        <v>6.5000000000000002E-2</v>
      </c>
    </row>
    <row r="844" spans="2:10" x14ac:dyDescent="0.25">
      <c r="B844" s="69">
        <v>42491</v>
      </c>
      <c r="C844" s="75">
        <v>24</v>
      </c>
      <c r="D844" s="75" t="s">
        <v>8</v>
      </c>
      <c r="E844" s="75" t="s">
        <v>25</v>
      </c>
      <c r="F844" s="75"/>
      <c r="G844" s="70">
        <v>6.8500000000000005E-2</v>
      </c>
      <c r="H844" s="70">
        <v>6.8199999999999997E-2</v>
      </c>
      <c r="I844" s="70">
        <v>6.6900000000000001E-2</v>
      </c>
      <c r="J844" s="70">
        <v>6.6500000000000004E-2</v>
      </c>
    </row>
    <row r="845" spans="2:10" x14ac:dyDescent="0.25">
      <c r="B845" s="71">
        <v>42522</v>
      </c>
      <c r="C845" s="72">
        <v>6</v>
      </c>
      <c r="D845" s="72" t="s">
        <v>8</v>
      </c>
      <c r="E845" s="72" t="s">
        <v>25</v>
      </c>
      <c r="F845" s="72"/>
      <c r="G845" s="73">
        <v>6.5600000000000006E-2</v>
      </c>
      <c r="H845" s="73">
        <v>6.3299999999999995E-2</v>
      </c>
      <c r="I845" s="73">
        <v>6.1699999999999998E-2</v>
      </c>
      <c r="J845" s="73">
        <v>6.2100000000000002E-2</v>
      </c>
    </row>
    <row r="846" spans="2:10" x14ac:dyDescent="0.25">
      <c r="B846" s="67">
        <v>42522</v>
      </c>
      <c r="C846" s="74">
        <v>12</v>
      </c>
      <c r="D846" s="74" t="s">
        <v>8</v>
      </c>
      <c r="E846" s="74" t="s">
        <v>25</v>
      </c>
      <c r="F846" s="74"/>
      <c r="G846" s="68">
        <v>6.88E-2</v>
      </c>
      <c r="H846" s="68">
        <v>6.8500000000000005E-2</v>
      </c>
      <c r="I846" s="68">
        <v>6.7199999999999996E-2</v>
      </c>
      <c r="J846" s="68">
        <v>6.6799999999999998E-2</v>
      </c>
    </row>
    <row r="847" spans="2:10" x14ac:dyDescent="0.25">
      <c r="B847" s="69">
        <v>42522</v>
      </c>
      <c r="C847" s="75">
        <v>18</v>
      </c>
      <c r="D847" s="75" t="s">
        <v>8</v>
      </c>
      <c r="E847" s="75" t="s">
        <v>25</v>
      </c>
      <c r="F847" s="75"/>
      <c r="G847" s="70">
        <v>6.7599999999999993E-2</v>
      </c>
      <c r="H847" s="70">
        <v>6.6600000000000006E-2</v>
      </c>
      <c r="I847" s="70">
        <v>6.5199999999999994E-2</v>
      </c>
      <c r="J847" s="70">
        <v>6.5100000000000005E-2</v>
      </c>
    </row>
    <row r="848" spans="2:10" x14ac:dyDescent="0.25">
      <c r="B848" s="71">
        <v>42522</v>
      </c>
      <c r="C848" s="72">
        <v>24</v>
      </c>
      <c r="D848" s="72" t="s">
        <v>8</v>
      </c>
      <c r="E848" s="72" t="s">
        <v>25</v>
      </c>
      <c r="F848" s="72"/>
      <c r="G848" s="73">
        <v>6.8599999999999994E-2</v>
      </c>
      <c r="H848" s="73">
        <v>6.83E-2</v>
      </c>
      <c r="I848" s="73">
        <v>6.7000000000000004E-2</v>
      </c>
      <c r="J848" s="73">
        <v>6.6600000000000006E-2</v>
      </c>
    </row>
    <row r="849" spans="2:10" x14ac:dyDescent="0.25">
      <c r="B849" s="67">
        <v>42552</v>
      </c>
      <c r="C849" s="74">
        <v>6</v>
      </c>
      <c r="D849" s="74" t="s">
        <v>8</v>
      </c>
      <c r="E849" s="74" t="s">
        <v>25</v>
      </c>
      <c r="F849" s="74"/>
      <c r="G849" s="68">
        <v>6.6100000000000006E-2</v>
      </c>
      <c r="H849" s="68">
        <v>6.4899999999999999E-2</v>
      </c>
      <c r="I849" s="68">
        <v>6.3200000000000006E-2</v>
      </c>
      <c r="J849" s="68">
        <v>6.3500000000000001E-2</v>
      </c>
    </row>
    <row r="850" spans="2:10" x14ac:dyDescent="0.25">
      <c r="B850" s="67">
        <v>42552</v>
      </c>
      <c r="C850" s="74">
        <v>12</v>
      </c>
      <c r="D850" s="74" t="s">
        <v>8</v>
      </c>
      <c r="E850" s="74" t="s">
        <v>25</v>
      </c>
      <c r="F850" s="74"/>
      <c r="G850" s="68">
        <v>6.88E-2</v>
      </c>
      <c r="H850" s="68">
        <v>6.8599999999999994E-2</v>
      </c>
      <c r="I850" s="68">
        <v>6.7199999999999996E-2</v>
      </c>
      <c r="J850" s="68">
        <v>6.6799999999999998E-2</v>
      </c>
    </row>
    <row r="851" spans="2:10" x14ac:dyDescent="0.25">
      <c r="B851" s="67">
        <v>42552</v>
      </c>
      <c r="C851" s="74">
        <v>18</v>
      </c>
      <c r="D851" s="74" t="s">
        <v>8</v>
      </c>
      <c r="E851" s="74" t="s">
        <v>25</v>
      </c>
      <c r="F851" s="74"/>
      <c r="G851" s="68">
        <v>6.7599999999999993E-2</v>
      </c>
      <c r="H851" s="68">
        <v>6.7000000000000004E-2</v>
      </c>
      <c r="I851" s="68">
        <v>6.5600000000000006E-2</v>
      </c>
      <c r="J851" s="68">
        <v>6.54E-2</v>
      </c>
    </row>
    <row r="852" spans="2:10" x14ac:dyDescent="0.25">
      <c r="B852" s="67">
        <v>42552</v>
      </c>
      <c r="C852" s="74">
        <v>24</v>
      </c>
      <c r="D852" s="74" t="s">
        <v>8</v>
      </c>
      <c r="E852" s="74" t="s">
        <v>25</v>
      </c>
      <c r="F852" s="74"/>
      <c r="G852" s="68">
        <v>6.9000000000000006E-2</v>
      </c>
      <c r="H852" s="68">
        <v>6.88E-2</v>
      </c>
      <c r="I852" s="68">
        <v>6.7400000000000002E-2</v>
      </c>
      <c r="J852" s="68">
        <v>6.7000000000000004E-2</v>
      </c>
    </row>
    <row r="853" spans="2:10" x14ac:dyDescent="0.25">
      <c r="B853" s="67">
        <v>42583</v>
      </c>
      <c r="C853" s="74">
        <v>6</v>
      </c>
      <c r="D853" s="74" t="s">
        <v>8</v>
      </c>
      <c r="E853" s="74" t="s">
        <v>25</v>
      </c>
      <c r="F853" s="74"/>
      <c r="G853" s="68">
        <v>6.9000000000000006E-2</v>
      </c>
      <c r="H853" s="68">
        <v>6.9099999999999995E-2</v>
      </c>
      <c r="I853" s="68">
        <v>6.7599999999999993E-2</v>
      </c>
      <c r="J853" s="68">
        <v>6.7500000000000004E-2</v>
      </c>
    </row>
    <row r="854" spans="2:10" x14ac:dyDescent="0.25">
      <c r="B854" s="67">
        <v>42583</v>
      </c>
      <c r="C854" s="74">
        <v>12</v>
      </c>
      <c r="D854" s="74" t="s">
        <v>8</v>
      </c>
      <c r="E854" s="74" t="s">
        <v>25</v>
      </c>
      <c r="F854" s="74"/>
      <c r="G854" s="68">
        <v>6.9000000000000006E-2</v>
      </c>
      <c r="H854" s="68">
        <v>6.8699999999999997E-2</v>
      </c>
      <c r="I854" s="68">
        <v>6.7400000000000002E-2</v>
      </c>
      <c r="J854" s="68">
        <v>6.7000000000000004E-2</v>
      </c>
    </row>
    <row r="855" spans="2:10" x14ac:dyDescent="0.25">
      <c r="B855" s="67">
        <v>42583</v>
      </c>
      <c r="C855" s="74">
        <v>18</v>
      </c>
      <c r="D855" s="74" t="s">
        <v>8</v>
      </c>
      <c r="E855" s="74" t="s">
        <v>25</v>
      </c>
      <c r="F855" s="74"/>
      <c r="G855" s="68">
        <v>6.8500000000000005E-2</v>
      </c>
      <c r="H855" s="68">
        <v>6.83E-2</v>
      </c>
      <c r="I855" s="68">
        <v>6.7000000000000004E-2</v>
      </c>
      <c r="J855" s="68">
        <v>6.6699999999999995E-2</v>
      </c>
    </row>
    <row r="856" spans="2:10" x14ac:dyDescent="0.25">
      <c r="B856" s="67">
        <v>42583</v>
      </c>
      <c r="C856" s="74">
        <v>24</v>
      </c>
      <c r="D856" s="74" t="s">
        <v>8</v>
      </c>
      <c r="E856" s="74" t="s">
        <v>25</v>
      </c>
      <c r="F856" s="74"/>
      <c r="G856" s="68">
        <v>6.9599999999999995E-2</v>
      </c>
      <c r="H856" s="68">
        <v>6.93E-2</v>
      </c>
      <c r="I856" s="68">
        <v>6.8000000000000005E-2</v>
      </c>
      <c r="J856" s="68">
        <v>6.7599999999999993E-2</v>
      </c>
    </row>
    <row r="857" spans="2:10" x14ac:dyDescent="0.25">
      <c r="B857" s="67">
        <v>42614</v>
      </c>
      <c r="C857" s="74">
        <v>6</v>
      </c>
      <c r="D857" s="74" t="s">
        <v>8</v>
      </c>
      <c r="E857" s="74" t="s">
        <v>25</v>
      </c>
      <c r="F857" s="74"/>
      <c r="G857" s="68">
        <v>7.1400000000000005E-2</v>
      </c>
      <c r="H857" s="68">
        <v>7.2800000000000004E-2</v>
      </c>
      <c r="I857" s="68">
        <v>7.1599999999999997E-2</v>
      </c>
      <c r="J857" s="68">
        <v>7.0900000000000005E-2</v>
      </c>
    </row>
    <row r="858" spans="2:10" x14ac:dyDescent="0.25">
      <c r="B858" s="67">
        <v>42614</v>
      </c>
      <c r="C858" s="74">
        <v>12</v>
      </c>
      <c r="D858" s="74" t="s">
        <v>8</v>
      </c>
      <c r="E858" s="74" t="s">
        <v>25</v>
      </c>
      <c r="F858" s="74"/>
      <c r="G858" s="68">
        <v>6.9199999999999998E-2</v>
      </c>
      <c r="H858" s="68">
        <v>6.9000000000000006E-2</v>
      </c>
      <c r="I858" s="68">
        <v>6.7599999999999993E-2</v>
      </c>
      <c r="J858" s="68">
        <v>6.7199999999999996E-2</v>
      </c>
    </row>
    <row r="859" spans="2:10" x14ac:dyDescent="0.25">
      <c r="B859" s="67">
        <v>42614</v>
      </c>
      <c r="C859" s="74">
        <v>18</v>
      </c>
      <c r="D859" s="74" t="s">
        <v>8</v>
      </c>
      <c r="E859" s="74" t="s">
        <v>25</v>
      </c>
      <c r="F859" s="74"/>
      <c r="G859" s="68">
        <v>6.93E-2</v>
      </c>
      <c r="H859" s="68">
        <v>6.9599999999999995E-2</v>
      </c>
      <c r="I859" s="68">
        <v>6.83E-2</v>
      </c>
      <c r="J859" s="68">
        <v>6.7799999999999999E-2</v>
      </c>
    </row>
    <row r="860" spans="2:10" x14ac:dyDescent="0.25">
      <c r="B860" s="67">
        <v>42614</v>
      </c>
      <c r="C860" s="74">
        <v>24</v>
      </c>
      <c r="D860" s="74" t="s">
        <v>8</v>
      </c>
      <c r="E860" s="74" t="s">
        <v>25</v>
      </c>
      <c r="F860" s="74"/>
      <c r="G860" s="68">
        <v>7.0099999999999996E-2</v>
      </c>
      <c r="H860" s="68">
        <v>6.9900000000000004E-2</v>
      </c>
      <c r="I860" s="68">
        <v>6.8500000000000005E-2</v>
      </c>
      <c r="J860" s="68">
        <v>6.8099999999999994E-2</v>
      </c>
    </row>
    <row r="861" spans="2:10" x14ac:dyDescent="0.25">
      <c r="B861" s="67">
        <v>42461</v>
      </c>
      <c r="C861" s="74">
        <v>6</v>
      </c>
      <c r="D861" s="74" t="s">
        <v>8</v>
      </c>
      <c r="E861" s="74" t="s">
        <v>40</v>
      </c>
      <c r="F861" s="74"/>
      <c r="G861" s="68">
        <v>6.2799999999999995E-2</v>
      </c>
      <c r="H861" s="68">
        <v>6.2199999999999998E-2</v>
      </c>
      <c r="I861" s="68">
        <v>6.4799999999999996E-2</v>
      </c>
      <c r="J861" s="68">
        <v>6.4100000000000004E-2</v>
      </c>
    </row>
    <row r="862" spans="2:10" x14ac:dyDescent="0.25">
      <c r="B862" s="69">
        <v>42461</v>
      </c>
      <c r="C862" s="75">
        <v>12</v>
      </c>
      <c r="D862" s="75" t="s">
        <v>8</v>
      </c>
      <c r="E862" s="75" t="s">
        <v>40</v>
      </c>
      <c r="F862" s="75"/>
      <c r="G862" s="70">
        <v>6.3500000000000001E-2</v>
      </c>
      <c r="H862" s="70">
        <v>6.7299999999999999E-2</v>
      </c>
      <c r="I862" s="70">
        <v>6.9000000000000006E-2</v>
      </c>
      <c r="J862" s="70">
        <v>6.83E-2</v>
      </c>
    </row>
    <row r="863" spans="2:10" x14ac:dyDescent="0.25">
      <c r="B863" s="69">
        <v>42461</v>
      </c>
      <c r="C863" s="75">
        <v>18</v>
      </c>
      <c r="D863" s="75" t="s">
        <v>8</v>
      </c>
      <c r="E863" s="75" t="s">
        <v>40</v>
      </c>
      <c r="F863" s="75"/>
      <c r="G863" s="70">
        <v>6.4100000000000004E-2</v>
      </c>
      <c r="H863" s="70">
        <v>6.6400000000000001E-2</v>
      </c>
      <c r="I863" s="70">
        <v>6.8500000000000005E-2</v>
      </c>
      <c r="J863" s="70">
        <v>6.7799999999999999E-2</v>
      </c>
    </row>
    <row r="864" spans="2:10" x14ac:dyDescent="0.25">
      <c r="B864" s="69">
        <v>42461</v>
      </c>
      <c r="C864" s="75">
        <v>24</v>
      </c>
      <c r="D864" s="75" t="s">
        <v>8</v>
      </c>
      <c r="E864" s="75" t="s">
        <v>40</v>
      </c>
      <c r="F864" s="75"/>
      <c r="G864" s="70">
        <v>6.4000000000000001E-2</v>
      </c>
      <c r="H864" s="70">
        <v>6.7599999999999993E-2</v>
      </c>
      <c r="I864" s="70">
        <v>6.9400000000000003E-2</v>
      </c>
      <c r="J864" s="70">
        <v>6.8699999999999997E-2</v>
      </c>
    </row>
    <row r="865" spans="2:10" x14ac:dyDescent="0.25">
      <c r="B865" s="69">
        <v>42491</v>
      </c>
      <c r="C865" s="75">
        <v>6</v>
      </c>
      <c r="D865" s="75" t="s">
        <v>8</v>
      </c>
      <c r="E865" s="75" t="s">
        <v>40</v>
      </c>
      <c r="F865" s="75"/>
      <c r="G865" s="70">
        <v>6.3100000000000003E-2</v>
      </c>
      <c r="H865" s="70">
        <v>6.2100000000000002E-2</v>
      </c>
      <c r="I865" s="70">
        <v>6.5000000000000002E-2</v>
      </c>
      <c r="J865" s="70">
        <v>6.4299999999999996E-2</v>
      </c>
    </row>
    <row r="866" spans="2:10" x14ac:dyDescent="0.25">
      <c r="B866" s="69">
        <v>42491</v>
      </c>
      <c r="C866" s="75">
        <v>12</v>
      </c>
      <c r="D866" s="75" t="s">
        <v>8</v>
      </c>
      <c r="E866" s="75" t="s">
        <v>40</v>
      </c>
      <c r="F866" s="75"/>
      <c r="G866" s="70">
        <v>6.4000000000000001E-2</v>
      </c>
      <c r="H866" s="70">
        <v>6.7799999999999999E-2</v>
      </c>
      <c r="I866" s="70">
        <v>6.9500000000000006E-2</v>
      </c>
      <c r="J866" s="70">
        <v>6.88E-2</v>
      </c>
    </row>
    <row r="867" spans="2:10" x14ac:dyDescent="0.25">
      <c r="B867" s="69">
        <v>42491</v>
      </c>
      <c r="C867" s="75">
        <v>18</v>
      </c>
      <c r="D867" s="75" t="s">
        <v>8</v>
      </c>
      <c r="E867" s="75" t="s">
        <v>40</v>
      </c>
      <c r="F867" s="75"/>
      <c r="G867" s="70">
        <v>6.4299999999999996E-2</v>
      </c>
      <c r="H867" s="70">
        <v>6.6500000000000004E-2</v>
      </c>
      <c r="I867" s="70">
        <v>6.8599999999999994E-2</v>
      </c>
      <c r="J867" s="70">
        <v>6.7900000000000002E-2</v>
      </c>
    </row>
    <row r="868" spans="2:10" x14ac:dyDescent="0.25">
      <c r="B868" s="69">
        <v>42491</v>
      </c>
      <c r="C868" s="75">
        <v>24</v>
      </c>
      <c r="D868" s="75" t="s">
        <v>8</v>
      </c>
      <c r="E868" s="75" t="s">
        <v>40</v>
      </c>
      <c r="F868" s="75"/>
      <c r="G868" s="70">
        <v>6.4199999999999993E-2</v>
      </c>
      <c r="H868" s="70">
        <v>6.7799999999999999E-2</v>
      </c>
      <c r="I868" s="70">
        <v>6.9500000000000006E-2</v>
      </c>
      <c r="J868" s="70">
        <v>6.88E-2</v>
      </c>
    </row>
    <row r="869" spans="2:10" x14ac:dyDescent="0.25">
      <c r="B869" s="67">
        <v>42522</v>
      </c>
      <c r="C869" s="74">
        <v>6</v>
      </c>
      <c r="D869" s="74" t="s">
        <v>8</v>
      </c>
      <c r="E869" s="74" t="s">
        <v>40</v>
      </c>
      <c r="F869" s="74"/>
      <c r="G869" s="68">
        <v>6.2600000000000003E-2</v>
      </c>
      <c r="H869" s="68">
        <v>6.2700000000000006E-2</v>
      </c>
      <c r="I869" s="68">
        <v>6.54E-2</v>
      </c>
      <c r="J869" s="68">
        <v>6.4699999999999994E-2</v>
      </c>
    </row>
    <row r="870" spans="2:10" x14ac:dyDescent="0.25">
      <c r="B870" s="69">
        <v>42522</v>
      </c>
      <c r="C870" s="75">
        <v>12</v>
      </c>
      <c r="D870" s="75" t="s">
        <v>8</v>
      </c>
      <c r="E870" s="74" t="s">
        <v>40</v>
      </c>
      <c r="F870" s="75"/>
      <c r="G870" s="70">
        <v>6.4399999999999999E-2</v>
      </c>
      <c r="H870" s="70">
        <v>6.8000000000000005E-2</v>
      </c>
      <c r="I870" s="70">
        <v>6.9800000000000001E-2</v>
      </c>
      <c r="J870" s="70">
        <v>6.9099999999999995E-2</v>
      </c>
    </row>
    <row r="871" spans="2:10" x14ac:dyDescent="0.25">
      <c r="B871" s="69">
        <v>42522</v>
      </c>
      <c r="C871" s="75">
        <v>18</v>
      </c>
      <c r="D871" s="75" t="s">
        <v>8</v>
      </c>
      <c r="E871" s="75" t="s">
        <v>40</v>
      </c>
      <c r="F871" s="75"/>
      <c r="G871" s="70">
        <v>6.4299999999999996E-2</v>
      </c>
      <c r="H871" s="70">
        <v>6.6699999999999995E-2</v>
      </c>
      <c r="I871" s="70">
        <v>6.88E-2</v>
      </c>
      <c r="J871" s="70">
        <v>6.8099999999999994E-2</v>
      </c>
    </row>
    <row r="872" spans="2:10" x14ac:dyDescent="0.25">
      <c r="B872" s="69">
        <v>42522</v>
      </c>
      <c r="C872" s="75">
        <v>24</v>
      </c>
      <c r="D872" s="75" t="s">
        <v>8</v>
      </c>
      <c r="E872" s="75" t="s">
        <v>40</v>
      </c>
      <c r="F872" s="75"/>
      <c r="G872" s="70">
        <v>6.4299999999999996E-2</v>
      </c>
      <c r="H872" s="70">
        <v>6.7799999999999999E-2</v>
      </c>
      <c r="I872" s="70">
        <v>6.9500000000000006E-2</v>
      </c>
      <c r="J872" s="70">
        <v>6.8900000000000003E-2</v>
      </c>
    </row>
    <row r="873" spans="2:10" x14ac:dyDescent="0.25">
      <c r="B873" s="67">
        <v>42552</v>
      </c>
      <c r="C873" s="74">
        <v>6</v>
      </c>
      <c r="D873" s="74" t="s">
        <v>8</v>
      </c>
      <c r="E873" s="74" t="s">
        <v>40</v>
      </c>
      <c r="F873" s="74"/>
      <c r="G873" s="68">
        <v>6.2199999999999998E-2</v>
      </c>
      <c r="H873" s="68">
        <v>6.4199999999999993E-2</v>
      </c>
      <c r="I873" s="68">
        <v>6.6500000000000004E-2</v>
      </c>
      <c r="J873" s="68">
        <v>6.5799999999999997E-2</v>
      </c>
    </row>
    <row r="874" spans="2:10" x14ac:dyDescent="0.25">
      <c r="B874" s="67">
        <v>42552</v>
      </c>
      <c r="C874" s="74">
        <v>12</v>
      </c>
      <c r="D874" s="74" t="s">
        <v>8</v>
      </c>
      <c r="E874" s="74" t="s">
        <v>40</v>
      </c>
      <c r="F874" s="74"/>
      <c r="G874" s="68">
        <v>6.4600000000000005E-2</v>
      </c>
      <c r="H874" s="68">
        <v>6.8199999999999997E-2</v>
      </c>
      <c r="I874" s="68">
        <v>7.0000000000000007E-2</v>
      </c>
      <c r="J874" s="68">
        <v>6.93E-2</v>
      </c>
    </row>
    <row r="875" spans="2:10" x14ac:dyDescent="0.25">
      <c r="B875" s="67">
        <v>42552</v>
      </c>
      <c r="C875" s="74">
        <v>18</v>
      </c>
      <c r="D875" s="74" t="s">
        <v>8</v>
      </c>
      <c r="E875" s="74" t="s">
        <v>40</v>
      </c>
      <c r="F875" s="74"/>
      <c r="G875" s="68">
        <v>6.4199999999999993E-2</v>
      </c>
      <c r="H875" s="68">
        <v>6.7199999999999996E-2</v>
      </c>
      <c r="I875" s="68">
        <v>6.9099999999999995E-2</v>
      </c>
      <c r="J875" s="68">
        <v>6.8400000000000002E-2</v>
      </c>
    </row>
    <row r="876" spans="2:10" x14ac:dyDescent="0.25">
      <c r="B876" s="67">
        <v>42552</v>
      </c>
      <c r="C876" s="74">
        <v>24</v>
      </c>
      <c r="D876" s="74" t="s">
        <v>8</v>
      </c>
      <c r="E876" s="74" t="s">
        <v>40</v>
      </c>
      <c r="F876" s="74"/>
      <c r="G876" s="68">
        <v>6.4399999999999999E-2</v>
      </c>
      <c r="H876" s="68">
        <v>6.8000000000000005E-2</v>
      </c>
      <c r="I876" s="68">
        <v>6.9699999999999998E-2</v>
      </c>
      <c r="J876" s="68">
        <v>6.9000000000000006E-2</v>
      </c>
    </row>
    <row r="877" spans="2:10" x14ac:dyDescent="0.25">
      <c r="B877" s="67">
        <v>42583</v>
      </c>
      <c r="C877" s="74">
        <v>6</v>
      </c>
      <c r="D877" s="74" t="s">
        <v>8</v>
      </c>
      <c r="E877" s="74" t="s">
        <v>40</v>
      </c>
      <c r="F877" s="74"/>
      <c r="G877" s="68">
        <v>6.3299999999999995E-2</v>
      </c>
      <c r="H877" s="68">
        <v>6.7299999999999999E-2</v>
      </c>
      <c r="I877" s="68">
        <v>6.9199999999999998E-2</v>
      </c>
      <c r="J877" s="68">
        <v>6.8599999999999994E-2</v>
      </c>
    </row>
    <row r="878" spans="2:10" x14ac:dyDescent="0.25">
      <c r="B878" s="67">
        <v>42583</v>
      </c>
      <c r="C878" s="74">
        <v>12</v>
      </c>
      <c r="D878" s="74" t="s">
        <v>8</v>
      </c>
      <c r="E878" s="74" t="s">
        <v>40</v>
      </c>
      <c r="F878" s="74"/>
      <c r="G878" s="68">
        <v>6.4699999999999994E-2</v>
      </c>
      <c r="H878" s="68">
        <v>6.83E-2</v>
      </c>
      <c r="I878" s="68">
        <v>7.0000000000000007E-2</v>
      </c>
      <c r="J878" s="68">
        <v>6.93E-2</v>
      </c>
    </row>
    <row r="879" spans="2:10" x14ac:dyDescent="0.25">
      <c r="B879" s="67">
        <v>42583</v>
      </c>
      <c r="C879" s="74">
        <v>18</v>
      </c>
      <c r="D879" s="74" t="s">
        <v>8</v>
      </c>
      <c r="E879" s="74" t="s">
        <v>40</v>
      </c>
      <c r="F879" s="74"/>
      <c r="G879" s="68">
        <v>6.4399999999999999E-2</v>
      </c>
      <c r="H879" s="68">
        <v>6.8099999999999994E-2</v>
      </c>
      <c r="I879" s="68">
        <v>6.9800000000000001E-2</v>
      </c>
      <c r="J879" s="68">
        <v>6.9199999999999998E-2</v>
      </c>
    </row>
    <row r="880" spans="2:10" x14ac:dyDescent="0.25">
      <c r="B880" s="67">
        <v>42583</v>
      </c>
      <c r="C880" s="74">
        <v>24</v>
      </c>
      <c r="D880" s="74" t="s">
        <v>8</v>
      </c>
      <c r="E880" s="74" t="s">
        <v>40</v>
      </c>
      <c r="F880" s="74"/>
      <c r="G880" s="68">
        <v>6.4500000000000002E-2</v>
      </c>
      <c r="H880" s="68">
        <v>6.8099999999999994E-2</v>
      </c>
      <c r="I880" s="68">
        <v>6.9800000000000001E-2</v>
      </c>
      <c r="J880" s="68">
        <v>6.9099999999999995E-2</v>
      </c>
    </row>
    <row r="881" spans="2:10" x14ac:dyDescent="0.25">
      <c r="B881" s="67">
        <v>42614</v>
      </c>
      <c r="C881" s="74">
        <v>6</v>
      </c>
      <c r="D881" s="74" t="s">
        <v>8</v>
      </c>
      <c r="E881" s="74" t="s">
        <v>40</v>
      </c>
      <c r="F881" s="74"/>
      <c r="G881" s="68">
        <v>6.4100000000000004E-2</v>
      </c>
      <c r="H881" s="68">
        <v>7.0300000000000001E-2</v>
      </c>
      <c r="I881" s="68">
        <v>7.1300000000000002E-2</v>
      </c>
      <c r="J881" s="68">
        <v>7.0900000000000005E-2</v>
      </c>
    </row>
    <row r="882" spans="2:10" x14ac:dyDescent="0.25">
      <c r="B882" s="67">
        <v>42614</v>
      </c>
      <c r="C882" s="74">
        <v>12</v>
      </c>
      <c r="D882" s="74" t="s">
        <v>8</v>
      </c>
      <c r="E882" s="74" t="s">
        <v>40</v>
      </c>
      <c r="F882" s="74"/>
      <c r="G882" s="68">
        <v>6.4899999999999999E-2</v>
      </c>
      <c r="H882" s="68">
        <v>6.8500000000000005E-2</v>
      </c>
      <c r="I882" s="68">
        <v>7.0199999999999999E-2</v>
      </c>
      <c r="J882" s="68">
        <v>6.9500000000000006E-2</v>
      </c>
    </row>
    <row r="883" spans="2:10" x14ac:dyDescent="0.25">
      <c r="B883" s="67">
        <v>42614</v>
      </c>
      <c r="C883" s="74">
        <v>18</v>
      </c>
      <c r="D883" s="74" t="s">
        <v>8</v>
      </c>
      <c r="E883" s="74" t="s">
        <v>40</v>
      </c>
      <c r="F883" s="74"/>
      <c r="G883" s="68">
        <v>6.4500000000000002E-2</v>
      </c>
      <c r="H883" s="68">
        <v>6.8900000000000003E-2</v>
      </c>
      <c r="I883" s="68">
        <v>7.0400000000000004E-2</v>
      </c>
      <c r="J883" s="68">
        <v>6.9800000000000001E-2</v>
      </c>
    </row>
    <row r="884" spans="2:10" x14ac:dyDescent="0.25">
      <c r="B884" s="67">
        <v>42614</v>
      </c>
      <c r="C884" s="74">
        <v>24</v>
      </c>
      <c r="D884" s="74" t="s">
        <v>8</v>
      </c>
      <c r="E884" s="74" t="s">
        <v>40</v>
      </c>
      <c r="F884" s="74"/>
      <c r="G884" s="68">
        <v>6.4600000000000005E-2</v>
      </c>
      <c r="H884" s="68">
        <v>6.8199999999999997E-2</v>
      </c>
      <c r="I884" s="68">
        <v>6.9900000000000004E-2</v>
      </c>
      <c r="J884" s="68">
        <v>6.9199999999999998E-2</v>
      </c>
    </row>
    <row r="885" spans="2:10" x14ac:dyDescent="0.25">
      <c r="B885" s="69">
        <v>42461</v>
      </c>
      <c r="C885" s="75">
        <v>6</v>
      </c>
      <c r="D885" s="75" t="s">
        <v>8</v>
      </c>
      <c r="E885" s="75" t="s">
        <v>30</v>
      </c>
      <c r="F885" s="75"/>
      <c r="G885" s="70">
        <v>7.2700000000000001E-2</v>
      </c>
      <c r="H885" s="70">
        <v>7.6300000000000007E-2</v>
      </c>
      <c r="I885" s="70">
        <v>7.5200000000000003E-2</v>
      </c>
      <c r="J885" s="70">
        <v>7.4200000000000002E-2</v>
      </c>
    </row>
    <row r="886" spans="2:10" x14ac:dyDescent="0.25">
      <c r="B886" s="67">
        <v>42461</v>
      </c>
      <c r="C886" s="74">
        <v>12</v>
      </c>
      <c r="D886" s="74" t="s">
        <v>8</v>
      </c>
      <c r="E886" s="74" t="s">
        <v>30</v>
      </c>
      <c r="F886" s="74"/>
      <c r="G886" s="68">
        <v>6.8099999999999994E-2</v>
      </c>
      <c r="H886" s="68">
        <v>7.7200000000000005E-2</v>
      </c>
      <c r="I886" s="68">
        <v>7.5600000000000001E-2</v>
      </c>
      <c r="J886" s="68">
        <v>7.4700000000000003E-2</v>
      </c>
    </row>
    <row r="887" spans="2:10" x14ac:dyDescent="0.25">
      <c r="B887" s="69">
        <v>42461</v>
      </c>
      <c r="C887" s="75">
        <v>18</v>
      </c>
      <c r="D887" s="75" t="s">
        <v>8</v>
      </c>
      <c r="E887" s="75" t="s">
        <v>30</v>
      </c>
      <c r="F887" s="75"/>
      <c r="G887" s="70">
        <v>6.8699999999999997E-2</v>
      </c>
      <c r="H887" s="70">
        <v>7.5999999999999998E-2</v>
      </c>
      <c r="I887" s="70">
        <v>7.46E-2</v>
      </c>
      <c r="J887" s="70">
        <v>7.3700000000000002E-2</v>
      </c>
    </row>
    <row r="888" spans="2:10" x14ac:dyDescent="0.25">
      <c r="B888" s="67">
        <v>42461</v>
      </c>
      <c r="C888" s="74">
        <v>24</v>
      </c>
      <c r="D888" s="74" t="s">
        <v>8</v>
      </c>
      <c r="E888" s="74" t="s">
        <v>30</v>
      </c>
      <c r="F888" s="74"/>
      <c r="G888" s="68">
        <v>6.7799999999999999E-2</v>
      </c>
      <c r="H888" s="68">
        <v>7.6700000000000004E-2</v>
      </c>
      <c r="I888" s="68">
        <v>7.51E-2</v>
      </c>
      <c r="J888" s="68">
        <v>7.4300000000000005E-2</v>
      </c>
    </row>
    <row r="889" spans="2:10" x14ac:dyDescent="0.25">
      <c r="B889" s="69">
        <v>42491</v>
      </c>
      <c r="C889" s="75">
        <v>6</v>
      </c>
      <c r="D889" s="75" t="s">
        <v>8</v>
      </c>
      <c r="E889" s="75" t="s">
        <v>30</v>
      </c>
      <c r="F889" s="75"/>
      <c r="G889" s="70">
        <v>7.0900000000000005E-2</v>
      </c>
      <c r="H889" s="70">
        <v>7.3800000000000004E-2</v>
      </c>
      <c r="I889" s="70">
        <v>7.2800000000000004E-2</v>
      </c>
      <c r="J889" s="70">
        <v>7.1900000000000006E-2</v>
      </c>
    </row>
    <row r="890" spans="2:10" x14ac:dyDescent="0.25">
      <c r="B890" s="69">
        <v>42491</v>
      </c>
      <c r="C890" s="75">
        <v>12</v>
      </c>
      <c r="D890" s="75" t="s">
        <v>8</v>
      </c>
      <c r="E890" s="74" t="s">
        <v>30</v>
      </c>
      <c r="F890" s="75"/>
      <c r="G890" s="70">
        <v>6.7299999999999999E-2</v>
      </c>
      <c r="H890" s="70">
        <v>7.5899999999999995E-2</v>
      </c>
      <c r="I890" s="70">
        <v>7.4399999999999994E-2</v>
      </c>
      <c r="J890" s="70">
        <v>7.3499999999999996E-2</v>
      </c>
    </row>
    <row r="891" spans="2:10" x14ac:dyDescent="0.25">
      <c r="B891" s="67">
        <v>42491</v>
      </c>
      <c r="C891" s="74">
        <v>18</v>
      </c>
      <c r="D891" s="74" t="s">
        <v>8</v>
      </c>
      <c r="E891" s="74" t="s">
        <v>30</v>
      </c>
      <c r="F891" s="74"/>
      <c r="G891" s="68">
        <v>6.83E-2</v>
      </c>
      <c r="H891" s="68">
        <v>7.51E-2</v>
      </c>
      <c r="I891" s="68">
        <v>7.3800000000000004E-2</v>
      </c>
      <c r="J891" s="68">
        <v>7.2999999999999995E-2</v>
      </c>
    </row>
    <row r="892" spans="2:10" x14ac:dyDescent="0.25">
      <c r="B892" s="69">
        <v>42491</v>
      </c>
      <c r="C892" s="75">
        <v>24</v>
      </c>
      <c r="D892" s="75" t="s">
        <v>8</v>
      </c>
      <c r="E892" s="75" t="s">
        <v>30</v>
      </c>
      <c r="F892" s="75"/>
      <c r="G892" s="70">
        <v>6.7199999999999996E-2</v>
      </c>
      <c r="H892" s="70">
        <v>7.5999999999999998E-2</v>
      </c>
      <c r="I892" s="70">
        <v>7.4399999999999994E-2</v>
      </c>
      <c r="J892" s="70">
        <v>7.3599999999999999E-2</v>
      </c>
    </row>
    <row r="893" spans="2:10" x14ac:dyDescent="0.25">
      <c r="B893" s="71">
        <v>42522</v>
      </c>
      <c r="C893" s="72">
        <v>6</v>
      </c>
      <c r="D893" s="72" t="s">
        <v>8</v>
      </c>
      <c r="E893" s="72" t="s">
        <v>30</v>
      </c>
      <c r="F893" s="72"/>
      <c r="G893" s="73">
        <v>6.7500000000000004E-2</v>
      </c>
      <c r="H893" s="73">
        <v>7.1499999999999994E-2</v>
      </c>
      <c r="I893" s="73">
        <v>7.0499999999999993E-2</v>
      </c>
      <c r="J893" s="73">
        <v>6.9699999999999998E-2</v>
      </c>
    </row>
    <row r="894" spans="2:10" x14ac:dyDescent="0.25">
      <c r="B894" s="67">
        <v>42522</v>
      </c>
      <c r="C894" s="74">
        <v>12</v>
      </c>
      <c r="D894" s="74" t="s">
        <v>8</v>
      </c>
      <c r="E894" s="74" t="s">
        <v>30</v>
      </c>
      <c r="F894" s="74"/>
      <c r="G894" s="68">
        <v>6.6299999999999998E-2</v>
      </c>
      <c r="H894" s="68">
        <v>7.4399999999999994E-2</v>
      </c>
      <c r="I894" s="68">
        <v>7.2999999999999995E-2</v>
      </c>
      <c r="J894" s="68">
        <v>7.22E-2</v>
      </c>
    </row>
    <row r="895" spans="2:10" x14ac:dyDescent="0.25">
      <c r="B895" s="69">
        <v>42522</v>
      </c>
      <c r="C895" s="75">
        <v>18</v>
      </c>
      <c r="D895" s="75" t="s">
        <v>8</v>
      </c>
      <c r="E895" s="75" t="s">
        <v>30</v>
      </c>
      <c r="F895" s="75"/>
      <c r="G895" s="70">
        <v>6.7299999999999999E-2</v>
      </c>
      <c r="H895" s="70">
        <v>7.4300000000000005E-2</v>
      </c>
      <c r="I895" s="70">
        <v>7.2999999999999995E-2</v>
      </c>
      <c r="J895" s="70">
        <v>7.22E-2</v>
      </c>
    </row>
    <row r="896" spans="2:10" x14ac:dyDescent="0.25">
      <c r="B896" s="69">
        <v>42522</v>
      </c>
      <c r="C896" s="75">
        <v>24</v>
      </c>
      <c r="D896" s="75" t="s">
        <v>8</v>
      </c>
      <c r="E896" s="75" t="s">
        <v>30</v>
      </c>
      <c r="F896" s="75"/>
      <c r="G896" s="70">
        <v>6.6699999999999995E-2</v>
      </c>
      <c r="H896" s="70">
        <v>7.5200000000000003E-2</v>
      </c>
      <c r="I896" s="70">
        <v>7.3700000000000002E-2</v>
      </c>
      <c r="J896" s="70">
        <v>7.2800000000000004E-2</v>
      </c>
    </row>
    <row r="897" spans="2:10" x14ac:dyDescent="0.25">
      <c r="B897" s="67">
        <v>42552</v>
      </c>
      <c r="C897" s="74">
        <v>6</v>
      </c>
      <c r="D897" s="74" t="s">
        <v>8</v>
      </c>
      <c r="E897" s="74" t="s">
        <v>30</v>
      </c>
      <c r="F897" s="74"/>
      <c r="G897" s="68">
        <v>6.6400000000000001E-2</v>
      </c>
      <c r="H897" s="68">
        <v>7.2800000000000004E-2</v>
      </c>
      <c r="I897" s="68">
        <v>7.1499999999999994E-2</v>
      </c>
      <c r="J897" s="68">
        <v>7.0800000000000002E-2</v>
      </c>
    </row>
    <row r="898" spans="2:10" x14ac:dyDescent="0.25">
      <c r="B898" s="67">
        <v>42552</v>
      </c>
      <c r="C898" s="74">
        <v>12</v>
      </c>
      <c r="D898" s="74" t="s">
        <v>8</v>
      </c>
      <c r="E898" s="74" t="s">
        <v>30</v>
      </c>
      <c r="F898" s="74"/>
      <c r="G898" s="68">
        <v>6.6500000000000004E-2</v>
      </c>
      <c r="H898" s="68">
        <v>7.4700000000000003E-2</v>
      </c>
      <c r="I898" s="68">
        <v>7.3300000000000004E-2</v>
      </c>
      <c r="J898" s="68">
        <v>7.2499999999999995E-2</v>
      </c>
    </row>
    <row r="899" spans="2:10" x14ac:dyDescent="0.25">
      <c r="B899" s="67">
        <v>42552</v>
      </c>
      <c r="C899" s="74">
        <v>18</v>
      </c>
      <c r="D899" s="74" t="s">
        <v>8</v>
      </c>
      <c r="E899" s="74" t="s">
        <v>30</v>
      </c>
      <c r="F899" s="74"/>
      <c r="G899" s="68">
        <v>6.7000000000000004E-2</v>
      </c>
      <c r="H899" s="68">
        <v>7.4899999999999994E-2</v>
      </c>
      <c r="I899" s="68">
        <v>7.3400000000000007E-2</v>
      </c>
      <c r="J899" s="68">
        <v>7.2599999999999998E-2</v>
      </c>
    </row>
    <row r="900" spans="2:10" x14ac:dyDescent="0.25">
      <c r="B900" s="67">
        <v>42552</v>
      </c>
      <c r="C900" s="74">
        <v>24</v>
      </c>
      <c r="D900" s="74" t="s">
        <v>8</v>
      </c>
      <c r="E900" s="74" t="s">
        <v>30</v>
      </c>
      <c r="F900" s="74"/>
      <c r="G900" s="68">
        <v>6.6799999999999998E-2</v>
      </c>
      <c r="H900" s="68">
        <v>7.5300000000000006E-2</v>
      </c>
      <c r="I900" s="68">
        <v>7.3800000000000004E-2</v>
      </c>
      <c r="J900" s="68">
        <v>7.2999999999999995E-2</v>
      </c>
    </row>
    <row r="901" spans="2:10" x14ac:dyDescent="0.25">
      <c r="B901" s="67">
        <v>42583</v>
      </c>
      <c r="C901" s="74">
        <v>6</v>
      </c>
      <c r="D901" s="74" t="s">
        <v>8</v>
      </c>
      <c r="E901" s="74" t="s">
        <v>30</v>
      </c>
      <c r="F901" s="74"/>
      <c r="G901" s="68">
        <v>6.6199999999999995E-2</v>
      </c>
      <c r="H901" s="68">
        <v>7.5200000000000003E-2</v>
      </c>
      <c r="I901" s="68">
        <v>7.3400000000000007E-2</v>
      </c>
      <c r="J901" s="68">
        <v>7.2900000000000006E-2</v>
      </c>
    </row>
    <row r="902" spans="2:10" x14ac:dyDescent="0.25">
      <c r="B902" s="67">
        <v>42583</v>
      </c>
      <c r="C902" s="74">
        <v>12</v>
      </c>
      <c r="D902" s="74" t="s">
        <v>8</v>
      </c>
      <c r="E902" s="74" t="s">
        <v>30</v>
      </c>
      <c r="F902" s="74"/>
      <c r="G902" s="68">
        <v>6.6799999999999998E-2</v>
      </c>
      <c r="H902" s="68">
        <v>7.51E-2</v>
      </c>
      <c r="I902" s="68">
        <v>7.3599999999999999E-2</v>
      </c>
      <c r="J902" s="68">
        <v>7.2800000000000004E-2</v>
      </c>
    </row>
    <row r="903" spans="2:10" x14ac:dyDescent="0.25">
      <c r="B903" s="67">
        <v>42583</v>
      </c>
      <c r="C903" s="74">
        <v>18</v>
      </c>
      <c r="D903" s="74" t="s">
        <v>8</v>
      </c>
      <c r="E903" s="74" t="s">
        <v>30</v>
      </c>
      <c r="F903" s="74"/>
      <c r="G903" s="68">
        <v>6.7000000000000004E-2</v>
      </c>
      <c r="H903" s="68">
        <v>7.5700000000000003E-2</v>
      </c>
      <c r="I903" s="68">
        <v>7.4099999999999999E-2</v>
      </c>
      <c r="J903" s="68">
        <v>7.3400000000000007E-2</v>
      </c>
    </row>
    <row r="904" spans="2:10" x14ac:dyDescent="0.25">
      <c r="B904" s="67">
        <v>42583</v>
      </c>
      <c r="C904" s="74">
        <v>24</v>
      </c>
      <c r="D904" s="74" t="s">
        <v>8</v>
      </c>
      <c r="E904" s="74" t="s">
        <v>30</v>
      </c>
      <c r="F904" s="74"/>
      <c r="G904" s="68">
        <v>6.6900000000000001E-2</v>
      </c>
      <c r="H904" s="68">
        <v>7.5600000000000001E-2</v>
      </c>
      <c r="I904" s="68">
        <v>7.3999999999999996E-2</v>
      </c>
      <c r="J904" s="68">
        <v>7.3200000000000001E-2</v>
      </c>
    </row>
    <row r="905" spans="2:10" x14ac:dyDescent="0.25">
      <c r="B905" s="67">
        <v>42614</v>
      </c>
      <c r="C905" s="74">
        <v>6</v>
      </c>
      <c r="D905" s="74" t="s">
        <v>8</v>
      </c>
      <c r="E905" s="74" t="s">
        <v>30</v>
      </c>
      <c r="F905" s="74"/>
      <c r="G905" s="68">
        <v>6.6299999999999998E-2</v>
      </c>
      <c r="H905" s="68">
        <v>7.7499999999999999E-2</v>
      </c>
      <c r="I905" s="68">
        <v>7.5399999999999995E-2</v>
      </c>
      <c r="J905" s="68">
        <v>7.4899999999999994E-2</v>
      </c>
    </row>
    <row r="906" spans="2:10" x14ac:dyDescent="0.25">
      <c r="B906" s="67">
        <v>42614</v>
      </c>
      <c r="C906" s="74">
        <v>12</v>
      </c>
      <c r="D906" s="74" t="s">
        <v>8</v>
      </c>
      <c r="E906" s="74" t="s">
        <v>30</v>
      </c>
      <c r="F906" s="74"/>
      <c r="G906" s="68">
        <v>6.7299999999999999E-2</v>
      </c>
      <c r="H906" s="68">
        <v>7.5600000000000001E-2</v>
      </c>
      <c r="I906" s="68">
        <v>7.4099999999999999E-2</v>
      </c>
      <c r="J906" s="68">
        <v>7.3300000000000004E-2</v>
      </c>
    </row>
    <row r="907" spans="2:10" x14ac:dyDescent="0.25">
      <c r="B907" s="67">
        <v>42614</v>
      </c>
      <c r="C907" s="74">
        <v>18</v>
      </c>
      <c r="D907" s="74" t="s">
        <v>8</v>
      </c>
      <c r="E907" s="74" t="s">
        <v>30</v>
      </c>
      <c r="F907" s="74"/>
      <c r="G907" s="68">
        <v>6.7100000000000007E-2</v>
      </c>
      <c r="H907" s="68">
        <v>7.6700000000000004E-2</v>
      </c>
      <c r="I907" s="68">
        <v>7.4999999999999997E-2</v>
      </c>
      <c r="J907" s="68">
        <v>7.4200000000000002E-2</v>
      </c>
    </row>
    <row r="908" spans="2:10" x14ac:dyDescent="0.25">
      <c r="B908" s="67">
        <v>42614</v>
      </c>
      <c r="C908" s="74">
        <v>24</v>
      </c>
      <c r="D908" s="74" t="s">
        <v>8</v>
      </c>
      <c r="E908" s="74" t="s">
        <v>30</v>
      </c>
      <c r="F908" s="74"/>
      <c r="G908" s="68">
        <v>6.7299999999999999E-2</v>
      </c>
      <c r="H908" s="68">
        <v>7.5899999999999995E-2</v>
      </c>
      <c r="I908" s="68">
        <v>7.4399999999999994E-2</v>
      </c>
      <c r="J908" s="68">
        <v>7.3499999999999996E-2</v>
      </c>
    </row>
    <row r="909" spans="2:10" x14ac:dyDescent="0.25">
      <c r="B909" s="69">
        <v>42461</v>
      </c>
      <c r="C909" s="75">
        <v>6</v>
      </c>
      <c r="D909" s="75" t="s">
        <v>8</v>
      </c>
      <c r="E909" s="75" t="s">
        <v>32</v>
      </c>
      <c r="F909" s="75"/>
      <c r="G909" s="70">
        <v>6.7000000000000004E-2</v>
      </c>
      <c r="H909" s="70">
        <v>6.13E-2</v>
      </c>
      <c r="I909" s="70">
        <v>6.0499999999999998E-2</v>
      </c>
      <c r="J909" s="70">
        <v>6.5500000000000003E-2</v>
      </c>
    </row>
    <row r="910" spans="2:10" x14ac:dyDescent="0.25">
      <c r="B910" s="67">
        <v>42461</v>
      </c>
      <c r="C910" s="74">
        <v>12</v>
      </c>
      <c r="D910" s="74" t="s">
        <v>8</v>
      </c>
      <c r="E910" s="74" t="s">
        <v>32</v>
      </c>
      <c r="F910" s="74"/>
      <c r="G910" s="68">
        <v>6.6600000000000006E-2</v>
      </c>
      <c r="H910" s="68">
        <v>6.7400000000000002E-2</v>
      </c>
      <c r="I910" s="68">
        <v>6.6400000000000001E-2</v>
      </c>
      <c r="J910" s="68">
        <v>7.1499999999999994E-2</v>
      </c>
    </row>
    <row r="911" spans="2:10" x14ac:dyDescent="0.25">
      <c r="B911" s="67">
        <v>42461</v>
      </c>
      <c r="C911" s="74">
        <v>18</v>
      </c>
      <c r="D911" s="74" t="s">
        <v>8</v>
      </c>
      <c r="E911" s="74" t="s">
        <v>32</v>
      </c>
      <c r="F911" s="74"/>
      <c r="G911" s="68">
        <v>6.7000000000000004E-2</v>
      </c>
      <c r="H911" s="68">
        <v>6.59E-2</v>
      </c>
      <c r="I911" s="68">
        <v>6.5000000000000002E-2</v>
      </c>
      <c r="J911" s="68">
        <v>6.9900000000000004E-2</v>
      </c>
    </row>
    <row r="912" spans="2:10" x14ac:dyDescent="0.25">
      <c r="B912" s="69">
        <v>42461</v>
      </c>
      <c r="C912" s="75">
        <v>24</v>
      </c>
      <c r="D912" s="75" t="s">
        <v>8</v>
      </c>
      <c r="E912" s="75" t="s">
        <v>32</v>
      </c>
      <c r="F912" s="75"/>
      <c r="G912" s="70">
        <v>6.6299999999999998E-2</v>
      </c>
      <c r="H912" s="70">
        <v>6.7000000000000004E-2</v>
      </c>
      <c r="I912" s="70">
        <v>6.6100000000000006E-2</v>
      </c>
      <c r="J912" s="70">
        <v>7.0999999999999994E-2</v>
      </c>
    </row>
    <row r="913" spans="2:10" x14ac:dyDescent="0.25">
      <c r="B913" s="69">
        <v>42491</v>
      </c>
      <c r="C913" s="75">
        <v>6</v>
      </c>
      <c r="D913" s="75" t="s">
        <v>8</v>
      </c>
      <c r="E913" s="75" t="s">
        <v>32</v>
      </c>
      <c r="F913" s="75"/>
      <c r="G913" s="70">
        <v>6.7599999999999993E-2</v>
      </c>
      <c r="H913" s="70">
        <v>6.1499999999999999E-2</v>
      </c>
      <c r="I913" s="70">
        <v>6.0600000000000001E-2</v>
      </c>
      <c r="J913" s="70">
        <v>6.5600000000000006E-2</v>
      </c>
    </row>
    <row r="914" spans="2:10" x14ac:dyDescent="0.25">
      <c r="B914" s="69">
        <v>42491</v>
      </c>
      <c r="C914" s="75">
        <v>12</v>
      </c>
      <c r="D914" s="75" t="s">
        <v>8</v>
      </c>
      <c r="E914" s="75" t="s">
        <v>32</v>
      </c>
      <c r="F914" s="75"/>
      <c r="G914" s="70">
        <v>6.7000000000000004E-2</v>
      </c>
      <c r="H914" s="70">
        <v>6.7699999999999996E-2</v>
      </c>
      <c r="I914" s="70">
        <v>6.6799999999999998E-2</v>
      </c>
      <c r="J914" s="70">
        <v>7.1800000000000003E-2</v>
      </c>
    </row>
    <row r="915" spans="2:10" x14ac:dyDescent="0.25">
      <c r="B915" s="71">
        <v>42491</v>
      </c>
      <c r="C915" s="72">
        <v>18</v>
      </c>
      <c r="D915" s="72" t="s">
        <v>8</v>
      </c>
      <c r="E915" s="72" t="s">
        <v>32</v>
      </c>
      <c r="F915" s="72"/>
      <c r="G915" s="73">
        <v>6.7100000000000007E-2</v>
      </c>
      <c r="H915" s="73">
        <v>6.59E-2</v>
      </c>
      <c r="I915" s="73">
        <v>6.5000000000000002E-2</v>
      </c>
      <c r="J915" s="73">
        <v>6.9900000000000004E-2</v>
      </c>
    </row>
    <row r="916" spans="2:10" x14ac:dyDescent="0.25">
      <c r="B916" s="69">
        <v>42491</v>
      </c>
      <c r="C916" s="75">
        <v>24</v>
      </c>
      <c r="D916" s="75" t="s">
        <v>8</v>
      </c>
      <c r="E916" s="75" t="s">
        <v>32</v>
      </c>
      <c r="F916" s="75"/>
      <c r="G916" s="70">
        <v>6.6400000000000001E-2</v>
      </c>
      <c r="H916" s="70">
        <v>6.7100000000000007E-2</v>
      </c>
      <c r="I916" s="70">
        <v>6.6199999999999995E-2</v>
      </c>
      <c r="J916" s="70">
        <v>7.1099999999999997E-2</v>
      </c>
    </row>
    <row r="917" spans="2:10" x14ac:dyDescent="0.25">
      <c r="B917" s="69">
        <v>42522</v>
      </c>
      <c r="C917" s="75">
        <v>6</v>
      </c>
      <c r="D917" s="75" t="s">
        <v>8</v>
      </c>
      <c r="E917" s="75" t="s">
        <v>32</v>
      </c>
      <c r="F917" s="75"/>
      <c r="G917" s="70">
        <v>6.6100000000000006E-2</v>
      </c>
      <c r="H917" s="70">
        <v>6.2100000000000002E-2</v>
      </c>
      <c r="I917" s="70">
        <v>6.1100000000000002E-2</v>
      </c>
      <c r="J917" s="70">
        <v>6.6299999999999998E-2</v>
      </c>
    </row>
    <row r="918" spans="2:10" x14ac:dyDescent="0.25">
      <c r="B918" s="71">
        <v>42522</v>
      </c>
      <c r="C918" s="72">
        <v>12</v>
      </c>
      <c r="D918" s="72" t="s">
        <v>8</v>
      </c>
      <c r="E918" s="72" t="s">
        <v>32</v>
      </c>
      <c r="F918" s="72"/>
      <c r="G918" s="73">
        <v>6.7199999999999996E-2</v>
      </c>
      <c r="H918" s="73">
        <v>6.7900000000000002E-2</v>
      </c>
      <c r="I918" s="73">
        <v>6.6900000000000001E-2</v>
      </c>
      <c r="J918" s="73">
        <v>7.1900000000000006E-2</v>
      </c>
    </row>
    <row r="919" spans="2:10" x14ac:dyDescent="0.25">
      <c r="B919" s="67">
        <v>42522</v>
      </c>
      <c r="C919" s="74">
        <v>18</v>
      </c>
      <c r="D919" s="74" t="s">
        <v>8</v>
      </c>
      <c r="E919" s="74" t="s">
        <v>32</v>
      </c>
      <c r="F919" s="74"/>
      <c r="G919" s="68">
        <v>6.6699999999999995E-2</v>
      </c>
      <c r="H919" s="68">
        <v>6.6000000000000003E-2</v>
      </c>
      <c r="I919" s="68">
        <v>6.5000000000000002E-2</v>
      </c>
      <c r="J919" s="68">
        <v>7.0000000000000007E-2</v>
      </c>
    </row>
    <row r="920" spans="2:10" x14ac:dyDescent="0.25">
      <c r="B920" s="67">
        <v>42522</v>
      </c>
      <c r="C920" s="74">
        <v>24</v>
      </c>
      <c r="D920" s="74" t="s">
        <v>8</v>
      </c>
      <c r="E920" s="74" t="s">
        <v>32</v>
      </c>
      <c r="F920" s="74"/>
      <c r="G920" s="68">
        <v>6.6500000000000004E-2</v>
      </c>
      <c r="H920" s="68">
        <v>6.7100000000000007E-2</v>
      </c>
      <c r="I920" s="68">
        <v>6.6199999999999995E-2</v>
      </c>
      <c r="J920" s="68">
        <v>7.1099999999999997E-2</v>
      </c>
    </row>
    <row r="921" spans="2:10" x14ac:dyDescent="0.25">
      <c r="B921" s="67">
        <v>42552</v>
      </c>
      <c r="C921" s="74">
        <v>6</v>
      </c>
      <c r="D921" s="74" t="s">
        <v>8</v>
      </c>
      <c r="E921" s="74" t="s">
        <v>32</v>
      </c>
      <c r="F921" s="74"/>
      <c r="G921" s="68">
        <v>6.5299999999999997E-2</v>
      </c>
      <c r="H921" s="68">
        <v>6.4199999999999993E-2</v>
      </c>
      <c r="I921" s="68">
        <v>6.2899999999999998E-2</v>
      </c>
      <c r="J921" s="68">
        <v>6.8199999999999997E-2</v>
      </c>
    </row>
    <row r="922" spans="2:10" x14ac:dyDescent="0.25">
      <c r="B922" s="67">
        <v>42552</v>
      </c>
      <c r="C922" s="74">
        <v>12</v>
      </c>
      <c r="D922" s="74" t="s">
        <v>8</v>
      </c>
      <c r="E922" s="74" t="s">
        <v>32</v>
      </c>
      <c r="F922" s="74"/>
      <c r="G922" s="68">
        <v>6.7199999999999996E-2</v>
      </c>
      <c r="H922" s="68">
        <v>6.7900000000000002E-2</v>
      </c>
      <c r="I922" s="68">
        <v>6.7000000000000004E-2</v>
      </c>
      <c r="J922" s="68">
        <v>7.1900000000000006E-2</v>
      </c>
    </row>
    <row r="923" spans="2:10" x14ac:dyDescent="0.25">
      <c r="B923" s="67">
        <v>42552</v>
      </c>
      <c r="C923" s="74">
        <v>18</v>
      </c>
      <c r="D923" s="74" t="s">
        <v>8</v>
      </c>
      <c r="E923" s="74" t="s">
        <v>32</v>
      </c>
      <c r="F923" s="74"/>
      <c r="G923" s="68">
        <v>6.6199999999999995E-2</v>
      </c>
      <c r="H923" s="68">
        <v>6.6299999999999998E-2</v>
      </c>
      <c r="I923" s="68">
        <v>6.5299999999999997E-2</v>
      </c>
      <c r="J923" s="68">
        <v>7.0300000000000001E-2</v>
      </c>
    </row>
    <row r="924" spans="2:10" x14ac:dyDescent="0.25">
      <c r="B924" s="67">
        <v>42552</v>
      </c>
      <c r="C924" s="74">
        <v>24</v>
      </c>
      <c r="D924" s="74" t="s">
        <v>8</v>
      </c>
      <c r="E924" s="74" t="s">
        <v>32</v>
      </c>
      <c r="F924" s="74"/>
      <c r="G924" s="68">
        <v>6.6500000000000004E-2</v>
      </c>
      <c r="H924" s="68">
        <v>6.7199999999999996E-2</v>
      </c>
      <c r="I924" s="68">
        <v>6.6299999999999998E-2</v>
      </c>
      <c r="J924" s="68">
        <v>7.1099999999999997E-2</v>
      </c>
    </row>
    <row r="925" spans="2:10" x14ac:dyDescent="0.25">
      <c r="B925" s="67">
        <v>42583</v>
      </c>
      <c r="C925" s="74">
        <v>6</v>
      </c>
      <c r="D925" s="74" t="s">
        <v>8</v>
      </c>
      <c r="E925" s="74" t="s">
        <v>32</v>
      </c>
      <c r="F925" s="74"/>
      <c r="G925" s="68">
        <v>6.6799999999999998E-2</v>
      </c>
      <c r="H925" s="68">
        <v>6.83E-2</v>
      </c>
      <c r="I925" s="68">
        <v>6.7100000000000007E-2</v>
      </c>
      <c r="J925" s="68">
        <v>7.2499999999999995E-2</v>
      </c>
    </row>
    <row r="926" spans="2:10" x14ac:dyDescent="0.25">
      <c r="B926" s="67">
        <v>42583</v>
      </c>
      <c r="C926" s="74">
        <v>12</v>
      </c>
      <c r="D926" s="74" t="s">
        <v>8</v>
      </c>
      <c r="E926" s="74" t="s">
        <v>32</v>
      </c>
      <c r="F926" s="74"/>
      <c r="G926" s="68">
        <v>6.7299999999999999E-2</v>
      </c>
      <c r="H926" s="68">
        <v>6.8000000000000005E-2</v>
      </c>
      <c r="I926" s="68">
        <v>6.7100000000000007E-2</v>
      </c>
      <c r="J926" s="68">
        <v>7.1999999999999995E-2</v>
      </c>
    </row>
    <row r="927" spans="2:10" x14ac:dyDescent="0.25">
      <c r="B927" s="67">
        <v>42583</v>
      </c>
      <c r="C927" s="74">
        <v>18</v>
      </c>
      <c r="D927" s="74" t="s">
        <v>8</v>
      </c>
      <c r="E927" s="74" t="s">
        <v>32</v>
      </c>
      <c r="F927" s="74"/>
      <c r="G927" s="68">
        <v>6.6600000000000006E-2</v>
      </c>
      <c r="H927" s="68">
        <v>6.7500000000000004E-2</v>
      </c>
      <c r="I927" s="68">
        <v>6.6500000000000004E-2</v>
      </c>
      <c r="J927" s="68">
        <v>7.1499999999999994E-2</v>
      </c>
    </row>
    <row r="928" spans="2:10" x14ac:dyDescent="0.25">
      <c r="B928" s="67">
        <v>42583</v>
      </c>
      <c r="C928" s="74">
        <v>24</v>
      </c>
      <c r="D928" s="74" t="s">
        <v>8</v>
      </c>
      <c r="E928" s="74" t="s">
        <v>32</v>
      </c>
      <c r="F928" s="74"/>
      <c r="G928" s="68">
        <v>6.6699999999999995E-2</v>
      </c>
      <c r="H928" s="68">
        <v>6.7299999999999999E-2</v>
      </c>
      <c r="I928" s="68">
        <v>6.6400000000000001E-2</v>
      </c>
      <c r="J928" s="68">
        <v>7.1300000000000002E-2</v>
      </c>
    </row>
    <row r="929" spans="2:10" x14ac:dyDescent="0.25">
      <c r="B929" s="67">
        <v>42614</v>
      </c>
      <c r="C929" s="74">
        <v>6</v>
      </c>
      <c r="D929" s="74" t="s">
        <v>8</v>
      </c>
      <c r="E929" s="74" t="s">
        <v>32</v>
      </c>
      <c r="F929" s="74"/>
      <c r="G929" s="68">
        <v>6.8199999999999997E-2</v>
      </c>
      <c r="H929" s="68">
        <v>7.1999999999999995E-2</v>
      </c>
      <c r="I929" s="68">
        <v>7.0900000000000005E-2</v>
      </c>
      <c r="J929" s="68">
        <v>7.6200000000000004E-2</v>
      </c>
    </row>
    <row r="930" spans="2:10" x14ac:dyDescent="0.25">
      <c r="B930" s="67">
        <v>42614</v>
      </c>
      <c r="C930" s="74">
        <v>12</v>
      </c>
      <c r="D930" s="74" t="s">
        <v>8</v>
      </c>
      <c r="E930" s="74" t="s">
        <v>32</v>
      </c>
      <c r="F930" s="74"/>
      <c r="G930" s="68">
        <v>6.7400000000000002E-2</v>
      </c>
      <c r="H930" s="68">
        <v>6.8099999999999994E-2</v>
      </c>
      <c r="I930" s="68">
        <v>6.7199999999999996E-2</v>
      </c>
      <c r="J930" s="68">
        <v>7.2099999999999997E-2</v>
      </c>
    </row>
    <row r="931" spans="2:10" x14ac:dyDescent="0.25">
      <c r="B931" s="67">
        <v>42614</v>
      </c>
      <c r="C931" s="74">
        <v>18</v>
      </c>
      <c r="D931" s="74" t="s">
        <v>8</v>
      </c>
      <c r="E931" s="74" t="s">
        <v>32</v>
      </c>
      <c r="F931" s="74"/>
      <c r="G931" s="68">
        <v>6.6799999999999998E-2</v>
      </c>
      <c r="H931" s="68">
        <v>6.8400000000000002E-2</v>
      </c>
      <c r="I931" s="68">
        <v>6.7500000000000004E-2</v>
      </c>
      <c r="J931" s="68">
        <v>7.2499999999999995E-2</v>
      </c>
    </row>
    <row r="932" spans="2:10" x14ac:dyDescent="0.25">
      <c r="B932" s="67">
        <v>42614</v>
      </c>
      <c r="C932" s="74">
        <v>24</v>
      </c>
      <c r="D932" s="74" t="s">
        <v>8</v>
      </c>
      <c r="E932" s="74" t="s">
        <v>32</v>
      </c>
      <c r="F932" s="74"/>
      <c r="G932" s="68">
        <v>6.6900000000000001E-2</v>
      </c>
      <c r="H932" s="68">
        <v>6.7500000000000004E-2</v>
      </c>
      <c r="I932" s="68">
        <v>6.6600000000000006E-2</v>
      </c>
      <c r="J932" s="68">
        <v>7.1400000000000005E-2</v>
      </c>
    </row>
    <row r="933" spans="2:10" x14ac:dyDescent="0.25">
      <c r="B933" s="67">
        <v>42461</v>
      </c>
      <c r="C933" s="74">
        <v>6</v>
      </c>
      <c r="D933" s="74" t="s">
        <v>8</v>
      </c>
      <c r="E933" s="74" t="s">
        <v>35</v>
      </c>
      <c r="F933" s="74"/>
      <c r="G933" s="68">
        <v>6.4100000000000004E-2</v>
      </c>
      <c r="H933" s="68">
        <v>6.4600000000000005E-2</v>
      </c>
      <c r="I933" s="68">
        <v>6.3899999999999998E-2</v>
      </c>
      <c r="J933" s="68">
        <v>6.3399999999999998E-2</v>
      </c>
    </row>
    <row r="934" spans="2:10" x14ac:dyDescent="0.25">
      <c r="B934" s="67">
        <v>42461</v>
      </c>
      <c r="C934" s="74">
        <v>12</v>
      </c>
      <c r="D934" s="74" t="s">
        <v>8</v>
      </c>
      <c r="E934" s="74" t="s">
        <v>35</v>
      </c>
      <c r="F934" s="74"/>
      <c r="G934" s="68">
        <v>6.4199999999999993E-2</v>
      </c>
      <c r="H934" s="68">
        <v>6.8099999999999994E-2</v>
      </c>
      <c r="I934" s="68">
        <v>6.7199999999999996E-2</v>
      </c>
      <c r="J934" s="68">
        <v>6.6600000000000006E-2</v>
      </c>
    </row>
    <row r="935" spans="2:10" x14ac:dyDescent="0.25">
      <c r="B935" s="67">
        <v>42461</v>
      </c>
      <c r="C935" s="74">
        <v>18</v>
      </c>
      <c r="D935" s="74" t="s">
        <v>8</v>
      </c>
      <c r="E935" s="74" t="s">
        <v>35</v>
      </c>
      <c r="F935" s="74"/>
      <c r="G935" s="68">
        <v>6.54E-2</v>
      </c>
      <c r="H935" s="68">
        <v>6.8500000000000005E-2</v>
      </c>
      <c r="I935" s="68">
        <v>6.7599999999999993E-2</v>
      </c>
      <c r="J935" s="68">
        <v>6.7100000000000007E-2</v>
      </c>
    </row>
    <row r="936" spans="2:10" x14ac:dyDescent="0.25">
      <c r="B936" s="69">
        <v>42461</v>
      </c>
      <c r="C936" s="75">
        <v>24</v>
      </c>
      <c r="D936" s="75" t="s">
        <v>8</v>
      </c>
      <c r="E936" s="75" t="s">
        <v>35</v>
      </c>
      <c r="F936" s="75"/>
      <c r="G936" s="70">
        <v>6.5699999999999995E-2</v>
      </c>
      <c r="H936" s="70">
        <v>7.0400000000000004E-2</v>
      </c>
      <c r="I936" s="70">
        <v>6.93E-2</v>
      </c>
      <c r="J936" s="70">
        <v>6.8699999999999997E-2</v>
      </c>
    </row>
    <row r="937" spans="2:10" x14ac:dyDescent="0.25">
      <c r="B937" s="71">
        <v>42491</v>
      </c>
      <c r="C937" s="72">
        <v>6</v>
      </c>
      <c r="D937" s="72" t="s">
        <v>8</v>
      </c>
      <c r="E937" s="72" t="s">
        <v>35</v>
      </c>
      <c r="F937" s="72"/>
      <c r="G937" s="73">
        <v>6.4299999999999996E-2</v>
      </c>
      <c r="H937" s="73">
        <v>6.4299999999999996E-2</v>
      </c>
      <c r="I937" s="73">
        <v>6.3799999999999996E-2</v>
      </c>
      <c r="J937" s="73">
        <v>6.3200000000000006E-2</v>
      </c>
    </row>
    <row r="938" spans="2:10" x14ac:dyDescent="0.25">
      <c r="B938" s="69">
        <v>42491</v>
      </c>
      <c r="C938" s="75">
        <v>12</v>
      </c>
      <c r="D938" s="75" t="s">
        <v>8</v>
      </c>
      <c r="E938" s="75" t="s">
        <v>35</v>
      </c>
      <c r="F938" s="75"/>
      <c r="G938" s="70">
        <v>6.4399999999999999E-2</v>
      </c>
      <c r="H938" s="70">
        <v>6.83E-2</v>
      </c>
      <c r="I938" s="70">
        <v>6.7299999999999999E-2</v>
      </c>
      <c r="J938" s="70">
        <v>6.6799999999999998E-2</v>
      </c>
    </row>
    <row r="939" spans="2:10" x14ac:dyDescent="0.25">
      <c r="B939" s="69">
        <v>42491</v>
      </c>
      <c r="C939" s="75">
        <v>18</v>
      </c>
      <c r="D939" s="75" t="s">
        <v>8</v>
      </c>
      <c r="E939" s="75" t="s">
        <v>35</v>
      </c>
      <c r="F939" s="75"/>
      <c r="G939" s="70">
        <v>6.5699999999999995E-2</v>
      </c>
      <c r="H939" s="70">
        <v>6.88E-2</v>
      </c>
      <c r="I939" s="70">
        <v>6.7900000000000002E-2</v>
      </c>
      <c r="J939" s="70">
        <v>6.7299999999999999E-2</v>
      </c>
    </row>
    <row r="940" spans="2:10" x14ac:dyDescent="0.25">
      <c r="B940" s="69">
        <v>42491</v>
      </c>
      <c r="C940" s="75">
        <v>24</v>
      </c>
      <c r="D940" s="75" t="s">
        <v>8</v>
      </c>
      <c r="E940" s="75" t="s">
        <v>35</v>
      </c>
      <c r="F940" s="75"/>
      <c r="G940" s="70">
        <v>6.6000000000000003E-2</v>
      </c>
      <c r="H940" s="70">
        <v>7.0599999999999996E-2</v>
      </c>
      <c r="I940" s="70">
        <v>6.9599999999999995E-2</v>
      </c>
      <c r="J940" s="70">
        <v>6.8900000000000003E-2</v>
      </c>
    </row>
    <row r="941" spans="2:10" x14ac:dyDescent="0.25">
      <c r="B941" s="69">
        <v>42522</v>
      </c>
      <c r="C941" s="75">
        <v>6</v>
      </c>
      <c r="D941" s="75" t="s">
        <v>8</v>
      </c>
      <c r="E941" s="75" t="s">
        <v>35</v>
      </c>
      <c r="F941" s="75"/>
      <c r="G941" s="70">
        <v>6.3399999999999998E-2</v>
      </c>
      <c r="H941" s="70">
        <v>6.4299999999999996E-2</v>
      </c>
      <c r="I941" s="70">
        <v>6.3600000000000004E-2</v>
      </c>
      <c r="J941" s="70">
        <v>6.3100000000000003E-2</v>
      </c>
    </row>
    <row r="942" spans="2:10" x14ac:dyDescent="0.25">
      <c r="B942" s="67">
        <v>42522</v>
      </c>
      <c r="C942" s="74">
        <v>12</v>
      </c>
      <c r="D942" s="74" t="s">
        <v>8</v>
      </c>
      <c r="E942" s="74" t="s">
        <v>35</v>
      </c>
      <c r="F942" s="74"/>
      <c r="G942" s="68">
        <v>6.4500000000000002E-2</v>
      </c>
      <c r="H942" s="68">
        <v>6.8199999999999997E-2</v>
      </c>
      <c r="I942" s="68">
        <v>6.7299999999999999E-2</v>
      </c>
      <c r="J942" s="68">
        <v>6.6699999999999995E-2</v>
      </c>
    </row>
    <row r="943" spans="2:10" x14ac:dyDescent="0.25">
      <c r="B943" s="67">
        <v>42522</v>
      </c>
      <c r="C943" s="74">
        <v>18</v>
      </c>
      <c r="D943" s="74" t="s">
        <v>8</v>
      </c>
      <c r="E943" s="74" t="s">
        <v>35</v>
      </c>
      <c r="F943" s="74"/>
      <c r="G943" s="68">
        <v>6.5600000000000006E-2</v>
      </c>
      <c r="H943" s="68">
        <v>6.9000000000000006E-2</v>
      </c>
      <c r="I943" s="68">
        <v>6.8099999999999994E-2</v>
      </c>
      <c r="J943" s="68">
        <v>6.7500000000000004E-2</v>
      </c>
    </row>
    <row r="944" spans="2:10" x14ac:dyDescent="0.25">
      <c r="B944" s="69">
        <v>42522</v>
      </c>
      <c r="C944" s="75">
        <v>24</v>
      </c>
      <c r="D944" s="75" t="s">
        <v>8</v>
      </c>
      <c r="E944" s="75" t="s">
        <v>35</v>
      </c>
      <c r="F944" s="75"/>
      <c r="G944" s="70">
        <v>6.6100000000000006E-2</v>
      </c>
      <c r="H944" s="70">
        <v>7.0800000000000002E-2</v>
      </c>
      <c r="I944" s="70">
        <v>6.9699999999999998E-2</v>
      </c>
      <c r="J944" s="70">
        <v>6.9099999999999995E-2</v>
      </c>
    </row>
    <row r="945" spans="2:10" x14ac:dyDescent="0.25">
      <c r="B945" s="67">
        <v>42552</v>
      </c>
      <c r="C945" s="74">
        <v>6</v>
      </c>
      <c r="D945" s="74" t="s">
        <v>8</v>
      </c>
      <c r="E945" s="74" t="s">
        <v>35</v>
      </c>
      <c r="F945" s="74"/>
      <c r="G945" s="68">
        <v>6.3100000000000003E-2</v>
      </c>
      <c r="H945" s="68">
        <v>6.5600000000000006E-2</v>
      </c>
      <c r="I945" s="68">
        <v>6.4699999999999994E-2</v>
      </c>
      <c r="J945" s="68">
        <v>6.4199999999999993E-2</v>
      </c>
    </row>
    <row r="946" spans="2:10" x14ac:dyDescent="0.25">
      <c r="B946" s="67">
        <v>42552</v>
      </c>
      <c r="C946" s="74">
        <v>12</v>
      </c>
      <c r="D946" s="74" t="s">
        <v>8</v>
      </c>
      <c r="E946" s="74" t="s">
        <v>35</v>
      </c>
      <c r="F946" s="74"/>
      <c r="G946" s="68">
        <v>6.5000000000000002E-2</v>
      </c>
      <c r="H946" s="68">
        <v>6.88E-2</v>
      </c>
      <c r="I946" s="68">
        <v>6.7900000000000002E-2</v>
      </c>
      <c r="J946" s="68">
        <v>6.7299999999999999E-2</v>
      </c>
    </row>
    <row r="947" spans="2:10" x14ac:dyDescent="0.25">
      <c r="B947" s="67">
        <v>42552</v>
      </c>
      <c r="C947" s="74">
        <v>18</v>
      </c>
      <c r="D947" s="74" t="s">
        <v>8</v>
      </c>
      <c r="E947" s="74" t="s">
        <v>35</v>
      </c>
      <c r="F947" s="74"/>
      <c r="G947" s="68">
        <v>6.5600000000000006E-2</v>
      </c>
      <c r="H947" s="68">
        <v>6.9699999999999998E-2</v>
      </c>
      <c r="I947" s="68">
        <v>6.8599999999999994E-2</v>
      </c>
      <c r="J947" s="68">
        <v>6.8099999999999994E-2</v>
      </c>
    </row>
    <row r="948" spans="2:10" x14ac:dyDescent="0.25">
      <c r="B948" s="67">
        <v>42552</v>
      </c>
      <c r="C948" s="74">
        <v>24</v>
      </c>
      <c r="D948" s="74" t="s">
        <v>8</v>
      </c>
      <c r="E948" s="74" t="s">
        <v>35</v>
      </c>
      <c r="F948" s="74"/>
      <c r="G948" s="68">
        <v>6.6400000000000001E-2</v>
      </c>
      <c r="H948" s="68">
        <v>7.1199999999999999E-2</v>
      </c>
      <c r="I948" s="68">
        <v>7.0099999999999996E-2</v>
      </c>
      <c r="J948" s="68">
        <v>6.9500000000000006E-2</v>
      </c>
    </row>
    <row r="949" spans="2:10" x14ac:dyDescent="0.25">
      <c r="B949" s="67">
        <v>42583</v>
      </c>
      <c r="C949" s="74">
        <v>6</v>
      </c>
      <c r="D949" s="74" t="s">
        <v>8</v>
      </c>
      <c r="E949" s="74" t="s">
        <v>35</v>
      </c>
      <c r="F949" s="74"/>
      <c r="G949" s="68">
        <v>6.3799999999999996E-2</v>
      </c>
      <c r="H949" s="68">
        <v>6.8099999999999994E-2</v>
      </c>
      <c r="I949" s="68">
        <v>6.6900000000000001E-2</v>
      </c>
      <c r="J949" s="68">
        <v>6.6600000000000006E-2</v>
      </c>
    </row>
    <row r="950" spans="2:10" x14ac:dyDescent="0.25">
      <c r="B950" s="67">
        <v>42583</v>
      </c>
      <c r="C950" s="74">
        <v>12</v>
      </c>
      <c r="D950" s="74" t="s">
        <v>8</v>
      </c>
      <c r="E950" s="74" t="s">
        <v>35</v>
      </c>
      <c r="F950" s="74"/>
      <c r="G950" s="68">
        <v>6.5299999999999997E-2</v>
      </c>
      <c r="H950" s="68">
        <v>6.9400000000000003E-2</v>
      </c>
      <c r="I950" s="68">
        <v>6.8400000000000002E-2</v>
      </c>
      <c r="J950" s="68">
        <v>6.7799999999999999E-2</v>
      </c>
    </row>
    <row r="951" spans="2:10" x14ac:dyDescent="0.25">
      <c r="B951" s="67">
        <v>42583</v>
      </c>
      <c r="C951" s="74">
        <v>18</v>
      </c>
      <c r="D951" s="74" t="s">
        <v>8</v>
      </c>
      <c r="E951" s="74" t="s">
        <v>35</v>
      </c>
      <c r="F951" s="74"/>
      <c r="G951" s="68">
        <v>6.59E-2</v>
      </c>
      <c r="H951" s="68">
        <v>7.0699999999999999E-2</v>
      </c>
      <c r="I951" s="68">
        <v>6.9599999999999995E-2</v>
      </c>
      <c r="J951" s="68">
        <v>6.9000000000000006E-2</v>
      </c>
    </row>
    <row r="952" spans="2:10" x14ac:dyDescent="0.25">
      <c r="B952" s="67">
        <v>42583</v>
      </c>
      <c r="C952" s="74">
        <v>24</v>
      </c>
      <c r="D952" s="74" t="s">
        <v>8</v>
      </c>
      <c r="E952" s="74" t="s">
        <v>35</v>
      </c>
      <c r="F952" s="74"/>
      <c r="G952" s="68">
        <v>6.6600000000000006E-2</v>
      </c>
      <c r="H952" s="68">
        <v>7.1499999999999994E-2</v>
      </c>
      <c r="I952" s="68">
        <v>7.0400000000000004E-2</v>
      </c>
      <c r="J952" s="68">
        <v>6.9800000000000001E-2</v>
      </c>
    </row>
    <row r="953" spans="2:10" x14ac:dyDescent="0.25">
      <c r="B953" s="67">
        <v>42614</v>
      </c>
      <c r="C953" s="74">
        <v>6</v>
      </c>
      <c r="D953" s="74" t="s">
        <v>8</v>
      </c>
      <c r="E953" s="74" t="s">
        <v>35</v>
      </c>
      <c r="F953" s="74"/>
      <c r="G953" s="68">
        <v>6.4500000000000002E-2</v>
      </c>
      <c r="H953" s="68">
        <v>7.0199999999999999E-2</v>
      </c>
      <c r="I953" s="68">
        <v>6.8900000000000003E-2</v>
      </c>
      <c r="J953" s="68">
        <v>6.8599999999999994E-2</v>
      </c>
    </row>
    <row r="954" spans="2:10" x14ac:dyDescent="0.25">
      <c r="B954" s="67">
        <v>42614</v>
      </c>
      <c r="C954" s="74">
        <v>12</v>
      </c>
      <c r="D954" s="74" t="s">
        <v>8</v>
      </c>
      <c r="E954" s="74" t="s">
        <v>35</v>
      </c>
      <c r="F954" s="74"/>
      <c r="G954" s="68">
        <v>6.5799999999999997E-2</v>
      </c>
      <c r="H954" s="68">
        <v>7.0099999999999996E-2</v>
      </c>
      <c r="I954" s="68">
        <v>6.9000000000000006E-2</v>
      </c>
      <c r="J954" s="68">
        <v>6.8500000000000005E-2</v>
      </c>
    </row>
    <row r="955" spans="2:10" x14ac:dyDescent="0.25">
      <c r="B955" s="67">
        <v>42614</v>
      </c>
      <c r="C955" s="74">
        <v>18</v>
      </c>
      <c r="D955" s="74" t="s">
        <v>8</v>
      </c>
      <c r="E955" s="74" t="s">
        <v>35</v>
      </c>
      <c r="F955" s="74"/>
      <c r="G955" s="68">
        <v>6.6199999999999995E-2</v>
      </c>
      <c r="H955" s="68">
        <v>7.17E-2</v>
      </c>
      <c r="I955" s="68">
        <v>7.0400000000000004E-2</v>
      </c>
      <c r="J955" s="68">
        <v>6.9900000000000004E-2</v>
      </c>
    </row>
    <row r="956" spans="2:10" x14ac:dyDescent="0.25">
      <c r="B956" s="67">
        <v>42614</v>
      </c>
      <c r="C956" s="74">
        <v>24</v>
      </c>
      <c r="D956" s="74" t="s">
        <v>8</v>
      </c>
      <c r="E956" s="74" t="s">
        <v>35</v>
      </c>
      <c r="F956" s="74"/>
      <c r="G956" s="68">
        <v>6.6799999999999998E-2</v>
      </c>
      <c r="H956" s="68">
        <v>7.1900000000000006E-2</v>
      </c>
      <c r="I956" s="68">
        <v>7.0699999999999999E-2</v>
      </c>
      <c r="J956" s="68">
        <v>7.0099999999999996E-2</v>
      </c>
    </row>
    <row r="957" spans="2:10" x14ac:dyDescent="0.25"/>
    <row r="958" spans="2:10" hidden="1" x14ac:dyDescent="0.25"/>
    <row r="959" spans="2:10" hidden="1" x14ac:dyDescent="0.25"/>
    <row r="960" spans="2:1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</sheetData>
  <sheetProtection algorithmName="SHA-512" hashValue="3uNzl3wIRq7CNvsIZqkJk+mo6J/TwlawBzoCHxujeCUems414eHNRoHDsTHEHHFZ+FFvevofl5OuZmiibWf+og==" saltValue="TR0r8CD+W0zTc0pyrOJF0g==" spinCount="100000" sheet="1" objects="1" scenarios="1" autoFilter="0"/>
  <mergeCells count="6">
    <mergeCell ref="C3:D3"/>
    <mergeCell ref="E3:F3"/>
    <mergeCell ref="B16:J16"/>
    <mergeCell ref="G19:J19"/>
    <mergeCell ref="B5:J5"/>
    <mergeCell ref="B18:J18"/>
  </mergeCells>
  <dataValidations count="5">
    <dataValidation type="list" allowBlank="1" showInputMessage="1" sqref="H8">
      <formula1>Mils</formula1>
    </dataValidation>
    <dataValidation type="list" showInputMessage="1" showErrorMessage="1" sqref="D8">
      <formula1>INDIRECT($D$7)</formula1>
    </dataValidation>
    <dataValidation type="list" allowBlank="1" showInputMessage="1" showErrorMessage="1" sqref="E8">
      <formula1>INDIRECT($D$8)</formula1>
    </dataValidation>
    <dataValidation type="list" allowBlank="1" showInputMessage="1" showErrorMessage="1" sqref="F8">
      <formula1>IF($E$8="O&amp;R",OR,INDIRECT($E$8))</formula1>
    </dataValidation>
    <dataValidation type="list" showInputMessage="1" showErrorMessage="1" sqref="G8">
      <formula1>INDIRECT($G$7)</formula1>
    </dataValidation>
  </dataValidations>
  <pageMargins left="0.7" right="0.7" top="0.75" bottom="0.75" header="0.3" footer="0.3"/>
  <pageSetup fitToHeight="0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9"/>
  <sheetViews>
    <sheetView workbookViewId="0">
      <selection activeCell="C4" sqref="C4"/>
    </sheetView>
  </sheetViews>
  <sheetFormatPr defaultColWidth="0" defaultRowHeight="15" zeroHeight="1" x14ac:dyDescent="0.25"/>
  <cols>
    <col min="1" max="1" width="3.5703125" style="58" customWidth="1"/>
    <col min="2" max="2" width="8" style="58" bestFit="1" customWidth="1"/>
    <col min="3" max="3" width="7.5703125" style="58" bestFit="1" customWidth="1"/>
    <col min="4" max="4" width="9.85546875" style="58" bestFit="1" customWidth="1"/>
    <col min="5" max="7" width="10.7109375" style="58" bestFit="1" customWidth="1"/>
    <col min="8" max="8" width="3.5703125" style="58" customWidth="1"/>
    <col min="9" max="9" width="10.7109375" style="58" hidden="1" customWidth="1"/>
    <col min="10" max="10" width="11.5703125" style="58" hidden="1" customWidth="1"/>
    <col min="11" max="14" width="5.7109375" style="58" hidden="1" customWidth="1"/>
    <col min="15" max="16384" width="9.140625" style="58" hidden="1"/>
  </cols>
  <sheetData>
    <row r="1" spans="2:14" ht="30" customHeight="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2:14" ht="15.75" thickBot="1" x14ac:dyDescent="0.3">
      <c r="B2" s="60"/>
      <c r="C2" s="60"/>
      <c r="D2" s="60"/>
      <c r="E2" s="61"/>
      <c r="F2" s="61"/>
      <c r="G2" s="61"/>
      <c r="H2" s="61"/>
      <c r="I2" s="61"/>
      <c r="J2" s="61"/>
      <c r="K2" s="61"/>
    </row>
    <row r="3" spans="2:14" ht="15.75" thickBot="1" x14ac:dyDescent="0.3">
      <c r="B3" s="95" t="s">
        <v>58</v>
      </c>
      <c r="C3" s="137">
        <v>42443</v>
      </c>
      <c r="D3" s="138"/>
      <c r="E3" s="138">
        <v>42446</v>
      </c>
      <c r="F3" s="139"/>
      <c r="G3" s="63"/>
      <c r="H3" s="63"/>
      <c r="I3" s="63"/>
      <c r="J3" s="63"/>
      <c r="K3" s="63"/>
    </row>
    <row r="4" spans="2:14" ht="15.75" thickBot="1" x14ac:dyDescent="0.3">
      <c r="B4" s="92"/>
      <c r="C4" s="93"/>
      <c r="D4" s="93"/>
      <c r="E4" s="93"/>
      <c r="F4" s="64"/>
      <c r="G4" s="63"/>
      <c r="H4" s="63"/>
      <c r="I4" s="63"/>
      <c r="J4" s="63"/>
      <c r="K4" s="63"/>
    </row>
    <row r="5" spans="2:14" ht="18.75" x14ac:dyDescent="0.25">
      <c r="B5" s="142" t="s">
        <v>106</v>
      </c>
      <c r="C5" s="143"/>
      <c r="D5" s="143"/>
      <c r="E5" s="143"/>
      <c r="F5" s="143"/>
      <c r="G5" s="144"/>
      <c r="H5"/>
      <c r="I5"/>
      <c r="J5"/>
      <c r="K5"/>
      <c r="L5"/>
      <c r="M5"/>
      <c r="N5"/>
    </row>
    <row r="6" spans="2:14" ht="15.75" thickBot="1" x14ac:dyDescent="0.3">
      <c r="B6" s="100"/>
      <c r="C6" s="97"/>
      <c r="D6" s="102"/>
      <c r="E6" s="102"/>
      <c r="F6" s="102"/>
      <c r="G6" s="11"/>
      <c r="H6"/>
      <c r="I6"/>
      <c r="J6"/>
      <c r="K6"/>
      <c r="L6"/>
      <c r="M6"/>
      <c r="N6"/>
    </row>
    <row r="7" spans="2:14" ht="15.75" thickBot="1" x14ac:dyDescent="0.3">
      <c r="B7" s="98"/>
      <c r="C7" s="99"/>
      <c r="D7" s="8" t="s">
        <v>1</v>
      </c>
      <c r="E7" s="32" t="s">
        <v>14</v>
      </c>
      <c r="F7" s="90" t="s">
        <v>53</v>
      </c>
      <c r="G7" s="7">
        <v>0</v>
      </c>
      <c r="H7"/>
      <c r="I7"/>
      <c r="J7"/>
      <c r="K7"/>
      <c r="L7"/>
      <c r="M7"/>
      <c r="N7"/>
    </row>
    <row r="8" spans="2:14" ht="15.75" thickBot="1" x14ac:dyDescent="0.3">
      <c r="B8" s="10"/>
      <c r="C8" s="102"/>
      <c r="D8" s="102"/>
      <c r="E8" s="102"/>
      <c r="F8" s="102"/>
      <c r="G8" s="11"/>
      <c r="H8"/>
      <c r="I8"/>
      <c r="J8"/>
      <c r="K8"/>
      <c r="L8"/>
      <c r="M8"/>
      <c r="N8"/>
    </row>
    <row r="9" spans="2:14" ht="15.75" thickBot="1" x14ac:dyDescent="0.3">
      <c r="B9" s="10"/>
      <c r="C9" s="15" t="s">
        <v>42</v>
      </c>
      <c r="D9" s="18">
        <f>C18</f>
        <v>42461</v>
      </c>
      <c r="E9" s="20">
        <f>EDATE(D9,1)</f>
        <v>42491</v>
      </c>
      <c r="F9" s="20">
        <f t="shared" ref="F9:G9" si="0">EDATE(E9,1)</f>
        <v>42522</v>
      </c>
      <c r="G9" s="19">
        <f t="shared" si="0"/>
        <v>42552</v>
      </c>
      <c r="H9"/>
      <c r="I9"/>
      <c r="J9"/>
      <c r="K9"/>
      <c r="L9"/>
      <c r="M9"/>
      <c r="N9"/>
    </row>
    <row r="10" spans="2:14" x14ac:dyDescent="0.25">
      <c r="B10" s="10"/>
      <c r="C10" s="14">
        <v>6</v>
      </c>
      <c r="D10" s="17" t="str">
        <f>IF((VLOOKUP(D$9&amp;$E$7,$J$18:$N$45,2,FALSE))&lt;=0,"N/A",(VLOOKUP(D$9&amp;$E$7,$J$18:$N$45,2,FALSE))+($G$7*(1+(VLOOKUP($E$7,GRT_SUT_POR_GAS,2,FALSE)))))</f>
        <v>N/A</v>
      </c>
      <c r="E10" s="21" t="e">
        <f>IF((VLOOKUP(E$9&amp;$E$7,$J$18:$N$45,2,FALSE))&lt;=0,"N/A",(VLOOKUP(E$9&amp;$E$7,$J$18:$N$45,2,FALSE))+($G$7*(1+(VLOOKUP($E$7,GRT_SUT_POR_GAS,2,FALSE)))))</f>
        <v>#N/A</v>
      </c>
      <c r="F10" s="21" t="e">
        <f>IF((VLOOKUP(F$9&amp;$E$7,$J$18:$N$45,2,FALSE))&lt;=0,"N/A",(VLOOKUP(F$9&amp;$E$7,$J$18:$N$45,2,FALSE))+($G$7*(1+(VLOOKUP($E$7,GRT_SUT_POR_GAS,2,FALSE)))))</f>
        <v>#N/A</v>
      </c>
      <c r="G10" s="16" t="e">
        <f>IF((VLOOKUP(G$9&amp;$E$7,$J$18:$N$45,2,FALSE))&lt;=0,"N/A",(VLOOKUP(G$9&amp;$E$7,$J$18:$N$45,2,FALSE))+($G$7*(1+(VLOOKUP($E$7,GRT_SUT_POR_GAS,2,FALSE)))))</f>
        <v>#N/A</v>
      </c>
      <c r="H10" s="108"/>
      <c r="I10" s="108"/>
      <c r="J10" s="108"/>
      <c r="K10" s="108"/>
      <c r="L10" s="108"/>
      <c r="M10" s="108"/>
      <c r="N10" s="108"/>
    </row>
    <row r="11" spans="2:14" x14ac:dyDescent="0.25">
      <c r="B11" s="10"/>
      <c r="C11" s="13">
        <v>12</v>
      </c>
      <c r="D11" s="24" t="str">
        <f>IF((VLOOKUP(D$9&amp;$E$7,$J$18:$N$45,3,FALSE))&lt;=0,"N/A",(VLOOKUP(D$9&amp;$E$7,$J$18:$N$45,3,FALSE))+($G$7*(1+(VLOOKUP($E$7,GRT_SUT_POR_GAS,2,FALSE)))))</f>
        <v>N/A</v>
      </c>
      <c r="E11" s="28" t="e">
        <f>IF((VLOOKUP(E$9&amp;$E$7,$J$18:$N$45,3,FALSE))&lt;=0,"N/A",(VLOOKUP(E$9&amp;$E$7,$J$18:$N$45,3,FALSE))+($G$7*(1+(VLOOKUP($E$7,GRT_SUT_POR_GAS,2,FALSE)))))</f>
        <v>#N/A</v>
      </c>
      <c r="F11" s="28" t="e">
        <f>IF((VLOOKUP(F$9&amp;$E$7,$J$18:$N$45,3,FALSE))&lt;=0,"N/A",(VLOOKUP(F$9&amp;$E$7,$J$18:$N$45,3,FALSE))+($G$7*(1+(VLOOKUP($E$7,GRT_SUT_POR_GAS,2,FALSE)))))</f>
        <v>#N/A</v>
      </c>
      <c r="G11" s="27" t="e">
        <f>IF((VLOOKUP(G$9&amp;$E$7,$J$18:$N$45,3,FALSE))&lt;=0,"N/A",(VLOOKUP(G$9&amp;$E$7,$J$18:$N$45,3,FALSE))+($G$7*(1+(VLOOKUP($E$7,GRT_SUT_POR_GAS,2,FALSE)))))</f>
        <v>#N/A</v>
      </c>
      <c r="H11" s="108"/>
      <c r="I11" s="108"/>
      <c r="J11" s="108"/>
      <c r="K11" s="108"/>
      <c r="L11" s="108"/>
      <c r="M11" s="108"/>
      <c r="N11" s="108"/>
    </row>
    <row r="12" spans="2:14" x14ac:dyDescent="0.25">
      <c r="B12" s="10"/>
      <c r="C12" s="13">
        <v>18</v>
      </c>
      <c r="D12" s="24" t="str">
        <f>IF((VLOOKUP(D$9&amp;$E$7,$J$18:$N$45,4,FALSE))&lt;=0,"N/A",(VLOOKUP(D$9&amp;$E$7,$J$18:$N$45,4,FALSE))+($G$7*(1+(VLOOKUP($E$7,GRT_SUT_POR_GAS,2,FALSE)))))</f>
        <v>N/A</v>
      </c>
      <c r="E12" s="28" t="e">
        <f>IF((VLOOKUP(E$9&amp;$E$7,$J$18:$N$45,4,FALSE))&lt;=0,"N/A",(VLOOKUP(E$9&amp;$E$7,$J$18:$N$45,4,FALSE))+($G$7*(1+(VLOOKUP($E$7,GRT_SUT_POR_GAS,2,FALSE)))))</f>
        <v>#N/A</v>
      </c>
      <c r="F12" s="28" t="e">
        <f>IF((VLOOKUP(F$9&amp;$E$7,$J$18:$N$45,4,FALSE))&lt;=0,"N/A",(VLOOKUP(F$9&amp;$E$7,$J$18:$N$45,4,FALSE))+($G$7*(1+(VLOOKUP($E$7,GRT_SUT_POR_GAS,2,FALSE)))))</f>
        <v>#N/A</v>
      </c>
      <c r="G12" s="27" t="e">
        <f>IF((VLOOKUP(G$9&amp;$E$7,$J$18:$N$45,4,FALSE))&lt;=0,"N/A",(VLOOKUP(G$9&amp;$E$7,$J$18:$N$45,4,FALSE))+($G$7*(1+(VLOOKUP($E$7,GRT_SUT_POR_GAS,2,FALSE)))))</f>
        <v>#N/A</v>
      </c>
      <c r="H12" s="108"/>
      <c r="I12" s="108"/>
      <c r="J12" s="108"/>
      <c r="K12" s="108"/>
      <c r="L12" s="108"/>
      <c r="M12" s="108"/>
      <c r="N12" s="108"/>
    </row>
    <row r="13" spans="2:14" ht="15.75" thickBot="1" x14ac:dyDescent="0.3">
      <c r="B13" s="9"/>
      <c r="C13" s="12">
        <v>24</v>
      </c>
      <c r="D13" s="23">
        <f>IF((VLOOKUP(D$9&amp;$E$7,$J$18:$N$45,5,FALSE))&lt;=0,"N/A",(VLOOKUP(D$9&amp;$E$7,$J$18:$N$45,5,FALSE))+($G$7*(1+(VLOOKUP($E$7,GRT_SUT_POR_GAS,2,FALSE)))))</f>
        <v>0.4511</v>
      </c>
      <c r="E13" s="26" t="e">
        <f>IF((VLOOKUP(E$9&amp;$E$7,$J$18:$N$45,5,FALSE))&lt;=0,"N/A",(VLOOKUP(E$9&amp;$E$7,$J$18:$N$45,5,FALSE))+($G$7*(1+(VLOOKUP($E$7,GRT_SUT_POR_GAS,2,FALSE)))))</f>
        <v>#N/A</v>
      </c>
      <c r="F13" s="26" t="e">
        <f>IF((VLOOKUP(F$9&amp;$E$7,$J$18:$N$45,5,FALSE))&lt;=0,"N/A",(VLOOKUP(F$9&amp;$E$7,$J$18:$N$45,5,FALSE))+($G$7*(1+(VLOOKUP($E$7,GRT_SUT_POR_GAS,2,FALSE)))))</f>
        <v>#N/A</v>
      </c>
      <c r="G13" s="25" t="e">
        <f>IF((VLOOKUP(G$9&amp;$E$7,$J$18:$N$45,5,FALSE))&lt;=0,"N/A",(VLOOKUP(G$9&amp;$E$7,$J$18:$N$45,5,FALSE))+($G$7*(1+(VLOOKUP($E$7,GRT_SUT_POR_GAS,2,FALSE)))))</f>
        <v>#N/A</v>
      </c>
      <c r="H13" s="108"/>
      <c r="I13" s="108"/>
      <c r="J13" s="108"/>
      <c r="K13" s="108"/>
      <c r="L13" s="108"/>
      <c r="M13" s="108"/>
      <c r="N13" s="108"/>
    </row>
    <row r="14" spans="2:14" x14ac:dyDescent="0.25">
      <c r="B14" s="57"/>
      <c r="C14" s="57"/>
      <c r="D14" s="80"/>
      <c r="E14" s="57"/>
      <c r="F14" s="64"/>
      <c r="G14" s="63"/>
      <c r="H14"/>
      <c r="I14"/>
      <c r="J14"/>
      <c r="K14"/>
      <c r="L14"/>
      <c r="M14"/>
      <c r="N14"/>
    </row>
    <row r="15" spans="2:14" x14ac:dyDescent="0.25">
      <c r="B15" s="140" t="s">
        <v>107</v>
      </c>
      <c r="C15" s="140"/>
      <c r="D15" s="140"/>
      <c r="E15" s="140"/>
      <c r="F15" s="140"/>
      <c r="G15" s="140"/>
      <c r="H15" s="89"/>
      <c r="I15" s="89"/>
      <c r="J15" s="89"/>
      <c r="K15" s="89"/>
      <c r="L15" s="63"/>
    </row>
    <row r="16" spans="2:14" x14ac:dyDescent="0.25"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3"/>
    </row>
    <row r="17" spans="2:14" x14ac:dyDescent="0.25">
      <c r="B17" s="5" t="s">
        <v>1</v>
      </c>
      <c r="C17" s="5" t="s">
        <v>41</v>
      </c>
      <c r="D17" s="5" t="s">
        <v>105</v>
      </c>
      <c r="E17" s="5" t="s">
        <v>104</v>
      </c>
      <c r="F17" s="5" t="s">
        <v>103</v>
      </c>
      <c r="G17" s="5" t="s">
        <v>102</v>
      </c>
      <c r="H17" s="84"/>
      <c r="I17" s="84"/>
      <c r="J17" s="84"/>
      <c r="K17" s="84"/>
      <c r="L17" s="63"/>
    </row>
    <row r="18" spans="2:14" x14ac:dyDescent="0.25">
      <c r="B18" s="5" t="s">
        <v>14</v>
      </c>
      <c r="C18" s="4">
        <v>42461</v>
      </c>
      <c r="D18" s="5"/>
      <c r="E18" s="5"/>
      <c r="F18" s="5"/>
      <c r="G18" s="5">
        <v>0.4511</v>
      </c>
      <c r="H18" s="68"/>
      <c r="I18" s="68"/>
      <c r="J18" s="63" t="str">
        <f>'NG R &amp; SC'!$C18&amp;'NG R &amp; SC'!$B18</f>
        <v>42461CENHUD</v>
      </c>
      <c r="K18" s="68">
        <f>'NG R &amp; SC'!$D18</f>
        <v>0</v>
      </c>
      <c r="L18" s="68">
        <f>'NG R &amp; SC'!$E18</f>
        <v>0</v>
      </c>
      <c r="M18" s="68">
        <f>'NG R &amp; SC'!$F18</f>
        <v>0</v>
      </c>
      <c r="N18" s="68">
        <f>'NG R &amp; SC'!$G18</f>
        <v>0.4511</v>
      </c>
    </row>
    <row r="19" spans="2:14" x14ac:dyDescent="0.25">
      <c r="B19" s="5" t="s">
        <v>19</v>
      </c>
      <c r="C19" s="4">
        <v>42461</v>
      </c>
      <c r="D19" s="5"/>
      <c r="E19" s="5"/>
      <c r="F19" s="5"/>
      <c r="G19" s="5">
        <v>0.44159999999999999</v>
      </c>
      <c r="H19" s="68"/>
      <c r="I19" s="68"/>
      <c r="J19" s="63" t="str">
        <f>'NG R &amp; SC'!$C19&amp;'NG R &amp; SC'!$B19</f>
        <v>42461CONED</v>
      </c>
      <c r="K19" s="68">
        <f>'NG R &amp; SC'!$D19</f>
        <v>0</v>
      </c>
      <c r="L19" s="68">
        <f>'NG R &amp; SC'!$E19</f>
        <v>0</v>
      </c>
      <c r="M19" s="68">
        <f>'NG R &amp; SC'!$F19</f>
        <v>0</v>
      </c>
      <c r="N19" s="68">
        <f>'NG R &amp; SC'!$G19</f>
        <v>0.44159999999999999</v>
      </c>
    </row>
    <row r="20" spans="2:14" x14ac:dyDescent="0.25">
      <c r="B20" s="5" t="s">
        <v>90</v>
      </c>
      <c r="C20" s="4">
        <v>42461</v>
      </c>
      <c r="D20" s="5"/>
      <c r="E20" s="5"/>
      <c r="F20" s="5"/>
      <c r="G20" s="5">
        <v>0.48309999999999997</v>
      </c>
      <c r="H20" s="68"/>
      <c r="I20" s="68"/>
      <c r="J20" s="63" t="str">
        <f>'NG R &amp; SC'!$C20&amp;'NG R &amp; SC'!$B20</f>
        <v>42461NGNYC</v>
      </c>
      <c r="K20" s="68">
        <f>'NG R &amp; SC'!$D20</f>
        <v>0</v>
      </c>
      <c r="L20" s="68">
        <f>'NG R &amp; SC'!$E20</f>
        <v>0</v>
      </c>
      <c r="M20" s="68">
        <f>'NG R &amp; SC'!$F20</f>
        <v>0</v>
      </c>
      <c r="N20" s="68">
        <f>'NG R &amp; SC'!$G20</f>
        <v>0.48309999999999997</v>
      </c>
    </row>
    <row r="21" spans="2:14" x14ac:dyDescent="0.25">
      <c r="B21" s="5" t="s">
        <v>91</v>
      </c>
      <c r="C21" s="4">
        <v>42461</v>
      </c>
      <c r="D21" s="5"/>
      <c r="E21" s="5"/>
      <c r="F21" s="5"/>
      <c r="G21" s="5">
        <v>0.50409999999999999</v>
      </c>
      <c r="H21" s="68"/>
      <c r="I21" s="68"/>
      <c r="J21" s="63" t="str">
        <f>'NG R &amp; SC'!$C21&amp;'NG R &amp; SC'!$B21</f>
        <v>42461NGLI</v>
      </c>
      <c r="K21" s="68">
        <f>'NG R &amp; SC'!$D21</f>
        <v>0</v>
      </c>
      <c r="L21" s="68">
        <f>'NG R &amp; SC'!$E21</f>
        <v>0</v>
      </c>
      <c r="M21" s="68">
        <f>'NG R &amp; SC'!$F21</f>
        <v>0</v>
      </c>
      <c r="N21" s="68">
        <f>'NG R &amp; SC'!$G21</f>
        <v>0.50409999999999999</v>
      </c>
    </row>
    <row r="22" spans="2:14" x14ac:dyDescent="0.25">
      <c r="B22" s="5" t="s">
        <v>95</v>
      </c>
      <c r="C22" s="4">
        <v>42461</v>
      </c>
      <c r="D22" s="5"/>
      <c r="E22" s="5"/>
      <c r="F22" s="5"/>
      <c r="G22" s="5">
        <v>0.54820000000000002</v>
      </c>
      <c r="H22" s="68"/>
      <c r="I22" s="68"/>
      <c r="J22" s="63" t="str">
        <f>'NG R &amp; SC'!$C22&amp;'NG R &amp; SC'!$B22</f>
        <v>42461NFGNY</v>
      </c>
      <c r="K22" s="68">
        <f>'NG R &amp; SC'!$D22</f>
        <v>0</v>
      </c>
      <c r="L22" s="68">
        <f>'NG R &amp; SC'!$E22</f>
        <v>0</v>
      </c>
      <c r="M22" s="68">
        <f>'NG R &amp; SC'!$F22</f>
        <v>0</v>
      </c>
      <c r="N22" s="68">
        <f>'NG R &amp; SC'!$G22</f>
        <v>0.54820000000000002</v>
      </c>
    </row>
    <row r="23" spans="2:14" x14ac:dyDescent="0.25">
      <c r="B23" s="5" t="s">
        <v>96</v>
      </c>
      <c r="C23" s="4">
        <v>42461</v>
      </c>
      <c r="D23" s="5">
        <v>0.67600000000000005</v>
      </c>
      <c r="E23" s="5">
        <v>0.55910000000000004</v>
      </c>
      <c r="F23" s="5">
        <v>0.59240000000000004</v>
      </c>
      <c r="G23" s="5">
        <v>0.58379999999999999</v>
      </c>
      <c r="H23" s="68"/>
      <c r="I23" s="68"/>
      <c r="J23" s="63" t="str">
        <f>'NG R &amp; SC'!$C23&amp;'NG R &amp; SC'!$B23</f>
        <v>42461NFGPA</v>
      </c>
      <c r="K23" s="68">
        <f>'NG R &amp; SC'!$D23</f>
        <v>0.67600000000000005</v>
      </c>
      <c r="L23" s="68">
        <f>'NG R &amp; SC'!$E23</f>
        <v>0.55910000000000004</v>
      </c>
      <c r="M23" s="68">
        <f>'NG R &amp; SC'!$F23</f>
        <v>0.59240000000000004</v>
      </c>
      <c r="N23" s="68">
        <f>'NG R &amp; SC'!$G23</f>
        <v>0.58379999999999999</v>
      </c>
    </row>
    <row r="24" spans="2:14" x14ac:dyDescent="0.25">
      <c r="B24" s="5" t="s">
        <v>24</v>
      </c>
      <c r="C24" s="4">
        <v>42461</v>
      </c>
      <c r="D24" s="5"/>
      <c r="E24" s="5"/>
      <c r="F24" s="5"/>
      <c r="G24" s="5">
        <v>0.39500000000000002</v>
      </c>
      <c r="H24" s="68"/>
      <c r="I24" s="68"/>
      <c r="J24" s="63" t="str">
        <f>'NG R &amp; SC'!$C24&amp;'NG R &amp; SC'!$B24</f>
        <v>42461NIMO</v>
      </c>
      <c r="K24" s="68">
        <f>'NG R &amp; SC'!$D24</f>
        <v>0</v>
      </c>
      <c r="L24" s="68">
        <f>'NG R &amp; SC'!$E24</f>
        <v>0</v>
      </c>
      <c r="M24" s="68">
        <f>'NG R &amp; SC'!$F24</f>
        <v>0</v>
      </c>
      <c r="N24" s="68">
        <f>'NG R &amp; SC'!$G24</f>
        <v>0.39500000000000002</v>
      </c>
    </row>
    <row r="25" spans="2:14" x14ac:dyDescent="0.25">
      <c r="B25" s="5" t="s">
        <v>26</v>
      </c>
      <c r="C25" s="4">
        <v>42461</v>
      </c>
      <c r="D25" s="5"/>
      <c r="E25" s="5"/>
      <c r="F25" s="5"/>
      <c r="G25" s="5">
        <v>0.44419999999999998</v>
      </c>
      <c r="H25" s="68"/>
      <c r="I25" s="68"/>
      <c r="J25" s="63" t="str">
        <f>'NG R &amp; SC'!$C25&amp;'NG R &amp; SC'!$B25</f>
        <v>42461NYSEG</v>
      </c>
      <c r="K25" s="68">
        <f>'NG R &amp; SC'!$D25</f>
        <v>0</v>
      </c>
      <c r="L25" s="68">
        <f>'NG R &amp; SC'!$E25</f>
        <v>0</v>
      </c>
      <c r="M25" s="68">
        <f>'NG R &amp; SC'!$F25</f>
        <v>0</v>
      </c>
      <c r="N25" s="68">
        <f>'NG R &amp; SC'!$G25</f>
        <v>0.44419999999999998</v>
      </c>
    </row>
    <row r="26" spans="2:14" x14ac:dyDescent="0.25">
      <c r="B26" s="5" t="s">
        <v>28</v>
      </c>
      <c r="C26" s="4">
        <v>42461</v>
      </c>
      <c r="D26" s="5"/>
      <c r="E26" s="5"/>
      <c r="F26" s="5"/>
      <c r="G26" s="5">
        <v>0.40279999999999999</v>
      </c>
      <c r="H26" s="68"/>
      <c r="I26" s="68"/>
      <c r="J26" s="63" t="str">
        <f>'NG R &amp; SC'!$C26&amp;'NG R &amp; SC'!$B26</f>
        <v>42461O&amp;R</v>
      </c>
      <c r="K26" s="68">
        <f>'NG R &amp; SC'!$D26</f>
        <v>0</v>
      </c>
      <c r="L26" s="68">
        <f>'NG R &amp; SC'!$E26</f>
        <v>0</v>
      </c>
      <c r="M26" s="68">
        <f>'NG R &amp; SC'!$F26</f>
        <v>0</v>
      </c>
      <c r="N26" s="68">
        <f>'NG R &amp; SC'!$G26</f>
        <v>0.40279999999999999</v>
      </c>
    </row>
    <row r="27" spans="2:14" x14ac:dyDescent="0.25">
      <c r="B27" s="5" t="s">
        <v>25</v>
      </c>
      <c r="C27" s="4">
        <v>42461</v>
      </c>
      <c r="D27" s="5">
        <v>0.47239999999999999</v>
      </c>
      <c r="E27" s="5">
        <v>0.39129999999999998</v>
      </c>
      <c r="F27" s="5">
        <v>0.41860000000000003</v>
      </c>
      <c r="G27" s="5">
        <v>0.41399999999999998</v>
      </c>
      <c r="H27" s="68"/>
      <c r="I27" s="68"/>
      <c r="J27" s="63" t="str">
        <f>'NG R &amp; SC'!$C27&amp;'NG R &amp; SC'!$B27</f>
        <v>42461PECO</v>
      </c>
      <c r="K27" s="68">
        <f>'NG R &amp; SC'!$D27</f>
        <v>0.47239999999999999</v>
      </c>
      <c r="L27" s="68">
        <f>'NG R &amp; SC'!$E27</f>
        <v>0.39129999999999998</v>
      </c>
      <c r="M27" s="68">
        <f>'NG R &amp; SC'!$F27</f>
        <v>0.41860000000000003</v>
      </c>
      <c r="N27" s="68">
        <f>'NG R &amp; SC'!$G27</f>
        <v>0.41399999999999998</v>
      </c>
    </row>
    <row r="28" spans="2:14" x14ac:dyDescent="0.25">
      <c r="B28" s="5" t="s">
        <v>31</v>
      </c>
      <c r="C28" s="4">
        <v>42461</v>
      </c>
      <c r="D28" s="5"/>
      <c r="E28" s="5"/>
      <c r="F28" s="5"/>
      <c r="G28" s="5">
        <v>0.37059999999999998</v>
      </c>
      <c r="H28" s="68"/>
      <c r="I28" s="68"/>
      <c r="J28" s="63" t="str">
        <f>'NG R &amp; SC'!$C28&amp;'NG R &amp; SC'!$B28</f>
        <v>42461RGE</v>
      </c>
      <c r="K28" s="68">
        <f>'NG R &amp; SC'!$D28</f>
        <v>0</v>
      </c>
      <c r="L28" s="68">
        <f>'NG R &amp; SC'!$E28</f>
        <v>0</v>
      </c>
      <c r="M28" s="68">
        <f>'NG R &amp; SC'!$F28</f>
        <v>0</v>
      </c>
      <c r="N28" s="68">
        <f>'NG R &amp; SC'!$G28</f>
        <v>0.37059999999999998</v>
      </c>
    </row>
    <row r="29" spans="2:14" x14ac:dyDescent="0.25">
      <c r="B29" s="5" t="s">
        <v>92</v>
      </c>
      <c r="C29" s="4">
        <v>42491</v>
      </c>
      <c r="D29" s="5"/>
      <c r="E29" s="5">
        <v>0.50980000000000003</v>
      </c>
      <c r="F29" s="5">
        <v>0.4345</v>
      </c>
      <c r="G29" s="5">
        <v>0.52710000000000001</v>
      </c>
      <c r="H29" s="68"/>
      <c r="I29" s="68"/>
      <c r="J29" s="63" t="str">
        <f>'NG R &amp; SC'!$C29&amp;'NG R &amp; SC'!$B29</f>
        <v>42491BGE</v>
      </c>
      <c r="K29" s="68">
        <f>'NG R &amp; SC'!$D29</f>
        <v>0</v>
      </c>
      <c r="L29" s="68">
        <f>'NG R &amp; SC'!$E29</f>
        <v>0.50980000000000003</v>
      </c>
      <c r="M29" s="68">
        <f>'NG R &amp; SC'!$F29</f>
        <v>0.4345</v>
      </c>
      <c r="N29" s="68">
        <f>'NG R &amp; SC'!$G29</f>
        <v>0.52710000000000001</v>
      </c>
    </row>
    <row r="30" spans="2:14" x14ac:dyDescent="0.25">
      <c r="B30" s="5" t="s">
        <v>96</v>
      </c>
      <c r="C30" s="4">
        <v>42491</v>
      </c>
      <c r="D30" s="5">
        <v>0.74099999999999999</v>
      </c>
      <c r="E30" s="5">
        <v>0.56540000000000001</v>
      </c>
      <c r="F30" s="5">
        <v>0.59950000000000003</v>
      </c>
      <c r="G30" s="5">
        <v>0.58709999999999996</v>
      </c>
      <c r="H30" s="68"/>
      <c r="I30" s="68"/>
      <c r="J30" s="63" t="str">
        <f>'NG R &amp; SC'!$C30&amp;'NG R &amp; SC'!$B30</f>
        <v>42491NFGPA</v>
      </c>
      <c r="K30" s="68">
        <f>'NG R &amp; SC'!$D30</f>
        <v>0.74099999999999999</v>
      </c>
      <c r="L30" s="68">
        <f>'NG R &amp; SC'!$E30</f>
        <v>0.56540000000000001</v>
      </c>
      <c r="M30" s="68">
        <f>'NG R &amp; SC'!$F30</f>
        <v>0.59950000000000003</v>
      </c>
      <c r="N30" s="68">
        <f>'NG R &amp; SC'!$G30</f>
        <v>0.58709999999999996</v>
      </c>
    </row>
    <row r="31" spans="2:14" x14ac:dyDescent="0.25">
      <c r="B31" s="5" t="s">
        <v>93</v>
      </c>
      <c r="C31" s="4">
        <v>42491</v>
      </c>
      <c r="D31" s="5"/>
      <c r="E31" s="5">
        <v>0.46410000000000001</v>
      </c>
      <c r="F31" s="5">
        <v>0.38340000000000002</v>
      </c>
      <c r="G31" s="5">
        <v>0.47870000000000001</v>
      </c>
      <c r="H31" s="68"/>
      <c r="I31" s="68"/>
      <c r="J31" s="63" t="str">
        <f>'NG R &amp; SC'!$C31&amp;'NG R &amp; SC'!$B31</f>
        <v>42491NJNG</v>
      </c>
      <c r="K31" s="68">
        <f>'NG R &amp; SC'!$D31</f>
        <v>0</v>
      </c>
      <c r="L31" s="68">
        <f>'NG R &amp; SC'!$E31</f>
        <v>0.46410000000000001</v>
      </c>
      <c r="M31" s="68">
        <f>'NG R &amp; SC'!$F31</f>
        <v>0.38340000000000002</v>
      </c>
      <c r="N31" s="68">
        <f>'NG R &amp; SC'!$G31</f>
        <v>0.47870000000000001</v>
      </c>
    </row>
    <row r="32" spans="2:14" x14ac:dyDescent="0.25">
      <c r="B32" s="5" t="s">
        <v>25</v>
      </c>
      <c r="C32" s="4">
        <v>42491</v>
      </c>
      <c r="D32" s="5">
        <v>0.51800000000000002</v>
      </c>
      <c r="E32" s="5">
        <v>0.39400000000000002</v>
      </c>
      <c r="F32" s="5">
        <v>0.42430000000000001</v>
      </c>
      <c r="G32" s="5">
        <v>0.41699999999999998</v>
      </c>
      <c r="H32" s="68"/>
      <c r="I32" s="68"/>
      <c r="J32" s="63" t="str">
        <f>'NG R &amp; SC'!$C32&amp;'NG R &amp; SC'!$B32</f>
        <v>42491PECO</v>
      </c>
      <c r="K32" s="68">
        <f>'NG R &amp; SC'!$D32</f>
        <v>0.51800000000000002</v>
      </c>
      <c r="L32" s="68">
        <f>'NG R &amp; SC'!$E32</f>
        <v>0.39400000000000002</v>
      </c>
      <c r="M32" s="68">
        <f>'NG R &amp; SC'!$F32</f>
        <v>0.42430000000000001</v>
      </c>
      <c r="N32" s="68">
        <f>'NG R &amp; SC'!$G32</f>
        <v>0.41699999999999998</v>
      </c>
    </row>
    <row r="33" spans="2:14" x14ac:dyDescent="0.25">
      <c r="B33" s="5" t="s">
        <v>23</v>
      </c>
      <c r="C33" s="4">
        <v>42491</v>
      </c>
      <c r="D33" s="5"/>
      <c r="E33" s="5">
        <v>0.62539999999999996</v>
      </c>
      <c r="F33" s="5">
        <v>0.42409999999999998</v>
      </c>
      <c r="G33" s="5">
        <v>0.64900000000000002</v>
      </c>
      <c r="H33" s="70"/>
      <c r="I33" s="70"/>
      <c r="J33" s="63" t="str">
        <f>'NG R &amp; SC'!$C33&amp;'NG R &amp; SC'!$B33</f>
        <v>42491PSE&amp;G</v>
      </c>
      <c r="K33" s="68">
        <f>'NG R &amp; SC'!$D33</f>
        <v>0</v>
      </c>
      <c r="L33" s="68">
        <f>'NG R &amp; SC'!$E33</f>
        <v>0.62539999999999996</v>
      </c>
      <c r="M33" s="68">
        <f>'NG R &amp; SC'!$F33</f>
        <v>0.42409999999999998</v>
      </c>
      <c r="N33" s="68">
        <f>'NG R &amp; SC'!$G33</f>
        <v>0.64900000000000002</v>
      </c>
    </row>
    <row r="34" spans="2:14" x14ac:dyDescent="0.25">
      <c r="B34" s="5" t="s">
        <v>94</v>
      </c>
      <c r="C34" s="4">
        <v>42491</v>
      </c>
      <c r="D34" s="5"/>
      <c r="E34" s="5">
        <v>0.55659999999999998</v>
      </c>
      <c r="F34" s="5">
        <v>0.4103</v>
      </c>
      <c r="G34" s="5">
        <v>0.57130000000000003</v>
      </c>
      <c r="J34" s="63" t="str">
        <f>'NG R &amp; SC'!$C34&amp;'NG R &amp; SC'!$B34</f>
        <v>42491SJG</v>
      </c>
      <c r="K34" s="68">
        <f>'NG R &amp; SC'!$D34</f>
        <v>0</v>
      </c>
      <c r="L34" s="68">
        <f>'NG R &amp; SC'!$E34</f>
        <v>0.55659999999999998</v>
      </c>
      <c r="M34" s="68">
        <f>'NG R &amp; SC'!$F34</f>
        <v>0.4103</v>
      </c>
      <c r="N34" s="68">
        <f>'NG R &amp; SC'!$G34</f>
        <v>0.57130000000000003</v>
      </c>
    </row>
    <row r="35" spans="2:14" x14ac:dyDescent="0.25">
      <c r="B35" s="5" t="s">
        <v>92</v>
      </c>
      <c r="C35" s="4">
        <v>42522</v>
      </c>
      <c r="D35" s="5"/>
      <c r="E35" s="5">
        <v>0.51290000000000002</v>
      </c>
      <c r="F35" s="5">
        <v>0.43109999999999998</v>
      </c>
      <c r="G35" s="5">
        <v>0.52990000000000004</v>
      </c>
      <c r="J35" s="63" t="str">
        <f>'NG R &amp; SC'!$C35&amp;'NG R &amp; SC'!$B35</f>
        <v>42522BGE</v>
      </c>
      <c r="K35" s="68">
        <f>'NG R &amp; SC'!$D35</f>
        <v>0</v>
      </c>
      <c r="L35" s="68">
        <f>'NG R &amp; SC'!$E35</f>
        <v>0.51290000000000002</v>
      </c>
      <c r="M35" s="68">
        <f>'NG R &amp; SC'!$F35</f>
        <v>0.43109999999999998</v>
      </c>
      <c r="N35" s="68">
        <f>'NG R &amp; SC'!$G35</f>
        <v>0.52990000000000004</v>
      </c>
    </row>
    <row r="36" spans="2:14" x14ac:dyDescent="0.25">
      <c r="B36" s="5" t="s">
        <v>93</v>
      </c>
      <c r="C36" s="4">
        <v>42522</v>
      </c>
      <c r="D36" s="5"/>
      <c r="E36" s="5">
        <v>0.46760000000000002</v>
      </c>
      <c r="F36" s="5">
        <v>0.38179999999999997</v>
      </c>
      <c r="G36" s="5">
        <v>0.48199999999999998</v>
      </c>
      <c r="J36" s="63" t="str">
        <f>'NG R &amp; SC'!$C36&amp;'NG R &amp; SC'!$B36</f>
        <v>42522NJNG</v>
      </c>
      <c r="K36" s="68">
        <f>'NG R &amp; SC'!$D36</f>
        <v>0</v>
      </c>
      <c r="L36" s="68">
        <f>'NG R &amp; SC'!$E36</f>
        <v>0.46760000000000002</v>
      </c>
      <c r="M36" s="68">
        <f>'NG R &amp; SC'!$F36</f>
        <v>0.38179999999999997</v>
      </c>
      <c r="N36" s="68">
        <f>'NG R &amp; SC'!$G36</f>
        <v>0.48199999999999998</v>
      </c>
    </row>
    <row r="37" spans="2:14" x14ac:dyDescent="0.25">
      <c r="B37" s="5" t="s">
        <v>25</v>
      </c>
      <c r="C37" s="4">
        <v>42522</v>
      </c>
      <c r="D37" s="5">
        <v>0.4753</v>
      </c>
      <c r="E37" s="5">
        <v>0.39889999999999998</v>
      </c>
      <c r="F37" s="5">
        <v>0.40889999999999999</v>
      </c>
      <c r="G37" s="5">
        <v>0.42080000000000001</v>
      </c>
      <c r="J37" s="63" t="str">
        <f>'NG R &amp; SC'!$C37&amp;'NG R &amp; SC'!$B37</f>
        <v>42522PECO</v>
      </c>
      <c r="K37" s="68">
        <f>'NG R &amp; SC'!$D37</f>
        <v>0.4753</v>
      </c>
      <c r="L37" s="68">
        <f>'NG R &amp; SC'!$E37</f>
        <v>0.39889999999999998</v>
      </c>
      <c r="M37" s="68">
        <f>'NG R &amp; SC'!$F37</f>
        <v>0.40889999999999999</v>
      </c>
      <c r="N37" s="68">
        <f>'NG R &amp; SC'!$G37</f>
        <v>0.42080000000000001</v>
      </c>
    </row>
    <row r="38" spans="2:14" x14ac:dyDescent="0.25">
      <c r="B38" s="5" t="s">
        <v>23</v>
      </c>
      <c r="C38" s="4">
        <v>42522</v>
      </c>
      <c r="D38" s="5"/>
      <c r="E38" s="5">
        <v>0.62980000000000003</v>
      </c>
      <c r="F38" s="5">
        <v>0.43840000000000001</v>
      </c>
      <c r="G38" s="5">
        <v>0.6532</v>
      </c>
      <c r="J38" s="63" t="str">
        <f>'NG R &amp; SC'!$C38&amp;'NG R &amp; SC'!$B38</f>
        <v>42522PSE&amp;G</v>
      </c>
      <c r="K38" s="68">
        <f>'NG R &amp; SC'!$D38</f>
        <v>0</v>
      </c>
      <c r="L38" s="68">
        <f>'NG R &amp; SC'!$E38</f>
        <v>0.62980000000000003</v>
      </c>
      <c r="M38" s="68">
        <f>'NG R &amp; SC'!$F38</f>
        <v>0.43840000000000001</v>
      </c>
      <c r="N38" s="68">
        <f>'NG R &amp; SC'!$G38</f>
        <v>0.6532</v>
      </c>
    </row>
    <row r="39" spans="2:14" x14ac:dyDescent="0.25">
      <c r="B39" s="5" t="s">
        <v>94</v>
      </c>
      <c r="C39" s="4">
        <v>42522</v>
      </c>
      <c r="D39" s="5"/>
      <c r="E39" s="5">
        <v>0.55969999999999998</v>
      </c>
      <c r="F39" s="5">
        <v>0.41970000000000002</v>
      </c>
      <c r="G39" s="5">
        <v>0.5746</v>
      </c>
      <c r="J39" s="63" t="str">
        <f>'NG R &amp; SC'!$C39&amp;'NG R &amp; SC'!$B39</f>
        <v>42522SJG</v>
      </c>
      <c r="K39" s="68">
        <f>'NG R &amp; SC'!$D39</f>
        <v>0</v>
      </c>
      <c r="L39" s="68">
        <f>'NG R &amp; SC'!$E39</f>
        <v>0.55969999999999998</v>
      </c>
      <c r="M39" s="68">
        <f>'NG R &amp; SC'!$F39</f>
        <v>0.41970000000000002</v>
      </c>
      <c r="N39" s="68">
        <f>'NG R &amp; SC'!$G39</f>
        <v>0.5746</v>
      </c>
    </row>
    <row r="40" spans="2:14" x14ac:dyDescent="0.25">
      <c r="B40" s="5" t="s">
        <v>92</v>
      </c>
      <c r="C40" s="4">
        <v>42552</v>
      </c>
      <c r="D40" s="5"/>
      <c r="E40" s="5">
        <v>0.51390000000000002</v>
      </c>
      <c r="F40" s="5">
        <v>0.4637</v>
      </c>
      <c r="G40" s="5">
        <v>0.53120000000000001</v>
      </c>
      <c r="J40" s="63" t="str">
        <f>'NG R &amp; SC'!$C40&amp;'NG R &amp; SC'!$B40</f>
        <v>42552BGE</v>
      </c>
      <c r="K40" s="68">
        <f>'NG R &amp; SC'!$D40</f>
        <v>0</v>
      </c>
      <c r="L40" s="68">
        <f>'NG R &amp; SC'!$E40</f>
        <v>0.51390000000000002</v>
      </c>
      <c r="M40" s="68">
        <f>'NG R &amp; SC'!$F40</f>
        <v>0.4637</v>
      </c>
      <c r="N40" s="68">
        <f>'NG R &amp; SC'!$G40</f>
        <v>0.53120000000000001</v>
      </c>
    </row>
    <row r="41" spans="2:14" x14ac:dyDescent="0.25">
      <c r="B41" s="5" t="s">
        <v>96</v>
      </c>
      <c r="C41" s="4">
        <v>42552</v>
      </c>
      <c r="D41" s="5">
        <v>0.59160000000000001</v>
      </c>
      <c r="E41" s="5">
        <v>0.57140000000000002</v>
      </c>
      <c r="F41" s="5">
        <v>0.54810000000000003</v>
      </c>
      <c r="G41" s="5">
        <v>0.59030000000000005</v>
      </c>
      <c r="J41" s="63" t="str">
        <f>'NG R &amp; SC'!$C41&amp;'NG R &amp; SC'!$B41</f>
        <v>42552NFGPA</v>
      </c>
      <c r="K41" s="68">
        <f>'NG R &amp; SC'!$D41</f>
        <v>0.59160000000000001</v>
      </c>
      <c r="L41" s="68">
        <f>'NG R &amp; SC'!$E41</f>
        <v>0.57140000000000002</v>
      </c>
      <c r="M41" s="68">
        <f>'NG R &amp; SC'!$F41</f>
        <v>0.54810000000000003</v>
      </c>
      <c r="N41" s="68">
        <f>'NG R &amp; SC'!$G41</f>
        <v>0.59030000000000005</v>
      </c>
    </row>
    <row r="42" spans="2:14" x14ac:dyDescent="0.25">
      <c r="B42" s="5" t="s">
        <v>93</v>
      </c>
      <c r="C42" s="4">
        <v>42552</v>
      </c>
      <c r="D42" s="5"/>
      <c r="E42" s="5">
        <v>0.46949999999999997</v>
      </c>
      <c r="F42" s="5">
        <v>0.39700000000000002</v>
      </c>
      <c r="G42" s="5">
        <v>0.48470000000000002</v>
      </c>
      <c r="J42" s="63" t="str">
        <f>'NG R &amp; SC'!$C42&amp;'NG R &amp; SC'!$B42</f>
        <v>42552NJNG</v>
      </c>
      <c r="K42" s="68">
        <f>'NG R &amp; SC'!$D42</f>
        <v>0</v>
      </c>
      <c r="L42" s="68">
        <f>'NG R &amp; SC'!$E42</f>
        <v>0.46949999999999997</v>
      </c>
      <c r="M42" s="68">
        <f>'NG R &amp; SC'!$F42</f>
        <v>0.39700000000000002</v>
      </c>
      <c r="N42" s="68">
        <f>'NG R &amp; SC'!$G42</f>
        <v>0.48470000000000002</v>
      </c>
    </row>
    <row r="43" spans="2:14" x14ac:dyDescent="0.25">
      <c r="B43" s="5" t="s">
        <v>25</v>
      </c>
      <c r="C43" s="4">
        <v>42552</v>
      </c>
      <c r="D43" s="5">
        <v>0.40589999999999998</v>
      </c>
      <c r="E43" s="5">
        <v>0.4027</v>
      </c>
      <c r="F43" s="5">
        <v>0.37669999999999998</v>
      </c>
      <c r="G43" s="5">
        <v>0.42380000000000001</v>
      </c>
      <c r="J43" s="63" t="str">
        <f>'NG R &amp; SC'!$C43&amp;'NG R &amp; SC'!$B43</f>
        <v>42552PECO</v>
      </c>
      <c r="K43" s="68">
        <f>'NG R &amp; SC'!$D43</f>
        <v>0.40589999999999998</v>
      </c>
      <c r="L43" s="68">
        <f>'NG R &amp; SC'!$E43</f>
        <v>0.4027</v>
      </c>
      <c r="M43" s="68">
        <f>'NG R &amp; SC'!$F43</f>
        <v>0.37669999999999998</v>
      </c>
      <c r="N43" s="68">
        <f>'NG R &amp; SC'!$G43</f>
        <v>0.42380000000000001</v>
      </c>
    </row>
    <row r="44" spans="2:14" x14ac:dyDescent="0.25">
      <c r="B44" s="5" t="s">
        <v>23</v>
      </c>
      <c r="C44" s="4">
        <v>42552</v>
      </c>
      <c r="D44" s="5"/>
      <c r="E44" s="5">
        <v>0.63139999999999996</v>
      </c>
      <c r="F44" s="5">
        <v>0.54779999999999995</v>
      </c>
      <c r="G44" s="5">
        <v>0.65559999999999996</v>
      </c>
      <c r="J44" s="63" t="str">
        <f>'NG R &amp; SC'!$C44&amp;'NG R &amp; SC'!$B44</f>
        <v>42552PSE&amp;G</v>
      </c>
      <c r="K44" s="68">
        <f>'NG R &amp; SC'!$D44</f>
        <v>0</v>
      </c>
      <c r="L44" s="68">
        <f>'NG R &amp; SC'!$E44</f>
        <v>0.63139999999999996</v>
      </c>
      <c r="M44" s="68">
        <f>'NG R &amp; SC'!$F44</f>
        <v>0.54779999999999995</v>
      </c>
      <c r="N44" s="68">
        <f>'NG R &amp; SC'!$G44</f>
        <v>0.65559999999999996</v>
      </c>
    </row>
    <row r="45" spans="2:14" x14ac:dyDescent="0.25">
      <c r="B45" s="5" t="s">
        <v>94</v>
      </c>
      <c r="C45" s="4">
        <v>42552</v>
      </c>
      <c r="D45" s="5"/>
      <c r="E45" s="5">
        <v>0.56040000000000001</v>
      </c>
      <c r="F45" s="5">
        <v>0.48599999999999999</v>
      </c>
      <c r="G45" s="5">
        <v>0.57620000000000005</v>
      </c>
      <c r="J45" s="63" t="str">
        <f>'NG R &amp; SC'!$C45&amp;'NG R &amp; SC'!$B45</f>
        <v>42552SJG</v>
      </c>
      <c r="K45" s="68">
        <f>'NG R &amp; SC'!$D45</f>
        <v>0</v>
      </c>
      <c r="L45" s="68">
        <f>'NG R &amp; SC'!$E45</f>
        <v>0.56040000000000001</v>
      </c>
      <c r="M45" s="68">
        <f>'NG R &amp; SC'!$F45</f>
        <v>0.48599999999999999</v>
      </c>
      <c r="N45" s="68">
        <f>'NG R &amp; SC'!$G45</f>
        <v>0.57620000000000005</v>
      </c>
    </row>
    <row r="46" spans="2:14" x14ac:dyDescent="0.25"/>
    <row r="47" spans="2:14" hidden="1" x14ac:dyDescent="0.25"/>
    <row r="48" spans="2:1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</sheetData>
  <sheetProtection algorithmName="SHA-512" hashValue="Fg57Y3MLpYjjFrhsqrUy5NrWAz9PhK3U7M4xwq85K0d3JHef64ffZGP1CsuJcY0d6NL1YFSpYssdFuFIC5KA5A==" saltValue="lf6el4QnR9geBj7kCavL0g==" spinCount="100000" sheet="1" objects="1" scenarios="1" autoFilter="0"/>
  <mergeCells count="4">
    <mergeCell ref="C3:D3"/>
    <mergeCell ref="B15:G15"/>
    <mergeCell ref="B5:G5"/>
    <mergeCell ref="E3:F3"/>
  </mergeCells>
  <dataValidations count="2">
    <dataValidation type="list" allowBlank="1" showInputMessage="1" sqref="G7">
      <formula1>Fee_Gas</formula1>
    </dataValidation>
    <dataValidation type="list" allowBlank="1" showInputMessage="1" showErrorMessage="1" sqref="E7">
      <formula1>INDIRECT($D$7&amp;"_"&amp;"Gas")</formula1>
    </dataValidation>
  </dataValidation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98"/>
  <sheetViews>
    <sheetView workbookViewId="0">
      <selection activeCell="D7" sqref="D7"/>
    </sheetView>
  </sheetViews>
  <sheetFormatPr defaultColWidth="0" defaultRowHeight="15" zeroHeight="1" x14ac:dyDescent="0.25"/>
  <cols>
    <col min="1" max="1" width="3.85546875" customWidth="1"/>
    <col min="2" max="5" width="12.85546875" customWidth="1"/>
    <col min="6" max="6" width="12.85546875" style="108" customWidth="1"/>
    <col min="7" max="7" width="12.85546875" customWidth="1"/>
    <col min="8" max="8" width="3.85546875" customWidth="1"/>
    <col min="9" max="9" width="15.140625" hidden="1" customWidth="1"/>
    <col min="10" max="12" width="7" hidden="1" customWidth="1"/>
    <col min="13" max="16384" width="10" hidden="1"/>
  </cols>
  <sheetData>
    <row r="1" spans="1:24" s="57" customFormat="1" ht="36" customHeight="1" x14ac:dyDescent="0.25">
      <c r="A1" s="58"/>
      <c r="B1" s="59"/>
      <c r="C1" s="59"/>
      <c r="D1" s="59"/>
      <c r="E1" s="59"/>
      <c r="F1" s="59"/>
      <c r="G1" s="59"/>
      <c r="H1" s="59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thickBot="1" x14ac:dyDescent="0.3"/>
    <row r="3" spans="1:24" s="57" customFormat="1" ht="15.75" thickBot="1" x14ac:dyDescent="0.3">
      <c r="A3" s="58"/>
      <c r="B3" s="95" t="s">
        <v>58</v>
      </c>
      <c r="C3" s="137">
        <v>42443</v>
      </c>
      <c r="D3" s="138"/>
      <c r="E3" s="138">
        <v>42446</v>
      </c>
      <c r="F3" s="138"/>
      <c r="G3" s="139"/>
      <c r="H3" s="6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thickBot="1" x14ac:dyDescent="0.3"/>
    <row r="5" spans="1:24" s="57" customFormat="1" ht="18.75" x14ac:dyDescent="0.3">
      <c r="B5" s="146" t="s">
        <v>106</v>
      </c>
      <c r="C5" s="147"/>
      <c r="D5" s="147"/>
      <c r="E5" s="147"/>
      <c r="F5" s="147"/>
      <c r="G5" s="148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s="80" customFormat="1" ht="15.75" thickBot="1" x14ac:dyDescent="0.3">
      <c r="B6" s="42"/>
      <c r="C6" s="37"/>
      <c r="D6" s="37"/>
      <c r="E6" s="37"/>
      <c r="F6" s="37"/>
      <c r="G6" s="4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80" customFormat="1" ht="15.75" thickBot="1" x14ac:dyDescent="0.3">
      <c r="B7" s="42"/>
      <c r="C7" s="8" t="s">
        <v>108</v>
      </c>
      <c r="D7" s="32" t="s">
        <v>13</v>
      </c>
      <c r="E7" s="90" t="s">
        <v>53</v>
      </c>
      <c r="F7" s="6">
        <v>0</v>
      </c>
      <c r="G7" s="46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s="80" customFormat="1" ht="15.75" thickBot="1" x14ac:dyDescent="0.3">
      <c r="B8" s="42"/>
      <c r="C8" s="37"/>
      <c r="D8" s="37"/>
      <c r="E8" s="37"/>
      <c r="F8" s="37"/>
      <c r="G8" s="46"/>
    </row>
    <row r="9" spans="1:24" s="94" customFormat="1" ht="15.75" thickBot="1" x14ac:dyDescent="0.3">
      <c r="B9" s="98"/>
      <c r="C9" s="15" t="s">
        <v>109</v>
      </c>
      <c r="D9" s="127">
        <f>C20</f>
        <v>42461</v>
      </c>
      <c r="E9" s="128">
        <f>EDATE(D9,1)</f>
        <v>42491</v>
      </c>
      <c r="F9" s="129">
        <f>EDATE(E9,1)</f>
        <v>42522</v>
      </c>
      <c r="G9" s="46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s="94" customFormat="1" x14ac:dyDescent="0.25">
      <c r="B10" s="98"/>
      <c r="C10" s="124" t="str">
        <f>Table3[[#Headers],[6 Months]]</f>
        <v>6 Months</v>
      </c>
      <c r="D10" s="3">
        <f>IF((VLOOKUP(D$9&amp;$D$7,$I$20:$L$97,2,FALSE))&lt;=0,"N/A",(VLOOKUP(D$9&amp;$D$7,$I$20:$L$97,2,FALSE))+($F$7*(1+(VLOOKUP($D$7,GRT_SUT_POR_Resi,2,FALSE)))))</f>
        <v>8.2179555273404647E-2</v>
      </c>
      <c r="E10" s="130">
        <f>IF((VLOOKUP(E$9&amp;$D$7,$I$20:$L$97,2,FALSE))&lt;=0,"N/A",(VLOOKUP(E$9&amp;$D$7,$I$20:$L$97,2,FALSE))+($F$7*(1+(VLOOKUP($D$7,GRT_SUT_POR_Resi,2,FALSE)))))</f>
        <v>8.2655060119211088E-2</v>
      </c>
      <c r="F10" s="131">
        <f>IF((VLOOKUP(F$9&amp;$D$7,$I$20:$L$97,2,FALSE))&lt;=0,"N/A",(VLOOKUP(F$9&amp;$D$7,$I$20:$L$97,2,FALSE))+($F$7*(1+(VLOOKUP($D$7,GRT_SUT_POR_Resi,2,FALSE)))))</f>
        <v>8.2926864601453487E-2</v>
      </c>
      <c r="G10" s="46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</row>
    <row r="11" spans="1:24" s="94" customFormat="1" x14ac:dyDescent="0.25">
      <c r="B11" s="98"/>
      <c r="C11" s="125" t="str">
        <f>Table3[[#Headers],[12 Months]]</f>
        <v>12 Months</v>
      </c>
      <c r="D11" s="2">
        <f t="shared" ref="D11:F12" si="0">IF((VLOOKUP(D$9&amp;$D$7,$I$20:$L$97,3,FALSE))&lt;=0,"N/A",(VLOOKUP(D$9&amp;$D$7,$I$20:$L$97,3,FALSE))+($F$7*(1+(VLOOKUP($D$7,GRT_SUT_POR_Resi,2,FALSE)))))</f>
        <v>8.2672091676749687E-2</v>
      </c>
      <c r="E11" s="28">
        <f t="shared" si="0"/>
        <v>8.3102007641379316E-2</v>
      </c>
      <c r="F11" s="27">
        <f t="shared" si="0"/>
        <v>8.3206638120478765E-2</v>
      </c>
      <c r="G11" s="46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</row>
    <row r="12" spans="1:24" s="94" customFormat="1" x14ac:dyDescent="0.25">
      <c r="B12" s="98"/>
      <c r="C12" s="125" t="str">
        <f>Table3[[#Headers],[18 Months]]</f>
        <v>18 Months</v>
      </c>
      <c r="D12" s="2">
        <f t="shared" si="0"/>
        <v>8.2672091676749687E-2</v>
      </c>
      <c r="E12" s="28">
        <f t="shared" si="0"/>
        <v>8.3102007641379316E-2</v>
      </c>
      <c r="F12" s="27">
        <f t="shared" si="0"/>
        <v>8.3206638120478765E-2</v>
      </c>
      <c r="G12" s="46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</row>
    <row r="13" spans="1:24" s="94" customFormat="1" ht="15.75" thickBot="1" x14ac:dyDescent="0.3">
      <c r="B13" s="22"/>
      <c r="C13" s="126" t="str">
        <f>Table3[[#Headers],[24 Months]]</f>
        <v>24 Months</v>
      </c>
      <c r="D13" s="1">
        <f>IF((VLOOKUP(D$9&amp;$D$7,$I$20:$M$97,5,FALSE))&lt;=0,"N/A",(VLOOKUP(D$9&amp;$D$7,$I$20:$M$97,5,FALSE))+($F$7*(1+(VLOOKUP($D$7,GRT_SUT_POR_Resi,2,FALSE)))))</f>
        <v>9.1853655706310586E-2</v>
      </c>
      <c r="E13" s="26">
        <f>IF((VLOOKUP(E$9&amp;$D$7,$I$20:$M$97,5,FALSE))&lt;=0,"N/A",(VLOOKUP(E$9&amp;$D$7,$I$20:$M$97,5,FALSE))+($F$7*(1+(VLOOKUP($D$7,GRT_SUT_POR_Resi,2,FALSE)))))</f>
        <v>9.1985374012491142E-2</v>
      </c>
      <c r="F13" s="25">
        <f>IF((VLOOKUP(F$9&amp;$D$7,$I$20:$M$97,5,FALSE))&lt;=0,"N/A",(VLOOKUP(F$9&amp;$D$7,$I$20:$M$97,5,FALSE))+($F$7*(1+(VLOOKUP($D$7,GRT_SUT_POR_Resi,2,FALSE)))))</f>
        <v>9.2022463352399289E-2</v>
      </c>
      <c r="G13" s="29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</row>
    <row r="14" spans="1:24" x14ac:dyDescent="0.25"/>
    <row r="15" spans="1:24" x14ac:dyDescent="0.25">
      <c r="B15" s="145" t="s">
        <v>114</v>
      </c>
      <c r="C15" s="145"/>
      <c r="D15" s="145"/>
      <c r="E15" s="145"/>
      <c r="F15" s="145"/>
      <c r="G15" s="145"/>
    </row>
    <row r="16" spans="1:24" s="94" customFormat="1" x14ac:dyDescent="0.25">
      <c r="B16"/>
      <c r="C16"/>
      <c r="D16"/>
      <c r="E16"/>
      <c r="F16" s="108"/>
      <c r="G16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r="17" spans="2:24" s="58" customFormat="1" ht="33" customHeight="1" x14ac:dyDescent="0.25">
      <c r="B17" s="140" t="s">
        <v>107</v>
      </c>
      <c r="C17" s="140"/>
      <c r="D17" s="140"/>
      <c r="E17" s="140"/>
      <c r="F17" s="140"/>
      <c r="G17" s="140"/>
      <c r="H17" s="96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2:24" x14ac:dyDescent="0.25"/>
    <row r="19" spans="2:24" x14ac:dyDescent="0.25">
      <c r="B19" s="110" t="s">
        <v>1</v>
      </c>
      <c r="C19" s="110" t="s">
        <v>41</v>
      </c>
      <c r="D19" s="110" t="s">
        <v>105</v>
      </c>
      <c r="E19" s="110" t="s">
        <v>104</v>
      </c>
      <c r="F19" s="110" t="s">
        <v>103</v>
      </c>
      <c r="G19" s="110" t="s">
        <v>102</v>
      </c>
    </row>
    <row r="20" spans="2:24" x14ac:dyDescent="0.25">
      <c r="B20" s="110" t="s">
        <v>13</v>
      </c>
      <c r="C20" s="109">
        <v>42461</v>
      </c>
      <c r="D20" s="88">
        <v>8.2179555273404647E-2</v>
      </c>
      <c r="E20" s="88">
        <v>8.2672091676749687E-2</v>
      </c>
      <c r="F20" s="88">
        <v>8.5509813839451776E-2</v>
      </c>
      <c r="G20" s="88">
        <v>9.1853655706310586E-2</v>
      </c>
      <c r="I20" t="str">
        <f>Table3[[#This Row],[Start]]&amp;Table3[[#This Row],[Utility]]</f>
        <v>42461ACE</v>
      </c>
      <c r="J20">
        <f>Table3[[#This Row],[6 Months]]</f>
        <v>8.2179555273404647E-2</v>
      </c>
      <c r="K20" s="108">
        <f>Table3[[#This Row],[12 Months]]</f>
        <v>8.2672091676749687E-2</v>
      </c>
      <c r="L20" s="108">
        <f>Table3[[#This Row],[18 Months]]</f>
        <v>8.5509813839451776E-2</v>
      </c>
      <c r="M20" s="108">
        <f>Table3[[#This Row],[24 Months]]</f>
        <v>9.1853655706310586E-2</v>
      </c>
    </row>
    <row r="21" spans="2:24" x14ac:dyDescent="0.25">
      <c r="B21" s="110" t="s">
        <v>17</v>
      </c>
      <c r="C21" s="109">
        <v>42461</v>
      </c>
      <c r="D21" s="88">
        <v>8.3485465903643974E-2</v>
      </c>
      <c r="E21" s="88">
        <v>8.2643049467283486E-2</v>
      </c>
      <c r="F21" s="88">
        <v>8.451192499088625E-2</v>
      </c>
      <c r="G21" s="88">
        <v>8.9201128968013729E-2</v>
      </c>
      <c r="I21" s="108" t="str">
        <f>Table3[[#This Row],[Start]]&amp;Table3[[#This Row],[Utility]]</f>
        <v>42461BG&amp;E</v>
      </c>
      <c r="J21" s="108">
        <f>Table3[[#This Row],[6 Months]]</f>
        <v>8.3485465903643974E-2</v>
      </c>
      <c r="K21" s="108">
        <f>Table3[[#This Row],[12 Months]]</f>
        <v>8.2643049467283486E-2</v>
      </c>
      <c r="L21" s="108">
        <f>Table3[[#This Row],[18 Months]]</f>
        <v>8.451192499088625E-2</v>
      </c>
      <c r="M21" s="108">
        <f>Table3[[#This Row],[24 Months]]</f>
        <v>8.9201128968013729E-2</v>
      </c>
    </row>
    <row r="22" spans="2:24" x14ac:dyDescent="0.25">
      <c r="B22" s="110" t="s">
        <v>38</v>
      </c>
      <c r="C22" s="109">
        <v>42461</v>
      </c>
      <c r="D22" s="88">
        <v>5.8465623958727127E-2</v>
      </c>
      <c r="E22" s="88">
        <v>5.7228373505502375E-2</v>
      </c>
      <c r="F22" s="88">
        <v>6.1685660555192534E-2</v>
      </c>
      <c r="G22" s="88">
        <v>6.7969085289897591E-2</v>
      </c>
      <c r="I22" s="108" t="str">
        <f>Table3[[#This Row],[Start]]&amp;Table3[[#This Row],[Utility]]</f>
        <v>42461ComEd</v>
      </c>
      <c r="J22" s="108">
        <f>Table3[[#This Row],[6 Months]]</f>
        <v>5.8465623958727127E-2</v>
      </c>
      <c r="K22" s="108">
        <f>Table3[[#This Row],[12 Months]]</f>
        <v>5.7228373505502375E-2</v>
      </c>
      <c r="L22" s="108">
        <f>Table3[[#This Row],[18 Months]]</f>
        <v>6.1685660555192534E-2</v>
      </c>
      <c r="M22" s="108">
        <f>Table3[[#This Row],[24 Months]]</f>
        <v>6.7969085289897591E-2</v>
      </c>
    </row>
    <row r="23" spans="2:24" x14ac:dyDescent="0.25">
      <c r="B23" s="110" t="s">
        <v>22</v>
      </c>
      <c r="C23" s="109">
        <v>42461</v>
      </c>
      <c r="D23" s="88">
        <v>7.784273843897202E-2</v>
      </c>
      <c r="E23" s="88">
        <v>7.7674096847467011E-2</v>
      </c>
      <c r="F23" s="88">
        <v>8.0282625609903152E-2</v>
      </c>
      <c r="G23" s="88">
        <v>8.5650884791495172E-2</v>
      </c>
      <c r="I23" s="108" t="str">
        <f>Table3[[#This Row],[Start]]&amp;Table3[[#This Row],[Utility]]</f>
        <v>42461DPL</v>
      </c>
      <c r="J23" s="108">
        <f>Table3[[#This Row],[6 Months]]</f>
        <v>7.784273843897202E-2</v>
      </c>
      <c r="K23" s="108">
        <f>Table3[[#This Row],[12 Months]]</f>
        <v>7.7674096847467011E-2</v>
      </c>
      <c r="L23" s="108">
        <f>Table3[[#This Row],[18 Months]]</f>
        <v>8.0282625609903152E-2</v>
      </c>
      <c r="M23" s="108">
        <f>Table3[[#This Row],[24 Months]]</f>
        <v>8.5650884791495172E-2</v>
      </c>
    </row>
    <row r="24" spans="2:24" x14ac:dyDescent="0.25">
      <c r="B24" s="110" t="s">
        <v>15</v>
      </c>
      <c r="C24" s="109">
        <v>42461</v>
      </c>
      <c r="D24" s="88">
        <v>6.3509580340899402E-2</v>
      </c>
      <c r="E24" s="88">
        <v>6.2996936075729398E-2</v>
      </c>
      <c r="F24" s="88">
        <v>6.7414313562399325E-2</v>
      </c>
      <c r="G24" s="88">
        <v>7.4342463410480591E-2</v>
      </c>
      <c r="I24" s="108" t="str">
        <f>Table3[[#This Row],[Start]]&amp;Table3[[#This Row],[Utility]]</f>
        <v>42461DUQ</v>
      </c>
      <c r="J24" s="108">
        <f>Table3[[#This Row],[6 Months]]</f>
        <v>6.3509580340899402E-2</v>
      </c>
      <c r="K24" s="108">
        <f>Table3[[#This Row],[12 Months]]</f>
        <v>6.2996936075729398E-2</v>
      </c>
      <c r="L24" s="108">
        <f>Table3[[#This Row],[18 Months]]</f>
        <v>6.7414313562399325E-2</v>
      </c>
      <c r="M24" s="108">
        <f>Table3[[#This Row],[24 Months]]</f>
        <v>7.4342463410480591E-2</v>
      </c>
    </row>
    <row r="25" spans="2:24" x14ac:dyDescent="0.25">
      <c r="B25" s="110" t="s">
        <v>12</v>
      </c>
      <c r="C25" s="109">
        <v>42461</v>
      </c>
      <c r="D25" s="88">
        <v>6.5592774476373711E-2</v>
      </c>
      <c r="E25" s="88">
        <v>6.5437846910364639E-2</v>
      </c>
      <c r="F25" s="88">
        <v>6.841953675827106E-2</v>
      </c>
      <c r="G25" s="88">
        <v>7.3648821028512654E-2</v>
      </c>
      <c r="I25" s="108" t="str">
        <f>Table3[[#This Row],[Start]]&amp;Table3[[#This Row],[Utility]]</f>
        <v>42461FEPE</v>
      </c>
      <c r="J25" s="108">
        <f>Table3[[#This Row],[6 Months]]</f>
        <v>6.5592774476373711E-2</v>
      </c>
      <c r="K25" s="108">
        <f>Table3[[#This Row],[12 Months]]</f>
        <v>6.5437846910364639E-2</v>
      </c>
      <c r="L25" s="108">
        <f>Table3[[#This Row],[18 Months]]</f>
        <v>6.841953675827106E-2</v>
      </c>
      <c r="M25" s="108">
        <f>Table3[[#This Row],[24 Months]]</f>
        <v>7.3648821028512654E-2</v>
      </c>
    </row>
    <row r="26" spans="2:24" x14ac:dyDescent="0.25">
      <c r="B26" s="110" t="s">
        <v>18</v>
      </c>
      <c r="C26" s="109">
        <v>42461</v>
      </c>
      <c r="D26" s="88">
        <v>7.6273137364977983E-2</v>
      </c>
      <c r="E26" s="88">
        <v>7.685903085313131E-2</v>
      </c>
      <c r="F26" s="88">
        <v>7.8921604685177726E-2</v>
      </c>
      <c r="G26" s="88">
        <v>8.424791710593503E-2</v>
      </c>
      <c r="I26" s="108" t="str">
        <f>Table3[[#This Row],[Start]]&amp;Table3[[#This Row],[Utility]]</f>
        <v>42461JCP&amp;L</v>
      </c>
      <c r="J26" s="108">
        <f>Table3[[#This Row],[6 Months]]</f>
        <v>7.6273137364977983E-2</v>
      </c>
      <c r="K26" s="108">
        <f>Table3[[#This Row],[12 Months]]</f>
        <v>7.685903085313131E-2</v>
      </c>
      <c r="L26" s="108">
        <f>Table3[[#This Row],[18 Months]]</f>
        <v>7.8921604685177726E-2</v>
      </c>
      <c r="M26" s="108">
        <f>Table3[[#This Row],[24 Months]]</f>
        <v>8.424791710593503E-2</v>
      </c>
    </row>
    <row r="27" spans="2:24" x14ac:dyDescent="0.25">
      <c r="B27" s="110" t="s">
        <v>39</v>
      </c>
      <c r="C27" s="109">
        <v>42461</v>
      </c>
      <c r="D27" s="88">
        <v>6.3441152076225665E-2</v>
      </c>
      <c r="E27" s="88">
        <v>6.2542548024310807E-2</v>
      </c>
      <c r="F27" s="88">
        <v>6.3382462951417973E-2</v>
      </c>
      <c r="G27" s="88">
        <v>6.7448173267324718E-2</v>
      </c>
      <c r="I27" s="108" t="str">
        <f>Table3[[#This Row],[Start]]&amp;Table3[[#This Row],[Utility]]</f>
        <v>42461Met-Ed</v>
      </c>
      <c r="J27" s="108">
        <f>Table3[[#This Row],[6 Months]]</f>
        <v>6.3441152076225665E-2</v>
      </c>
      <c r="K27" s="108">
        <f>Table3[[#This Row],[12 Months]]</f>
        <v>6.2542548024310807E-2</v>
      </c>
      <c r="L27" s="108">
        <f>Table3[[#This Row],[18 Months]]</f>
        <v>6.3382462951417973E-2</v>
      </c>
      <c r="M27" s="108">
        <f>Table3[[#This Row],[24 Months]]</f>
        <v>6.7448173267324718E-2</v>
      </c>
    </row>
    <row r="28" spans="2:24" x14ac:dyDescent="0.25">
      <c r="B28" s="110" t="s">
        <v>25</v>
      </c>
      <c r="C28" s="109">
        <v>42461</v>
      </c>
      <c r="D28" s="88">
        <v>6.3875067608721858E-2</v>
      </c>
      <c r="E28" s="88">
        <v>6.4196831732911686E-2</v>
      </c>
      <c r="F28" s="88">
        <v>6.5513621503128311E-2</v>
      </c>
      <c r="G28" s="88">
        <v>6.9876360565276685E-2</v>
      </c>
      <c r="I28" s="108" t="str">
        <f>Table3[[#This Row],[Start]]&amp;Table3[[#This Row],[Utility]]</f>
        <v>42461PECO</v>
      </c>
      <c r="J28" s="108">
        <f>Table3[[#This Row],[6 Months]]</f>
        <v>6.3875067608721858E-2</v>
      </c>
      <c r="K28" s="108">
        <f>Table3[[#This Row],[12 Months]]</f>
        <v>6.4196831732911686E-2</v>
      </c>
      <c r="L28" s="108">
        <f>Table3[[#This Row],[18 Months]]</f>
        <v>6.5513621503128311E-2</v>
      </c>
      <c r="M28" s="108">
        <f>Table3[[#This Row],[24 Months]]</f>
        <v>6.9876360565276685E-2</v>
      </c>
    </row>
    <row r="29" spans="2:24" x14ac:dyDescent="0.25">
      <c r="B29" s="110" t="s">
        <v>40</v>
      </c>
      <c r="C29" s="109">
        <v>42461</v>
      </c>
      <c r="D29" s="88">
        <v>6.7562847233581524E-2</v>
      </c>
      <c r="E29" s="88">
        <v>6.6370099673272079E-2</v>
      </c>
      <c r="F29" s="88">
        <v>6.802102444494168E-2</v>
      </c>
      <c r="G29" s="88">
        <v>7.1340034870474481E-2</v>
      </c>
      <c r="I29" s="108" t="str">
        <f>Table3[[#This Row],[Start]]&amp;Table3[[#This Row],[Utility]]</f>
        <v>42461Penelec</v>
      </c>
      <c r="J29" s="108">
        <f>Table3[[#This Row],[6 Months]]</f>
        <v>6.7562847233581524E-2</v>
      </c>
      <c r="K29" s="108">
        <f>Table3[[#This Row],[12 Months]]</f>
        <v>6.6370099673272079E-2</v>
      </c>
      <c r="L29" s="108">
        <f>Table3[[#This Row],[18 Months]]</f>
        <v>6.802102444494168E-2</v>
      </c>
      <c r="M29" s="108">
        <f>Table3[[#This Row],[24 Months]]</f>
        <v>7.1340034870474481E-2</v>
      </c>
    </row>
    <row r="30" spans="2:24" x14ac:dyDescent="0.25">
      <c r="B30" s="110" t="s">
        <v>101</v>
      </c>
      <c r="C30" s="109">
        <v>42461</v>
      </c>
      <c r="D30" s="88">
        <v>7.5406989813544018E-2</v>
      </c>
      <c r="E30" s="88">
        <v>7.0757011117941027E-2</v>
      </c>
      <c r="F30" s="88">
        <v>7.4369068428407098E-2</v>
      </c>
      <c r="G30" s="88">
        <v>8.0690148893211272E-2</v>
      </c>
      <c r="I30" s="108" t="str">
        <f>Table3[[#This Row],[Start]]&amp;Table3[[#This Row],[Utility]]</f>
        <v>42461Penn</v>
      </c>
      <c r="J30" s="108">
        <f>Table3[[#This Row],[6 Months]]</f>
        <v>7.5406989813544018E-2</v>
      </c>
      <c r="K30" s="108">
        <f>Table3[[#This Row],[12 Months]]</f>
        <v>7.0757011117941027E-2</v>
      </c>
      <c r="L30" s="108">
        <f>Table3[[#This Row],[18 Months]]</f>
        <v>7.4369068428407098E-2</v>
      </c>
      <c r="M30" s="108">
        <f>Table3[[#This Row],[24 Months]]</f>
        <v>8.0690148893211272E-2</v>
      </c>
    </row>
    <row r="31" spans="2:24" x14ac:dyDescent="0.25">
      <c r="B31" s="110" t="s">
        <v>27</v>
      </c>
      <c r="C31" s="109">
        <v>42461</v>
      </c>
      <c r="D31" s="88">
        <v>7.726175751819625E-2</v>
      </c>
      <c r="E31" s="88">
        <v>7.5914656446219253E-2</v>
      </c>
      <c r="F31" s="88">
        <v>7.7938373395077309E-2</v>
      </c>
      <c r="G31" s="88">
        <v>8.2349035254818889E-2</v>
      </c>
      <c r="I31" s="108" t="str">
        <f>Table3[[#This Row],[Start]]&amp;Table3[[#This Row],[Utility]]</f>
        <v>42461PEPCO</v>
      </c>
      <c r="J31" s="108">
        <f>Table3[[#This Row],[6 Months]]</f>
        <v>7.726175751819625E-2</v>
      </c>
      <c r="K31" s="108">
        <f>Table3[[#This Row],[12 Months]]</f>
        <v>7.5914656446219253E-2</v>
      </c>
      <c r="L31" s="108">
        <f>Table3[[#This Row],[18 Months]]</f>
        <v>7.7938373395077309E-2</v>
      </c>
      <c r="M31" s="108">
        <f>Table3[[#This Row],[24 Months]]</f>
        <v>8.2349035254818889E-2</v>
      </c>
    </row>
    <row r="32" spans="2:24" x14ac:dyDescent="0.25">
      <c r="B32" s="110" t="s">
        <v>32</v>
      </c>
      <c r="C32" s="109">
        <v>42461</v>
      </c>
      <c r="D32" s="88">
        <v>6.5867519776699635E-2</v>
      </c>
      <c r="E32" s="88">
        <v>6.6878565674570942E-2</v>
      </c>
      <c r="F32" s="88">
        <v>6.9407502194891196E-2</v>
      </c>
      <c r="G32" s="88">
        <v>7.5263611119506663E-2</v>
      </c>
      <c r="I32" s="108" t="str">
        <f>Table3[[#This Row],[Start]]&amp;Table3[[#This Row],[Utility]]</f>
        <v>42461PPL</v>
      </c>
      <c r="J32" s="108">
        <f>Table3[[#This Row],[6 Months]]</f>
        <v>6.5867519776699635E-2</v>
      </c>
      <c r="K32" s="108">
        <f>Table3[[#This Row],[12 Months]]</f>
        <v>6.6878565674570942E-2</v>
      </c>
      <c r="L32" s="108">
        <f>Table3[[#This Row],[18 Months]]</f>
        <v>6.9407502194891196E-2</v>
      </c>
      <c r="M32" s="108">
        <f>Table3[[#This Row],[24 Months]]</f>
        <v>7.5263611119506663E-2</v>
      </c>
    </row>
    <row r="33" spans="2:13" x14ac:dyDescent="0.25">
      <c r="B33" s="110" t="s">
        <v>23</v>
      </c>
      <c r="C33" s="109">
        <v>42461</v>
      </c>
      <c r="D33" s="88">
        <v>9.056776011930967E-2</v>
      </c>
      <c r="E33" s="88">
        <v>9.3127765289100328E-2</v>
      </c>
      <c r="F33" s="88">
        <v>0.10010309327462449</v>
      </c>
      <c r="G33" s="88">
        <v>0.11215910458122186</v>
      </c>
      <c r="I33" s="108" t="str">
        <f>Table3[[#This Row],[Start]]&amp;Table3[[#This Row],[Utility]]</f>
        <v>42461PSE&amp;G</v>
      </c>
      <c r="J33" s="108">
        <f>Table3[[#This Row],[6 Months]]</f>
        <v>9.056776011930967E-2</v>
      </c>
      <c r="K33" s="108">
        <f>Table3[[#This Row],[12 Months]]</f>
        <v>9.3127765289100328E-2</v>
      </c>
      <c r="L33" s="108">
        <f>Table3[[#This Row],[18 Months]]</f>
        <v>0.10010309327462449</v>
      </c>
      <c r="M33" s="108">
        <f>Table3[[#This Row],[24 Months]]</f>
        <v>0.11215910458122186</v>
      </c>
    </row>
    <row r="34" spans="2:13" x14ac:dyDescent="0.25">
      <c r="B34" s="110" t="s">
        <v>35</v>
      </c>
      <c r="C34" s="109">
        <v>42461</v>
      </c>
      <c r="D34" s="88">
        <v>6.4667628946301015E-2</v>
      </c>
      <c r="E34" s="88">
        <v>6.4544986646583452E-2</v>
      </c>
      <c r="F34" s="88">
        <v>6.7517880088732371E-2</v>
      </c>
      <c r="G34" s="88">
        <v>7.27449035341E-2</v>
      </c>
      <c r="I34" s="108" t="str">
        <f>Table3[[#This Row],[Start]]&amp;Table3[[#This Row],[Utility]]</f>
        <v>42461WPP</v>
      </c>
      <c r="J34" s="108">
        <f>Table3[[#This Row],[6 Months]]</f>
        <v>6.4667628946301015E-2</v>
      </c>
      <c r="K34" s="108">
        <f>Table3[[#This Row],[12 Months]]</f>
        <v>6.4544986646583452E-2</v>
      </c>
      <c r="L34" s="108">
        <f>Table3[[#This Row],[18 Months]]</f>
        <v>6.7517880088732371E-2</v>
      </c>
      <c r="M34" s="108">
        <f>Table3[[#This Row],[24 Months]]</f>
        <v>7.27449035341E-2</v>
      </c>
    </row>
    <row r="35" spans="2:13" x14ac:dyDescent="0.25">
      <c r="B35" s="110" t="s">
        <v>19</v>
      </c>
      <c r="C35" s="109">
        <v>42461</v>
      </c>
      <c r="D35" s="88">
        <v>7.0486674289792994E-2</v>
      </c>
      <c r="E35" s="88">
        <v>7.4743309688274723E-2</v>
      </c>
      <c r="F35" s="88">
        <v>7.5261799049694211E-2</v>
      </c>
      <c r="G35" s="88">
        <v>7.8877673318750882E-2</v>
      </c>
      <c r="I35" s="108" t="str">
        <f>Table3[[#This Row],[Start]]&amp;Table3[[#This Row],[Utility]]</f>
        <v>42461CONED</v>
      </c>
      <c r="J35" s="108">
        <f>Table3[[#This Row],[6 Months]]</f>
        <v>7.0486674289792994E-2</v>
      </c>
      <c r="K35" s="108">
        <f>Table3[[#This Row],[12 Months]]</f>
        <v>7.4743309688274723E-2</v>
      </c>
      <c r="L35" s="108">
        <f>Table3[[#This Row],[18 Months]]</f>
        <v>7.5261799049694211E-2</v>
      </c>
      <c r="M35" s="108">
        <f>Table3[[#This Row],[24 Months]]</f>
        <v>7.8877673318750882E-2</v>
      </c>
    </row>
    <row r="36" spans="2:13" x14ac:dyDescent="0.25">
      <c r="B36" s="110" t="s">
        <v>24</v>
      </c>
      <c r="C36" s="109">
        <v>42461</v>
      </c>
      <c r="D36" s="88">
        <v>5.06320671391478E-2</v>
      </c>
      <c r="E36" s="88">
        <v>6.0536112438203199E-2</v>
      </c>
      <c r="F36" s="88">
        <v>5.8982430771117672E-2</v>
      </c>
      <c r="G36" s="88">
        <v>6.411183248774921E-2</v>
      </c>
      <c r="I36" s="108" t="str">
        <f>Table3[[#This Row],[Start]]&amp;Table3[[#This Row],[Utility]]</f>
        <v>42461NIMO</v>
      </c>
      <c r="J36" s="108">
        <f>Table3[[#This Row],[6 Months]]</f>
        <v>5.06320671391478E-2</v>
      </c>
      <c r="K36" s="108">
        <f>Table3[[#This Row],[12 Months]]</f>
        <v>6.0536112438203199E-2</v>
      </c>
      <c r="L36" s="108">
        <f>Table3[[#This Row],[18 Months]]</f>
        <v>5.8982430771117672E-2</v>
      </c>
      <c r="M36" s="108">
        <f>Table3[[#This Row],[24 Months]]</f>
        <v>6.411183248774921E-2</v>
      </c>
    </row>
    <row r="37" spans="2:13" x14ac:dyDescent="0.25">
      <c r="B37" s="110" t="s">
        <v>26</v>
      </c>
      <c r="C37" s="109">
        <v>42461</v>
      </c>
      <c r="D37" s="88">
        <v>5.8182785275969783E-2</v>
      </c>
      <c r="E37" s="88">
        <v>6.1333075505511946E-2</v>
      </c>
      <c r="F37" s="88">
        <v>6.2101428304512665E-2</v>
      </c>
      <c r="G37" s="88">
        <v>6.5300799237724166E-2</v>
      </c>
      <c r="I37" s="108" t="str">
        <f>Table3[[#This Row],[Start]]&amp;Table3[[#This Row],[Utility]]</f>
        <v>42461NYSEG</v>
      </c>
      <c r="J37" s="108">
        <f>Table3[[#This Row],[6 Months]]</f>
        <v>5.8182785275969783E-2</v>
      </c>
      <c r="K37" s="108">
        <f>Table3[[#This Row],[12 Months]]</f>
        <v>6.1333075505511946E-2</v>
      </c>
      <c r="L37" s="108">
        <f>Table3[[#This Row],[18 Months]]</f>
        <v>6.2101428304512665E-2</v>
      </c>
      <c r="M37" s="108">
        <f>Table3[[#This Row],[24 Months]]</f>
        <v>6.5300799237724166E-2</v>
      </c>
    </row>
    <row r="38" spans="2:13" x14ac:dyDescent="0.25">
      <c r="B38" s="110" t="s">
        <v>28</v>
      </c>
      <c r="C38" s="109">
        <v>42461</v>
      </c>
      <c r="D38" s="88">
        <v>5.9528949717176351E-2</v>
      </c>
      <c r="E38" s="88">
        <v>6.6573353330518836E-2</v>
      </c>
      <c r="F38" s="88">
        <v>6.5982124542930398E-2</v>
      </c>
      <c r="G38" s="88">
        <v>7.0431082243337231E-2</v>
      </c>
      <c r="I38" s="108" t="str">
        <f>Table3[[#This Row],[Start]]&amp;Table3[[#This Row],[Utility]]</f>
        <v>42461O&amp;R</v>
      </c>
      <c r="J38" s="108">
        <f>Table3[[#This Row],[6 Months]]</f>
        <v>5.9528949717176351E-2</v>
      </c>
      <c r="K38" s="108">
        <f>Table3[[#This Row],[12 Months]]</f>
        <v>6.6573353330518836E-2</v>
      </c>
      <c r="L38" s="108">
        <f>Table3[[#This Row],[18 Months]]</f>
        <v>6.5982124542930398E-2</v>
      </c>
      <c r="M38" s="108">
        <f>Table3[[#This Row],[24 Months]]</f>
        <v>7.0431082243337231E-2</v>
      </c>
    </row>
    <row r="39" spans="2:13" x14ac:dyDescent="0.25">
      <c r="B39" s="110" t="s">
        <v>31</v>
      </c>
      <c r="C39" s="109">
        <v>42461</v>
      </c>
      <c r="D39" s="88">
        <v>4.7012025070240993E-2</v>
      </c>
      <c r="E39" s="88">
        <v>5.1434724336636074E-2</v>
      </c>
      <c r="F39" s="88">
        <v>5.237677147347914E-2</v>
      </c>
      <c r="G39" s="88">
        <v>5.5952977584611215E-2</v>
      </c>
      <c r="H39" s="77"/>
      <c r="I39" s="108" t="str">
        <f>Table3[[#This Row],[Start]]&amp;Table3[[#This Row],[Utility]]</f>
        <v>42461RGE</v>
      </c>
      <c r="J39" s="108">
        <f>Table3[[#This Row],[6 Months]]</f>
        <v>4.7012025070240993E-2</v>
      </c>
      <c r="K39" s="108">
        <f>Table3[[#This Row],[12 Months]]</f>
        <v>5.1434724336636074E-2</v>
      </c>
      <c r="L39" s="108">
        <f>Table3[[#This Row],[18 Months]]</f>
        <v>5.237677147347914E-2</v>
      </c>
      <c r="M39" s="108">
        <f>Table3[[#This Row],[24 Months]]</f>
        <v>5.5952977584611215E-2</v>
      </c>
    </row>
    <row r="40" spans="2:13" x14ac:dyDescent="0.25">
      <c r="B40" s="110" t="s">
        <v>36</v>
      </c>
      <c r="C40" s="109">
        <v>42461</v>
      </c>
      <c r="D40" s="88">
        <v>8.7115541922943074E-2</v>
      </c>
      <c r="E40" s="88">
        <v>0.10225496768738893</v>
      </c>
      <c r="F40" s="88">
        <v>0.10436594941610669</v>
      </c>
      <c r="G40" s="88">
        <v>0.1162403350573134</v>
      </c>
      <c r="H40" s="77"/>
      <c r="I40" s="108" t="str">
        <f>Table3[[#This Row],[Start]]&amp;Table3[[#This Row],[Utility]]</f>
        <v>42461MassElec</v>
      </c>
      <c r="J40" s="108">
        <f>Table3[[#This Row],[6 Months]]</f>
        <v>8.7115541922943074E-2</v>
      </c>
      <c r="K40" s="108">
        <f>Table3[[#This Row],[12 Months]]</f>
        <v>0.10225496768738893</v>
      </c>
      <c r="L40" s="108">
        <f>Table3[[#This Row],[18 Months]]</f>
        <v>0.10436594941610669</v>
      </c>
      <c r="M40" s="108">
        <f>Table3[[#This Row],[24 Months]]</f>
        <v>0.1162403350573134</v>
      </c>
    </row>
    <row r="41" spans="2:13" x14ac:dyDescent="0.25">
      <c r="B41" s="111" t="s">
        <v>11</v>
      </c>
      <c r="C41" s="112">
        <v>42461</v>
      </c>
      <c r="D41" s="113">
        <v>9.6517865117278639E-2</v>
      </c>
      <c r="E41" s="113">
        <v>0.11489269694110998</v>
      </c>
      <c r="F41" s="113">
        <v>0.11832008508109512</v>
      </c>
      <c r="G41" s="113">
        <v>0.13197173017061944</v>
      </c>
      <c r="H41" s="77"/>
      <c r="I41" s="108" t="str">
        <f>Table3[[#This Row],[Start]]&amp;Table3[[#This Row],[Utility]]</f>
        <v>42461NSTAR</v>
      </c>
      <c r="J41" s="108">
        <f>Table3[[#This Row],[6 Months]]</f>
        <v>9.6517865117278639E-2</v>
      </c>
      <c r="K41" s="108">
        <f>Table3[[#This Row],[12 Months]]</f>
        <v>0.11489269694110998</v>
      </c>
      <c r="L41" s="108">
        <f>Table3[[#This Row],[18 Months]]</f>
        <v>0.11832008508109512</v>
      </c>
      <c r="M41" s="108">
        <f>Table3[[#This Row],[24 Months]]</f>
        <v>0.13197173017061944</v>
      </c>
    </row>
    <row r="42" spans="2:13" ht="15" customHeight="1" thickBot="1" x14ac:dyDescent="0.3">
      <c r="B42" s="111" t="s">
        <v>88</v>
      </c>
      <c r="C42" s="112">
        <v>42461</v>
      </c>
      <c r="D42" s="113">
        <v>8.1021604242274808E-2</v>
      </c>
      <c r="E42" s="113">
        <v>9.4093750768133755E-2</v>
      </c>
      <c r="F42" s="113">
        <v>9.545402320697205E-2</v>
      </c>
      <c r="G42" s="113">
        <v>0.10623191617915853</v>
      </c>
      <c r="H42" s="77"/>
      <c r="I42" s="108" t="str">
        <f>Table3[[#This Row],[Start]]&amp;Table3[[#This Row],[Utility]]</f>
        <v>42461WestMass</v>
      </c>
      <c r="J42" s="108">
        <f>Table3[[#This Row],[6 Months]]</f>
        <v>8.1021604242274808E-2</v>
      </c>
      <c r="K42" s="108">
        <f>Table3[[#This Row],[12 Months]]</f>
        <v>9.4093750768133755E-2</v>
      </c>
      <c r="L42" s="108">
        <f>Table3[[#This Row],[18 Months]]</f>
        <v>9.545402320697205E-2</v>
      </c>
      <c r="M42" s="108">
        <f>Table3[[#This Row],[24 Months]]</f>
        <v>0.10623191617915853</v>
      </c>
    </row>
    <row r="43" spans="2:13" ht="15" customHeight="1" x14ac:dyDescent="0.25">
      <c r="B43" s="114" t="s">
        <v>97</v>
      </c>
      <c r="C43" s="115">
        <v>42461</v>
      </c>
      <c r="D43" s="116">
        <v>9.9015628350103774E-2</v>
      </c>
      <c r="E43" s="116">
        <v>0.1182625307245094</v>
      </c>
      <c r="F43" s="116">
        <v>0.12208303265076817</v>
      </c>
      <c r="G43" s="117">
        <v>0.13623027669845086</v>
      </c>
      <c r="H43" s="77"/>
      <c r="I43" s="108" t="str">
        <f>Table3[[#This Row],[Start]]&amp;Table3[[#This Row],[Utility]]</f>
        <v>42461NEMASS</v>
      </c>
      <c r="J43" s="108">
        <f>Table3[[#This Row],[6 Months]]</f>
        <v>9.9015628350103774E-2</v>
      </c>
      <c r="K43" s="108">
        <f>Table3[[#This Row],[12 Months]]</f>
        <v>0.1182625307245094</v>
      </c>
      <c r="L43" s="108">
        <f>Table3[[#This Row],[18 Months]]</f>
        <v>0.12208303265076817</v>
      </c>
      <c r="M43" s="108">
        <f>Table3[[#This Row],[24 Months]]</f>
        <v>0.13623027669845086</v>
      </c>
    </row>
    <row r="44" spans="2:13" ht="15" customHeight="1" x14ac:dyDescent="0.25">
      <c r="B44" s="118" t="s">
        <v>34</v>
      </c>
      <c r="C44" s="112">
        <v>42461</v>
      </c>
      <c r="D44" s="113">
        <v>8.1973542033262126E-2</v>
      </c>
      <c r="E44" s="113">
        <v>9.527036018753407E-2</v>
      </c>
      <c r="F44" s="113">
        <v>9.6408670707508887E-2</v>
      </c>
      <c r="G44" s="119">
        <v>0.10717447326687299</v>
      </c>
      <c r="H44" s="77"/>
      <c r="I44" s="108" t="str">
        <f>Table3[[#This Row],[Start]]&amp;Table3[[#This Row],[Utility]]</f>
        <v>42461SEMASS</v>
      </c>
      <c r="J44" s="108">
        <f>Table3[[#This Row],[6 Months]]</f>
        <v>8.1973542033262126E-2</v>
      </c>
      <c r="K44" s="108">
        <f>Table3[[#This Row],[12 Months]]</f>
        <v>9.527036018753407E-2</v>
      </c>
      <c r="L44" s="108">
        <f>Table3[[#This Row],[18 Months]]</f>
        <v>9.6408670707508887E-2</v>
      </c>
      <c r="M44" s="108">
        <f>Table3[[#This Row],[24 Months]]</f>
        <v>0.10717447326687299</v>
      </c>
    </row>
    <row r="45" spans="2:13" ht="15" customHeight="1" thickBot="1" x14ac:dyDescent="0.3">
      <c r="B45" s="120" t="s">
        <v>37</v>
      </c>
      <c r="C45" s="121">
        <v>42461</v>
      </c>
      <c r="D45" s="122">
        <v>8.1021604242274808E-2</v>
      </c>
      <c r="E45" s="122">
        <v>9.4093750768133755E-2</v>
      </c>
      <c r="F45" s="122">
        <v>9.545402320697205E-2</v>
      </c>
      <c r="G45" s="123">
        <v>0.10623191617915853</v>
      </c>
      <c r="H45" s="77"/>
      <c r="I45" s="108" t="str">
        <f>Table3[[#This Row],[Start]]&amp;Table3[[#This Row],[Utility]]</f>
        <v>42461WCMASS</v>
      </c>
      <c r="J45" s="108">
        <f>Table3[[#This Row],[6 Months]]</f>
        <v>8.1021604242274808E-2</v>
      </c>
      <c r="K45" s="108">
        <f>Table3[[#This Row],[12 Months]]</f>
        <v>9.4093750768133755E-2</v>
      </c>
      <c r="L45" s="108">
        <f>Table3[[#This Row],[18 Months]]</f>
        <v>9.545402320697205E-2</v>
      </c>
      <c r="M45" s="108">
        <f>Table3[[#This Row],[24 Months]]</f>
        <v>0.10623191617915853</v>
      </c>
    </row>
    <row r="46" spans="2:13" x14ac:dyDescent="0.25">
      <c r="B46" s="111" t="s">
        <v>13</v>
      </c>
      <c r="C46" s="112">
        <v>42491</v>
      </c>
      <c r="D46" s="113">
        <v>8.2655060119211088E-2</v>
      </c>
      <c r="E46" s="113">
        <v>8.3102007641379316E-2</v>
      </c>
      <c r="F46" s="113">
        <v>8.5670345574672818E-2</v>
      </c>
      <c r="G46" s="113">
        <v>9.1985374012491142E-2</v>
      </c>
      <c r="H46" s="77"/>
      <c r="I46" s="108" t="str">
        <f>Table3[[#This Row],[Start]]&amp;Table3[[#This Row],[Utility]]</f>
        <v>42491ACE</v>
      </c>
      <c r="J46" s="108">
        <f>Table3[[#This Row],[6 Months]]</f>
        <v>8.2655060119211088E-2</v>
      </c>
      <c r="K46" s="108">
        <f>Table3[[#This Row],[12 Months]]</f>
        <v>8.3102007641379316E-2</v>
      </c>
      <c r="L46" s="108">
        <f>Table3[[#This Row],[18 Months]]</f>
        <v>8.5670345574672818E-2</v>
      </c>
      <c r="M46" s="108">
        <f>Table3[[#This Row],[24 Months]]</f>
        <v>9.1985374012491142E-2</v>
      </c>
    </row>
    <row r="47" spans="2:13" x14ac:dyDescent="0.25">
      <c r="B47" s="111" t="s">
        <v>17</v>
      </c>
      <c r="C47" s="112">
        <v>42491</v>
      </c>
      <c r="D47" s="113">
        <v>8.362406105885542E-2</v>
      </c>
      <c r="E47" s="113">
        <v>8.2916320467135346E-2</v>
      </c>
      <c r="F47" s="113">
        <v>8.4491976871966329E-2</v>
      </c>
      <c r="G47" s="113">
        <v>8.9275905116791496E-2</v>
      </c>
      <c r="H47" s="77"/>
      <c r="I47" s="108" t="str">
        <f>Table3[[#This Row],[Start]]&amp;Table3[[#This Row],[Utility]]</f>
        <v>42491BG&amp;E</v>
      </c>
      <c r="J47" s="108">
        <f>Table3[[#This Row],[6 Months]]</f>
        <v>8.362406105885542E-2</v>
      </c>
      <c r="K47" s="108">
        <f>Table3[[#This Row],[12 Months]]</f>
        <v>8.2916320467135346E-2</v>
      </c>
      <c r="L47" s="108">
        <f>Table3[[#This Row],[18 Months]]</f>
        <v>8.4491976871966329E-2</v>
      </c>
      <c r="M47" s="108">
        <f>Table3[[#This Row],[24 Months]]</f>
        <v>8.9275905116791496E-2</v>
      </c>
    </row>
    <row r="48" spans="2:13" x14ac:dyDescent="0.25">
      <c r="B48" s="111" t="s">
        <v>38</v>
      </c>
      <c r="C48" s="112">
        <v>42491</v>
      </c>
      <c r="D48" s="113">
        <v>5.8606920614641095E-2</v>
      </c>
      <c r="E48" s="113">
        <v>5.7606501811057934E-2</v>
      </c>
      <c r="F48" s="113">
        <v>6.1803687576697908E-2</v>
      </c>
      <c r="G48" s="113">
        <v>6.8182103956564266E-2</v>
      </c>
      <c r="H48" s="77"/>
      <c r="I48" s="108" t="str">
        <f>Table3[[#This Row],[Start]]&amp;Table3[[#This Row],[Utility]]</f>
        <v>42491ComEd</v>
      </c>
      <c r="J48" s="108">
        <f>Table3[[#This Row],[6 Months]]</f>
        <v>5.8606920614641095E-2</v>
      </c>
      <c r="K48" s="108">
        <f>Table3[[#This Row],[12 Months]]</f>
        <v>5.7606501811057934E-2</v>
      </c>
      <c r="L48" s="108">
        <f>Table3[[#This Row],[18 Months]]</f>
        <v>6.1803687576697908E-2</v>
      </c>
      <c r="M48" s="108">
        <f>Table3[[#This Row],[24 Months]]</f>
        <v>6.8182103956564266E-2</v>
      </c>
    </row>
    <row r="49" spans="2:13" x14ac:dyDescent="0.25">
      <c r="B49" s="111" t="s">
        <v>22</v>
      </c>
      <c r="C49" s="112">
        <v>42491</v>
      </c>
      <c r="D49" s="113">
        <v>7.8121483862983482E-2</v>
      </c>
      <c r="E49" s="113">
        <v>7.8073121039941074E-2</v>
      </c>
      <c r="F49" s="113">
        <v>8.0393751276984615E-2</v>
      </c>
      <c r="G49" s="113">
        <v>8.571361542829517E-2</v>
      </c>
      <c r="I49" s="108" t="str">
        <f>Table3[[#This Row],[Start]]&amp;Table3[[#This Row],[Utility]]</f>
        <v>42491DPL</v>
      </c>
      <c r="J49" s="108">
        <f>Table3[[#This Row],[6 Months]]</f>
        <v>7.8121483862983482E-2</v>
      </c>
      <c r="K49" s="108">
        <f>Table3[[#This Row],[12 Months]]</f>
        <v>7.8073121039941074E-2</v>
      </c>
      <c r="L49" s="108">
        <f>Table3[[#This Row],[18 Months]]</f>
        <v>8.0393751276984615E-2</v>
      </c>
      <c r="M49" s="108">
        <f>Table3[[#This Row],[24 Months]]</f>
        <v>8.571361542829517E-2</v>
      </c>
    </row>
    <row r="50" spans="2:13" x14ac:dyDescent="0.25">
      <c r="B50" s="111" t="s">
        <v>15</v>
      </c>
      <c r="C50" s="112">
        <v>42491</v>
      </c>
      <c r="D50" s="113">
        <v>6.3807384352996183E-2</v>
      </c>
      <c r="E50" s="113">
        <v>6.3192940450729401E-2</v>
      </c>
      <c r="F50" s="113">
        <v>6.7462440034173524E-2</v>
      </c>
      <c r="G50" s="113">
        <v>7.4262454582355586E-2</v>
      </c>
      <c r="I50" s="108" t="str">
        <f>Table3[[#This Row],[Start]]&amp;Table3[[#This Row],[Utility]]</f>
        <v>42491DUQ</v>
      </c>
      <c r="J50" s="108">
        <f>Table3[[#This Row],[6 Months]]</f>
        <v>6.3807384352996183E-2</v>
      </c>
      <c r="K50" s="108">
        <f>Table3[[#This Row],[12 Months]]</f>
        <v>6.3192940450729401E-2</v>
      </c>
      <c r="L50" s="108">
        <f>Table3[[#This Row],[18 Months]]</f>
        <v>6.7462440034173524E-2</v>
      </c>
      <c r="M50" s="108">
        <f>Table3[[#This Row],[24 Months]]</f>
        <v>7.4262454582355586E-2</v>
      </c>
    </row>
    <row r="51" spans="2:13" x14ac:dyDescent="0.25">
      <c r="B51" s="111" t="s">
        <v>12</v>
      </c>
      <c r="C51" s="112">
        <v>42491</v>
      </c>
      <c r="D51" s="113">
        <v>6.5973740756826743E-2</v>
      </c>
      <c r="E51" s="113">
        <v>6.5903519509201675E-2</v>
      </c>
      <c r="F51" s="113">
        <v>6.8542644283005119E-2</v>
      </c>
      <c r="G51" s="113">
        <v>7.381308609457933E-2</v>
      </c>
      <c r="I51" s="108" t="str">
        <f>Table3[[#This Row],[Start]]&amp;Table3[[#This Row],[Utility]]</f>
        <v>42491FEPE</v>
      </c>
      <c r="J51" s="108">
        <f>Table3[[#This Row],[6 Months]]</f>
        <v>6.5973740756826743E-2</v>
      </c>
      <c r="K51" s="108">
        <f>Table3[[#This Row],[12 Months]]</f>
        <v>6.5903519509201675E-2</v>
      </c>
      <c r="L51" s="108">
        <f>Table3[[#This Row],[18 Months]]</f>
        <v>6.8542644283005119E-2</v>
      </c>
      <c r="M51" s="108">
        <f>Table3[[#This Row],[24 Months]]</f>
        <v>7.381308609457933E-2</v>
      </c>
    </row>
    <row r="52" spans="2:13" x14ac:dyDescent="0.25">
      <c r="B52" s="111" t="s">
        <v>18</v>
      </c>
      <c r="C52" s="112">
        <v>42491</v>
      </c>
      <c r="D52" s="113">
        <v>7.6773112032719915E-2</v>
      </c>
      <c r="E52" s="113">
        <v>7.7446458869797979E-2</v>
      </c>
      <c r="F52" s="113">
        <v>7.9148612681951919E-2</v>
      </c>
      <c r="G52" s="113">
        <v>8.4443761205935011E-2</v>
      </c>
      <c r="I52" s="108" t="str">
        <f>Table3[[#This Row],[Start]]&amp;Table3[[#This Row],[Utility]]</f>
        <v>42491JCP&amp;L</v>
      </c>
      <c r="J52" s="108">
        <f>Table3[[#This Row],[6 Months]]</f>
        <v>7.6773112032719915E-2</v>
      </c>
      <c r="K52" s="108">
        <f>Table3[[#This Row],[12 Months]]</f>
        <v>7.7446458869797979E-2</v>
      </c>
      <c r="L52" s="108">
        <f>Table3[[#This Row],[18 Months]]</f>
        <v>7.9148612681951919E-2</v>
      </c>
      <c r="M52" s="108">
        <f>Table3[[#This Row],[24 Months]]</f>
        <v>8.4443761205935011E-2</v>
      </c>
    </row>
    <row r="53" spans="2:13" x14ac:dyDescent="0.25">
      <c r="B53" s="111" t="s">
        <v>39</v>
      </c>
      <c r="C53" s="112">
        <v>42491</v>
      </c>
      <c r="D53" s="113">
        <v>6.3863218797999846E-2</v>
      </c>
      <c r="E53" s="113">
        <v>6.2876994399310812E-2</v>
      </c>
      <c r="F53" s="113">
        <v>6.342015230222442E-2</v>
      </c>
      <c r="G53" s="113">
        <v>6.7757755407949719E-2</v>
      </c>
      <c r="I53" s="108" t="str">
        <f>Table3[[#This Row],[Start]]&amp;Table3[[#This Row],[Utility]]</f>
        <v>42491Met-Ed</v>
      </c>
      <c r="J53" s="108">
        <f>Table3[[#This Row],[6 Months]]</f>
        <v>6.3863218797999846E-2</v>
      </c>
      <c r="K53" s="108">
        <f>Table3[[#This Row],[12 Months]]</f>
        <v>6.2876994399310812E-2</v>
      </c>
      <c r="L53" s="108">
        <f>Table3[[#This Row],[18 Months]]</f>
        <v>6.342015230222442E-2</v>
      </c>
      <c r="M53" s="108">
        <f>Table3[[#This Row],[24 Months]]</f>
        <v>6.7757755407949719E-2</v>
      </c>
    </row>
    <row r="54" spans="2:13" x14ac:dyDescent="0.25">
      <c r="B54" s="111" t="s">
        <v>25</v>
      </c>
      <c r="C54" s="112">
        <v>42491</v>
      </c>
      <c r="D54" s="113">
        <v>6.4507678592189588E-2</v>
      </c>
      <c r="E54" s="113">
        <v>6.4573528210168624E-2</v>
      </c>
      <c r="F54" s="113">
        <v>6.5625933742577247E-2</v>
      </c>
      <c r="G54" s="113">
        <v>7.0122550873349607E-2</v>
      </c>
      <c r="I54" s="108" t="str">
        <f>Table3[[#This Row],[Start]]&amp;Table3[[#This Row],[Utility]]</f>
        <v>42491PECO</v>
      </c>
      <c r="J54" s="108">
        <f>Table3[[#This Row],[6 Months]]</f>
        <v>6.4507678592189588E-2</v>
      </c>
      <c r="K54" s="108">
        <f>Table3[[#This Row],[12 Months]]</f>
        <v>6.4573528210168624E-2</v>
      </c>
      <c r="L54" s="108">
        <f>Table3[[#This Row],[18 Months]]</f>
        <v>6.5625933742577247E-2</v>
      </c>
      <c r="M54" s="108">
        <f>Table3[[#This Row],[24 Months]]</f>
        <v>7.0122550873349607E-2</v>
      </c>
    </row>
    <row r="55" spans="2:13" x14ac:dyDescent="0.25">
      <c r="B55" s="111" t="s">
        <v>40</v>
      </c>
      <c r="C55" s="112">
        <v>42491</v>
      </c>
      <c r="D55" s="113">
        <v>6.7782435470028657E-2</v>
      </c>
      <c r="E55" s="113">
        <v>6.6909604404174872E-2</v>
      </c>
      <c r="F55" s="113">
        <v>6.8221845298809647E-2</v>
      </c>
      <c r="G55" s="113">
        <v>7.1538872166481415E-2</v>
      </c>
      <c r="I55" s="108" t="str">
        <f>Table3[[#This Row],[Start]]&amp;Table3[[#This Row],[Utility]]</f>
        <v>42491Penelec</v>
      </c>
      <c r="J55" s="108">
        <f>Table3[[#This Row],[6 Months]]</f>
        <v>6.7782435470028657E-2</v>
      </c>
      <c r="K55" s="108">
        <f>Table3[[#This Row],[12 Months]]</f>
        <v>6.6909604404174872E-2</v>
      </c>
      <c r="L55" s="108">
        <f>Table3[[#This Row],[18 Months]]</f>
        <v>6.8221845298809647E-2</v>
      </c>
      <c r="M55" s="108">
        <f>Table3[[#This Row],[24 Months]]</f>
        <v>7.1538872166481415E-2</v>
      </c>
    </row>
    <row r="56" spans="2:13" x14ac:dyDescent="0.25">
      <c r="B56" s="111" t="s">
        <v>101</v>
      </c>
      <c r="C56" s="112">
        <v>42491</v>
      </c>
      <c r="D56" s="113">
        <v>7.569992044660856E-2</v>
      </c>
      <c r="E56" s="113">
        <v>7.0949808002200299E-2</v>
      </c>
      <c r="F56" s="113">
        <v>7.4416407340145457E-2</v>
      </c>
      <c r="G56" s="113">
        <v>8.0611449360225129E-2</v>
      </c>
      <c r="I56" s="108" t="str">
        <f>Table3[[#This Row],[Start]]&amp;Table3[[#This Row],[Utility]]</f>
        <v>42491Penn</v>
      </c>
      <c r="J56" s="108">
        <f>Table3[[#This Row],[6 Months]]</f>
        <v>7.569992044660856E-2</v>
      </c>
      <c r="K56" s="108">
        <f>Table3[[#This Row],[12 Months]]</f>
        <v>7.0949808002200299E-2</v>
      </c>
      <c r="L56" s="108">
        <f>Table3[[#This Row],[18 Months]]</f>
        <v>7.4416407340145457E-2</v>
      </c>
      <c r="M56" s="108">
        <f>Table3[[#This Row],[24 Months]]</f>
        <v>8.0611449360225129E-2</v>
      </c>
    </row>
    <row r="57" spans="2:13" x14ac:dyDescent="0.25">
      <c r="B57" s="111" t="s">
        <v>27</v>
      </c>
      <c r="C57" s="112">
        <v>42491</v>
      </c>
      <c r="D57" s="113">
        <v>7.7424631908877273E-2</v>
      </c>
      <c r="E57" s="113">
        <v>7.633988299714517E-2</v>
      </c>
      <c r="F57" s="113">
        <v>7.8047526395376016E-2</v>
      </c>
      <c r="G57" s="113">
        <v>8.2461621504818894E-2</v>
      </c>
      <c r="I57" s="108" t="str">
        <f>Table3[[#This Row],[Start]]&amp;Table3[[#This Row],[Utility]]</f>
        <v>42491PEPCO</v>
      </c>
      <c r="J57" s="108">
        <f>Table3[[#This Row],[6 Months]]</f>
        <v>7.7424631908877273E-2</v>
      </c>
      <c r="K57" s="108">
        <f>Table3[[#This Row],[12 Months]]</f>
        <v>7.633988299714517E-2</v>
      </c>
      <c r="L57" s="108">
        <f>Table3[[#This Row],[18 Months]]</f>
        <v>7.8047526395376016E-2</v>
      </c>
      <c r="M57" s="108">
        <f>Table3[[#This Row],[24 Months]]</f>
        <v>8.2461621504818894E-2</v>
      </c>
    </row>
    <row r="58" spans="2:13" x14ac:dyDescent="0.25">
      <c r="B58" s="111" t="s">
        <v>32</v>
      </c>
      <c r="C58" s="112">
        <v>42491</v>
      </c>
      <c r="D58" s="113">
        <v>6.6097652059837461E-2</v>
      </c>
      <c r="E58" s="113">
        <v>6.723718994108667E-2</v>
      </c>
      <c r="F58" s="113">
        <v>6.9466158407681153E-2</v>
      </c>
      <c r="G58" s="113">
        <v>7.5405443047830256E-2</v>
      </c>
      <c r="I58" s="108" t="str">
        <f>Table3[[#This Row],[Start]]&amp;Table3[[#This Row],[Utility]]</f>
        <v>42491PPL</v>
      </c>
      <c r="J58" s="108">
        <f>Table3[[#This Row],[6 Months]]</f>
        <v>6.6097652059837461E-2</v>
      </c>
      <c r="K58" s="108">
        <f>Table3[[#This Row],[12 Months]]</f>
        <v>6.723718994108667E-2</v>
      </c>
      <c r="L58" s="108">
        <f>Table3[[#This Row],[18 Months]]</f>
        <v>6.9466158407681153E-2</v>
      </c>
      <c r="M58" s="108">
        <f>Table3[[#This Row],[24 Months]]</f>
        <v>7.5405443047830256E-2</v>
      </c>
    </row>
    <row r="59" spans="2:13" x14ac:dyDescent="0.25">
      <c r="B59" s="111" t="s">
        <v>23</v>
      </c>
      <c r="C59" s="112">
        <v>42491</v>
      </c>
      <c r="D59" s="113">
        <v>9.1161598350954831E-2</v>
      </c>
      <c r="E59" s="113">
        <v>9.3627468905804062E-2</v>
      </c>
      <c r="F59" s="113">
        <v>0.10026927811843456</v>
      </c>
      <c r="G59" s="113">
        <v>0.11246393979713852</v>
      </c>
      <c r="I59" s="108" t="str">
        <f>Table3[[#This Row],[Start]]&amp;Table3[[#This Row],[Utility]]</f>
        <v>42491PSE&amp;G</v>
      </c>
      <c r="J59" s="108">
        <f>Table3[[#This Row],[6 Months]]</f>
        <v>9.1161598350954831E-2</v>
      </c>
      <c r="K59" s="108">
        <f>Table3[[#This Row],[12 Months]]</f>
        <v>9.3627468905804062E-2</v>
      </c>
      <c r="L59" s="108">
        <f>Table3[[#This Row],[18 Months]]</f>
        <v>0.10026927811843456</v>
      </c>
      <c r="M59" s="108">
        <f>Table3[[#This Row],[24 Months]]</f>
        <v>0.11246393979713852</v>
      </c>
    </row>
    <row r="60" spans="2:13" x14ac:dyDescent="0.25">
      <c r="B60" s="111" t="s">
        <v>35</v>
      </c>
      <c r="C60" s="112">
        <v>42491</v>
      </c>
      <c r="D60" s="113">
        <v>6.5052247308308178E-2</v>
      </c>
      <c r="E60" s="113">
        <v>6.5015123352601983E-2</v>
      </c>
      <c r="F60" s="113">
        <v>6.7642167767047789E-2</v>
      </c>
      <c r="G60" s="113">
        <v>7.2910743304933329E-2</v>
      </c>
      <c r="I60" s="108" t="str">
        <f>Table3[[#This Row],[Start]]&amp;Table3[[#This Row],[Utility]]</f>
        <v>42491WPP</v>
      </c>
      <c r="J60" s="108">
        <f>Table3[[#This Row],[6 Months]]</f>
        <v>6.5052247308308178E-2</v>
      </c>
      <c r="K60" s="108">
        <f>Table3[[#This Row],[12 Months]]</f>
        <v>6.5015123352601983E-2</v>
      </c>
      <c r="L60" s="108">
        <f>Table3[[#This Row],[18 Months]]</f>
        <v>6.7642167767047789E-2</v>
      </c>
      <c r="M60" s="108">
        <f>Table3[[#This Row],[24 Months]]</f>
        <v>7.2910743304933329E-2</v>
      </c>
    </row>
    <row r="61" spans="2:13" s="108" customFormat="1" x14ac:dyDescent="0.25">
      <c r="B61" s="110" t="s">
        <v>19</v>
      </c>
      <c r="C61" s="109">
        <v>42491</v>
      </c>
      <c r="D61" s="88">
        <v>7.1497369987877701E-2</v>
      </c>
      <c r="E61" s="88">
        <v>7.5354860348286284E-2</v>
      </c>
      <c r="F61" s="88">
        <v>7.5562433241245119E-2</v>
      </c>
      <c r="G61" s="88">
        <v>7.9312760521702289E-2</v>
      </c>
      <c r="I61" s="108" t="str">
        <f>Table3[[#This Row],[Start]]&amp;Table3[[#This Row],[Utility]]</f>
        <v>42491CONED</v>
      </c>
      <c r="J61" s="108">
        <f>Table3[[#This Row],[6 Months]]</f>
        <v>7.1497369987877701E-2</v>
      </c>
      <c r="K61" s="108">
        <f>Table3[[#This Row],[12 Months]]</f>
        <v>7.5354860348286284E-2</v>
      </c>
      <c r="L61" s="108">
        <f>Table3[[#This Row],[18 Months]]</f>
        <v>7.5562433241245119E-2</v>
      </c>
      <c r="M61" s="108">
        <f>Table3[[#This Row],[24 Months]]</f>
        <v>7.9312760521702289E-2</v>
      </c>
    </row>
    <row r="62" spans="2:13" s="108" customFormat="1" x14ac:dyDescent="0.25">
      <c r="B62" s="110" t="s">
        <v>24</v>
      </c>
      <c r="C62" s="109">
        <v>42491</v>
      </c>
      <c r="D62" s="88">
        <v>5.1713353619434535E-2</v>
      </c>
      <c r="E62" s="88">
        <v>6.1179179697462456E-2</v>
      </c>
      <c r="F62" s="88">
        <v>5.9272135164427114E-2</v>
      </c>
      <c r="G62" s="88">
        <v>6.4603025346638088E-2</v>
      </c>
      <c r="I62" s="108" t="str">
        <f>Table3[[#This Row],[Start]]&amp;Table3[[#This Row],[Utility]]</f>
        <v>42491NIMO</v>
      </c>
      <c r="J62" s="108">
        <f>Table3[[#This Row],[6 Months]]</f>
        <v>5.1713353619434535E-2</v>
      </c>
      <c r="K62" s="108">
        <f>Table3[[#This Row],[12 Months]]</f>
        <v>6.1179179697462456E-2</v>
      </c>
      <c r="L62" s="108">
        <f>Table3[[#This Row],[18 Months]]</f>
        <v>5.9272135164427114E-2</v>
      </c>
      <c r="M62" s="108">
        <f>Table3[[#This Row],[24 Months]]</f>
        <v>6.4603025346638088E-2</v>
      </c>
    </row>
    <row r="63" spans="2:13" s="108" customFormat="1" x14ac:dyDescent="0.25">
      <c r="B63" s="110" t="s">
        <v>26</v>
      </c>
      <c r="C63" s="109">
        <v>42491</v>
      </c>
      <c r="D63" s="88">
        <v>5.8855497157976958E-2</v>
      </c>
      <c r="E63" s="88">
        <v>6.1767447343289719E-2</v>
      </c>
      <c r="F63" s="88">
        <v>6.2325957312493567E-2</v>
      </c>
      <c r="G63" s="88">
        <v>6.5614897402168595E-2</v>
      </c>
      <c r="I63" s="108" t="str">
        <f>Table3[[#This Row],[Start]]&amp;Table3[[#This Row],[Utility]]</f>
        <v>42491NYSEG</v>
      </c>
      <c r="J63" s="108">
        <f>Table3[[#This Row],[6 Months]]</f>
        <v>5.8855497157976958E-2</v>
      </c>
      <c r="K63" s="108">
        <f>Table3[[#This Row],[12 Months]]</f>
        <v>6.1767447343289719E-2</v>
      </c>
      <c r="L63" s="108">
        <f>Table3[[#This Row],[18 Months]]</f>
        <v>6.2325957312493567E-2</v>
      </c>
      <c r="M63" s="108">
        <f>Table3[[#This Row],[24 Months]]</f>
        <v>6.5614897402168595E-2</v>
      </c>
    </row>
    <row r="64" spans="2:13" s="108" customFormat="1" x14ac:dyDescent="0.25">
      <c r="B64" s="110" t="s">
        <v>28</v>
      </c>
      <c r="C64" s="109">
        <v>42491</v>
      </c>
      <c r="D64" s="88">
        <v>6.0463399475398562E-2</v>
      </c>
      <c r="E64" s="88">
        <v>6.7183273417037365E-2</v>
      </c>
      <c r="F64" s="88">
        <v>6.6279831461131117E-2</v>
      </c>
      <c r="G64" s="88">
        <v>7.0856568774281675E-2</v>
      </c>
      <c r="I64" s="108" t="str">
        <f>Table3[[#This Row],[Start]]&amp;Table3[[#This Row],[Utility]]</f>
        <v>42491O&amp;R</v>
      </c>
      <c r="J64" s="108">
        <f>Table3[[#This Row],[6 Months]]</f>
        <v>6.0463399475398562E-2</v>
      </c>
      <c r="K64" s="108">
        <f>Table3[[#This Row],[12 Months]]</f>
        <v>6.7183273417037365E-2</v>
      </c>
      <c r="L64" s="108">
        <f>Table3[[#This Row],[18 Months]]</f>
        <v>6.6279831461131117E-2</v>
      </c>
      <c r="M64" s="108">
        <f>Table3[[#This Row],[24 Months]]</f>
        <v>7.0856568774281675E-2</v>
      </c>
    </row>
    <row r="65" spans="2:13" s="108" customFormat="1" x14ac:dyDescent="0.25">
      <c r="B65" s="110" t="s">
        <v>31</v>
      </c>
      <c r="C65" s="109">
        <v>42491</v>
      </c>
      <c r="D65" s="88">
        <v>4.8027496668782213E-2</v>
      </c>
      <c r="E65" s="88">
        <v>5.2059940511802745E-2</v>
      </c>
      <c r="F65" s="88">
        <v>5.266062963560339E-2</v>
      </c>
      <c r="G65" s="88">
        <v>5.6354923504166765E-2</v>
      </c>
      <c r="I65" s="108" t="str">
        <f>Table3[[#This Row],[Start]]&amp;Table3[[#This Row],[Utility]]</f>
        <v>42491RGE</v>
      </c>
      <c r="J65" s="108">
        <f>Table3[[#This Row],[6 Months]]</f>
        <v>4.8027496668782213E-2</v>
      </c>
      <c r="K65" s="108">
        <f>Table3[[#This Row],[12 Months]]</f>
        <v>5.2059940511802745E-2</v>
      </c>
      <c r="L65" s="108">
        <f>Table3[[#This Row],[18 Months]]</f>
        <v>5.266062963560339E-2</v>
      </c>
      <c r="M65" s="108">
        <f>Table3[[#This Row],[24 Months]]</f>
        <v>5.6354923504166765E-2</v>
      </c>
    </row>
    <row r="66" spans="2:13" x14ac:dyDescent="0.25">
      <c r="B66" s="111" t="s">
        <v>36</v>
      </c>
      <c r="C66" s="112">
        <v>42491</v>
      </c>
      <c r="D66" s="113">
        <v>8.779400254951536E-2</v>
      </c>
      <c r="E66" s="113">
        <v>0.10273813580833763</v>
      </c>
      <c r="F66" s="113">
        <v>0.1046631830647205</v>
      </c>
      <c r="G66" s="113">
        <v>0.11648243814031208</v>
      </c>
      <c r="I66" s="108" t="str">
        <f>Table3[[#This Row],[Start]]&amp;Table3[[#This Row],[Utility]]</f>
        <v>42491MassElec</v>
      </c>
      <c r="J66" s="108">
        <f>Table3[[#This Row],[6 Months]]</f>
        <v>8.779400254951536E-2</v>
      </c>
      <c r="K66" s="108">
        <f>Table3[[#This Row],[12 Months]]</f>
        <v>0.10273813580833763</v>
      </c>
      <c r="L66" s="108">
        <f>Table3[[#This Row],[18 Months]]</f>
        <v>0.1046631830647205</v>
      </c>
      <c r="M66" s="108">
        <f>Table3[[#This Row],[24 Months]]</f>
        <v>0.11648243814031208</v>
      </c>
    </row>
    <row r="67" spans="2:13" x14ac:dyDescent="0.25">
      <c r="B67" s="111" t="s">
        <v>11</v>
      </c>
      <c r="C67" s="112">
        <v>42491</v>
      </c>
      <c r="D67" s="113">
        <v>9.7288389066772257E-2</v>
      </c>
      <c r="E67" s="113">
        <v>0.11535390312991642</v>
      </c>
      <c r="F67" s="113">
        <v>0.11867497651894382</v>
      </c>
      <c r="G67" s="113">
        <v>0.13222969647616578</v>
      </c>
      <c r="I67" s="108" t="str">
        <f>Table3[[#This Row],[Start]]&amp;Table3[[#This Row],[Utility]]</f>
        <v>42491NSTAR</v>
      </c>
      <c r="J67" s="108">
        <f>Table3[[#This Row],[6 Months]]</f>
        <v>9.7288389066772257E-2</v>
      </c>
      <c r="K67" s="108">
        <f>Table3[[#This Row],[12 Months]]</f>
        <v>0.11535390312991642</v>
      </c>
      <c r="L67" s="108">
        <f>Table3[[#This Row],[18 Months]]</f>
        <v>0.11867497651894382</v>
      </c>
      <c r="M67" s="108">
        <f>Table3[[#This Row],[24 Months]]</f>
        <v>0.13222969647616578</v>
      </c>
    </row>
    <row r="68" spans="2:13" ht="15.75" thickBot="1" x14ac:dyDescent="0.3">
      <c r="B68" s="111" t="s">
        <v>88</v>
      </c>
      <c r="C68" s="112">
        <v>42491</v>
      </c>
      <c r="D68" s="113">
        <v>8.1573097127579486E-2</v>
      </c>
      <c r="E68" s="113">
        <v>9.4667447434800406E-2</v>
      </c>
      <c r="F68" s="113">
        <v>9.5679298672921853E-2</v>
      </c>
      <c r="G68" s="113">
        <v>0.10646308742915853</v>
      </c>
      <c r="I68" s="108" t="str">
        <f>Table3[[#This Row],[Start]]&amp;Table3[[#This Row],[Utility]]</f>
        <v>42491WestMass</v>
      </c>
      <c r="J68" s="108">
        <f>Table3[[#This Row],[6 Months]]</f>
        <v>8.1573097127579486E-2</v>
      </c>
      <c r="K68" s="108">
        <f>Table3[[#This Row],[12 Months]]</f>
        <v>9.4667447434800406E-2</v>
      </c>
      <c r="L68" s="108">
        <f>Table3[[#This Row],[18 Months]]</f>
        <v>9.5679298672921853E-2</v>
      </c>
      <c r="M68" s="108">
        <f>Table3[[#This Row],[24 Months]]</f>
        <v>0.10646308742915853</v>
      </c>
    </row>
    <row r="69" spans="2:13" x14ac:dyDescent="0.25">
      <c r="B69" s="114" t="s">
        <v>97</v>
      </c>
      <c r="C69" s="115">
        <v>42491</v>
      </c>
      <c r="D69" s="116">
        <v>9.978210901318621E-2</v>
      </c>
      <c r="E69" s="116">
        <v>0.11875021248376866</v>
      </c>
      <c r="F69" s="116">
        <v>0.12243859328995574</v>
      </c>
      <c r="G69" s="117">
        <v>0.13649218169845087</v>
      </c>
      <c r="I69" s="108" t="str">
        <f>Table3[[#This Row],[Start]]&amp;Table3[[#This Row],[Utility]]</f>
        <v>42491NEMASS</v>
      </c>
      <c r="J69" s="108">
        <f>Table3[[#This Row],[6 Months]]</f>
        <v>9.978210901318621E-2</v>
      </c>
      <c r="K69" s="108">
        <f>Table3[[#This Row],[12 Months]]</f>
        <v>0.11875021248376866</v>
      </c>
      <c r="L69" s="108">
        <f>Table3[[#This Row],[18 Months]]</f>
        <v>0.12243859328995574</v>
      </c>
      <c r="M69" s="108">
        <f>Table3[[#This Row],[24 Months]]</f>
        <v>0.13649218169845087</v>
      </c>
    </row>
    <row r="70" spans="2:13" x14ac:dyDescent="0.25">
      <c r="B70" s="118" t="s">
        <v>34</v>
      </c>
      <c r="C70" s="112">
        <v>42491</v>
      </c>
      <c r="D70" s="113">
        <v>8.2767609793118757E-2</v>
      </c>
      <c r="E70" s="113">
        <v>9.5577400743089652E-2</v>
      </c>
      <c r="F70" s="113">
        <v>9.6759665426744274E-2</v>
      </c>
      <c r="G70" s="119">
        <v>0.10740950479465079</v>
      </c>
      <c r="I70" s="108" t="str">
        <f>Table3[[#This Row],[Start]]&amp;Table3[[#This Row],[Utility]]</f>
        <v>42491SEMASS</v>
      </c>
      <c r="J70" s="108">
        <f>Table3[[#This Row],[6 Months]]</f>
        <v>8.2767609793118757E-2</v>
      </c>
      <c r="K70" s="108">
        <f>Table3[[#This Row],[12 Months]]</f>
        <v>9.5577400743089652E-2</v>
      </c>
      <c r="L70" s="108">
        <f>Table3[[#This Row],[18 Months]]</f>
        <v>9.6759665426744274E-2</v>
      </c>
      <c r="M70" s="108">
        <f>Table3[[#This Row],[24 Months]]</f>
        <v>0.10740950479465079</v>
      </c>
    </row>
    <row r="71" spans="2:13" ht="15.75" thickBot="1" x14ac:dyDescent="0.3">
      <c r="B71" s="120" t="s">
        <v>37</v>
      </c>
      <c r="C71" s="121">
        <v>42491</v>
      </c>
      <c r="D71" s="122">
        <v>8.1573097127579486E-2</v>
      </c>
      <c r="E71" s="122">
        <v>9.4667447434800406E-2</v>
      </c>
      <c r="F71" s="122">
        <v>9.5679298672921853E-2</v>
      </c>
      <c r="G71" s="123">
        <v>0.10646308742915853</v>
      </c>
      <c r="I71" s="108" t="str">
        <f>Table3[[#This Row],[Start]]&amp;Table3[[#This Row],[Utility]]</f>
        <v>42491WCMASS</v>
      </c>
      <c r="J71" s="108">
        <f>Table3[[#This Row],[6 Months]]</f>
        <v>8.1573097127579486E-2</v>
      </c>
      <c r="K71" s="108">
        <f>Table3[[#This Row],[12 Months]]</f>
        <v>9.4667447434800406E-2</v>
      </c>
      <c r="L71" s="108">
        <f>Table3[[#This Row],[18 Months]]</f>
        <v>9.5679298672921853E-2</v>
      </c>
      <c r="M71" s="108">
        <f>Table3[[#This Row],[24 Months]]</f>
        <v>0.10646308742915853</v>
      </c>
    </row>
    <row r="72" spans="2:13" x14ac:dyDescent="0.25">
      <c r="B72" s="111" t="s">
        <v>13</v>
      </c>
      <c r="C72" s="112">
        <v>42522</v>
      </c>
      <c r="D72" s="113">
        <v>8.2926864601453487E-2</v>
      </c>
      <c r="E72" s="113">
        <v>8.3206638120478765E-2</v>
      </c>
      <c r="F72" s="113">
        <v>8.5714741030055414E-2</v>
      </c>
      <c r="G72" s="113">
        <v>9.2022463352399289E-2</v>
      </c>
      <c r="I72" s="108" t="str">
        <f>Table3[[#This Row],[Start]]&amp;Table3[[#This Row],[Utility]]</f>
        <v>42522ACE</v>
      </c>
      <c r="J72" s="108">
        <f>Table3[[#This Row],[6 Months]]</f>
        <v>8.2926864601453487E-2</v>
      </c>
      <c r="K72" s="108">
        <f>Table3[[#This Row],[12 Months]]</f>
        <v>8.3206638120478765E-2</v>
      </c>
      <c r="L72" s="108">
        <f>Table3[[#This Row],[18 Months]]</f>
        <v>8.5714741030055414E-2</v>
      </c>
      <c r="M72" s="108">
        <f>Table3[[#This Row],[24 Months]]</f>
        <v>9.2022463352399289E-2</v>
      </c>
    </row>
    <row r="73" spans="2:13" x14ac:dyDescent="0.25">
      <c r="B73" s="111" t="s">
        <v>17</v>
      </c>
      <c r="C73" s="112">
        <v>42522</v>
      </c>
      <c r="D73" s="113">
        <v>8.3722616176731018E-2</v>
      </c>
      <c r="E73" s="113">
        <v>8.2968957719572606E-2</v>
      </c>
      <c r="F73" s="113">
        <v>8.4414797583033468E-2</v>
      </c>
      <c r="G73" s="113">
        <v>8.9243922370644546E-2</v>
      </c>
      <c r="I73" s="108" t="str">
        <f>Table3[[#This Row],[Start]]&amp;Table3[[#This Row],[Utility]]</f>
        <v>42522BG&amp;E</v>
      </c>
      <c r="J73" s="108">
        <f>Table3[[#This Row],[6 Months]]</f>
        <v>8.3722616176731018E-2</v>
      </c>
      <c r="K73" s="108">
        <f>Table3[[#This Row],[12 Months]]</f>
        <v>8.2968957719572606E-2</v>
      </c>
      <c r="L73" s="108">
        <f>Table3[[#This Row],[18 Months]]</f>
        <v>8.4414797583033468E-2</v>
      </c>
      <c r="M73" s="108">
        <f>Table3[[#This Row],[24 Months]]</f>
        <v>8.9243922370644546E-2</v>
      </c>
    </row>
    <row r="74" spans="2:13" x14ac:dyDescent="0.25">
      <c r="B74" s="111" t="s">
        <v>38</v>
      </c>
      <c r="C74" s="112">
        <v>42522</v>
      </c>
      <c r="D74" s="113">
        <v>5.8629557979710527E-2</v>
      </c>
      <c r="E74" s="113">
        <v>5.7867845964283737E-2</v>
      </c>
      <c r="F74" s="113">
        <v>6.1862261253403904E-2</v>
      </c>
      <c r="G74" s="113">
        <v>6.8274294265704041E-2</v>
      </c>
      <c r="I74" s="108" t="str">
        <f>Table3[[#This Row],[Start]]&amp;Table3[[#This Row],[Utility]]</f>
        <v>42522ComEd</v>
      </c>
      <c r="J74" s="108">
        <f>Table3[[#This Row],[6 Months]]</f>
        <v>5.8629557979710527E-2</v>
      </c>
      <c r="K74" s="108">
        <f>Table3[[#This Row],[12 Months]]</f>
        <v>5.7867845964283737E-2</v>
      </c>
      <c r="L74" s="108">
        <f>Table3[[#This Row],[18 Months]]</f>
        <v>6.1862261253403904E-2</v>
      </c>
      <c r="M74" s="108">
        <f>Table3[[#This Row],[24 Months]]</f>
        <v>6.8274294265704041E-2</v>
      </c>
    </row>
    <row r="75" spans="2:13" x14ac:dyDescent="0.25">
      <c r="B75" s="111" t="s">
        <v>22</v>
      </c>
      <c r="C75" s="112">
        <v>42522</v>
      </c>
      <c r="D75" s="113">
        <v>7.8363565296385718E-2</v>
      </c>
      <c r="E75" s="113">
        <v>7.8229170256170488E-2</v>
      </c>
      <c r="F75" s="113">
        <v>8.0453547422678712E-2</v>
      </c>
      <c r="G75" s="113">
        <v>8.5699503068151814E-2</v>
      </c>
      <c r="I75" s="108" t="str">
        <f>Table3[[#This Row],[Start]]&amp;Table3[[#This Row],[Utility]]</f>
        <v>42522DPL</v>
      </c>
      <c r="J75" s="108">
        <f>Table3[[#This Row],[6 Months]]</f>
        <v>7.8363565296385718E-2</v>
      </c>
      <c r="K75" s="108">
        <f>Table3[[#This Row],[12 Months]]</f>
        <v>7.8229170256170488E-2</v>
      </c>
      <c r="L75" s="108">
        <f>Table3[[#This Row],[18 Months]]</f>
        <v>8.0453547422678712E-2</v>
      </c>
      <c r="M75" s="108">
        <f>Table3[[#This Row],[24 Months]]</f>
        <v>8.5699503068151814E-2</v>
      </c>
    </row>
    <row r="76" spans="2:13" x14ac:dyDescent="0.25">
      <c r="B76" s="111" t="s">
        <v>15</v>
      </c>
      <c r="C76" s="112">
        <v>42522</v>
      </c>
      <c r="D76" s="113">
        <v>6.4012399758277258E-2</v>
      </c>
      <c r="E76" s="113">
        <v>6.3285682184600373E-2</v>
      </c>
      <c r="F76" s="113">
        <v>6.7412478309726062E-2</v>
      </c>
      <c r="G76" s="113">
        <v>7.4175700033464451E-2</v>
      </c>
      <c r="I76" s="108" t="str">
        <f>Table3[[#This Row],[Start]]&amp;Table3[[#This Row],[Utility]]</f>
        <v>42522DUQ</v>
      </c>
      <c r="J76" s="108">
        <f>Table3[[#This Row],[6 Months]]</f>
        <v>6.4012399758277258E-2</v>
      </c>
      <c r="K76" s="108">
        <f>Table3[[#This Row],[12 Months]]</f>
        <v>6.3285682184600373E-2</v>
      </c>
      <c r="L76" s="108">
        <f>Table3[[#This Row],[18 Months]]</f>
        <v>6.7412478309726062E-2</v>
      </c>
      <c r="M76" s="108">
        <f>Table3[[#This Row],[24 Months]]</f>
        <v>7.4175700033464451E-2</v>
      </c>
    </row>
    <row r="77" spans="2:13" x14ac:dyDescent="0.25">
      <c r="B77" s="111" t="s">
        <v>12</v>
      </c>
      <c r="C77" s="112">
        <v>42522</v>
      </c>
      <c r="D77" s="113">
        <v>6.6285561969307044E-2</v>
      </c>
      <c r="E77" s="113">
        <v>6.6152477736922122E-2</v>
      </c>
      <c r="F77" s="113">
        <v>6.8602775238974734E-2</v>
      </c>
      <c r="G77" s="113">
        <v>7.3909566041925209E-2</v>
      </c>
      <c r="I77" s="108" t="str">
        <f>Table3[[#This Row],[Start]]&amp;Table3[[#This Row],[Utility]]</f>
        <v>42522FEPE</v>
      </c>
      <c r="J77" s="108">
        <f>Table3[[#This Row],[6 Months]]</f>
        <v>6.6285561969307044E-2</v>
      </c>
      <c r="K77" s="108">
        <f>Table3[[#This Row],[12 Months]]</f>
        <v>6.6152477736922122E-2</v>
      </c>
      <c r="L77" s="108">
        <f>Table3[[#This Row],[18 Months]]</f>
        <v>6.8602775238974734E-2</v>
      </c>
      <c r="M77" s="108">
        <f>Table3[[#This Row],[24 Months]]</f>
        <v>7.3909566041925209E-2</v>
      </c>
    </row>
    <row r="78" spans="2:13" x14ac:dyDescent="0.25">
      <c r="B78" s="111" t="s">
        <v>18</v>
      </c>
      <c r="C78" s="112">
        <v>42522</v>
      </c>
      <c r="D78" s="113">
        <v>7.7063790148441808E-2</v>
      </c>
      <c r="E78" s="113">
        <v>7.782041553915281E-2</v>
      </c>
      <c r="F78" s="113">
        <v>7.9328508267220293E-2</v>
      </c>
      <c r="G78" s="113">
        <v>8.4566529601096299E-2</v>
      </c>
      <c r="I78" s="108" t="str">
        <f>Table3[[#This Row],[Start]]&amp;Table3[[#This Row],[Utility]]</f>
        <v>42522JCP&amp;L</v>
      </c>
      <c r="J78" s="108">
        <f>Table3[[#This Row],[6 Months]]</f>
        <v>7.7063790148441808E-2</v>
      </c>
      <c r="K78" s="108">
        <f>Table3[[#This Row],[12 Months]]</f>
        <v>7.782041553915281E-2</v>
      </c>
      <c r="L78" s="108">
        <f>Table3[[#This Row],[18 Months]]</f>
        <v>7.9328508267220293E-2</v>
      </c>
      <c r="M78" s="108">
        <f>Table3[[#This Row],[24 Months]]</f>
        <v>8.4566529601096299E-2</v>
      </c>
    </row>
    <row r="79" spans="2:13" x14ac:dyDescent="0.25">
      <c r="B79" s="111" t="s">
        <v>39</v>
      </c>
      <c r="C79" s="112">
        <v>42522</v>
      </c>
      <c r="D79" s="113">
        <v>6.4498937034180553E-2</v>
      </c>
      <c r="E79" s="113">
        <v>6.3089406874109188E-2</v>
      </c>
      <c r="F79" s="113">
        <v>6.3521618246589334E-2</v>
      </c>
      <c r="G79" s="113">
        <v>6.8004718061679556E-2</v>
      </c>
      <c r="I79" s="108" t="str">
        <f>Table3[[#This Row],[Start]]&amp;Table3[[#This Row],[Utility]]</f>
        <v>42522Met-Ed</v>
      </c>
      <c r="J79" s="108">
        <f>Table3[[#This Row],[6 Months]]</f>
        <v>6.4498937034180553E-2</v>
      </c>
      <c r="K79" s="108">
        <f>Table3[[#This Row],[12 Months]]</f>
        <v>6.3089406874109188E-2</v>
      </c>
      <c r="L79" s="108">
        <f>Table3[[#This Row],[18 Months]]</f>
        <v>6.3521618246589334E-2</v>
      </c>
      <c r="M79" s="108">
        <f>Table3[[#This Row],[24 Months]]</f>
        <v>6.8004718061679556E-2</v>
      </c>
    </row>
    <row r="80" spans="2:13" x14ac:dyDescent="0.25">
      <c r="B80" s="111" t="s">
        <v>25</v>
      </c>
      <c r="C80" s="112">
        <v>42522</v>
      </c>
      <c r="D80" s="113">
        <v>6.5171510861975701E-2</v>
      </c>
      <c r="E80" s="113">
        <v>6.4797682888848046E-2</v>
      </c>
      <c r="F80" s="113">
        <v>6.5731042813074014E-2</v>
      </c>
      <c r="G80" s="113">
        <v>7.0297851327188632E-2</v>
      </c>
      <c r="I80" s="108" t="str">
        <f>Table3[[#This Row],[Start]]&amp;Table3[[#This Row],[Utility]]</f>
        <v>42522PECO</v>
      </c>
      <c r="J80" s="108">
        <f>Table3[[#This Row],[6 Months]]</f>
        <v>6.5171510861975701E-2</v>
      </c>
      <c r="K80" s="108">
        <f>Table3[[#This Row],[12 Months]]</f>
        <v>6.4797682888848046E-2</v>
      </c>
      <c r="L80" s="108">
        <f>Table3[[#This Row],[18 Months]]</f>
        <v>6.5731042813074014E-2</v>
      </c>
      <c r="M80" s="108">
        <f>Table3[[#This Row],[24 Months]]</f>
        <v>7.0297851327188632E-2</v>
      </c>
    </row>
    <row r="81" spans="2:13" x14ac:dyDescent="0.25">
      <c r="B81" s="111" t="s">
        <v>40</v>
      </c>
      <c r="C81" s="112">
        <v>42522</v>
      </c>
      <c r="D81" s="113">
        <v>6.804861779510718E-2</v>
      </c>
      <c r="E81" s="113">
        <v>6.7246480564849151E-2</v>
      </c>
      <c r="F81" s="113">
        <v>6.8399097871132214E-2</v>
      </c>
      <c r="G81" s="113">
        <v>7.1655420570379269E-2</v>
      </c>
      <c r="I81" s="108" t="str">
        <f>Table3[[#This Row],[Start]]&amp;Table3[[#This Row],[Utility]]</f>
        <v>42522Penelec</v>
      </c>
      <c r="J81" s="108">
        <f>Table3[[#This Row],[6 Months]]</f>
        <v>6.804861779510718E-2</v>
      </c>
      <c r="K81" s="108">
        <f>Table3[[#This Row],[12 Months]]</f>
        <v>6.7246480564849151E-2</v>
      </c>
      <c r="L81" s="108">
        <f>Table3[[#This Row],[18 Months]]</f>
        <v>6.8399097871132214E-2</v>
      </c>
      <c r="M81" s="108">
        <f>Table3[[#This Row],[24 Months]]</f>
        <v>7.1655420570379269E-2</v>
      </c>
    </row>
    <row r="82" spans="2:13" x14ac:dyDescent="0.25">
      <c r="B82" s="111" t="s">
        <v>101</v>
      </c>
      <c r="C82" s="112">
        <v>42522</v>
      </c>
      <c r="D82" s="113">
        <v>7.5901580901194532E-2</v>
      </c>
      <c r="E82" s="113">
        <v>7.1041032074780935E-2</v>
      </c>
      <c r="F82" s="113">
        <v>7.4367263208512224E-2</v>
      </c>
      <c r="G82" s="113">
        <v>8.0526114496033821E-2</v>
      </c>
      <c r="I82" s="108" t="str">
        <f>Table3[[#This Row],[Start]]&amp;Table3[[#This Row],[Utility]]</f>
        <v>42522Penn</v>
      </c>
      <c r="J82" s="108">
        <f>Table3[[#This Row],[6 Months]]</f>
        <v>7.5901580901194532E-2</v>
      </c>
      <c r="K82" s="108">
        <f>Table3[[#This Row],[12 Months]]</f>
        <v>7.1041032074780935E-2</v>
      </c>
      <c r="L82" s="108">
        <f>Table3[[#This Row],[18 Months]]</f>
        <v>7.4367263208512224E-2</v>
      </c>
      <c r="M82" s="108">
        <f>Table3[[#This Row],[24 Months]]</f>
        <v>8.0526114496033821E-2</v>
      </c>
    </row>
    <row r="83" spans="2:13" x14ac:dyDescent="0.25">
      <c r="B83" s="111" t="s">
        <v>27</v>
      </c>
      <c r="C83" s="112">
        <v>42522</v>
      </c>
      <c r="D83" s="113">
        <v>7.7762230961274853E-2</v>
      </c>
      <c r="E83" s="113">
        <v>7.6564133131553774E-2</v>
      </c>
      <c r="F83" s="113">
        <v>7.8173720727181512E-2</v>
      </c>
      <c r="G83" s="113">
        <v>8.2512231512659392E-2</v>
      </c>
      <c r="I83" s="108" t="str">
        <f>Table3[[#This Row],[Start]]&amp;Table3[[#This Row],[Utility]]</f>
        <v>42522PEPCO</v>
      </c>
      <c r="J83" s="108">
        <f>Table3[[#This Row],[6 Months]]</f>
        <v>7.7762230961274853E-2</v>
      </c>
      <c r="K83" s="108">
        <f>Table3[[#This Row],[12 Months]]</f>
        <v>7.6564133131553774E-2</v>
      </c>
      <c r="L83" s="108">
        <f>Table3[[#This Row],[18 Months]]</f>
        <v>7.8173720727181512E-2</v>
      </c>
      <c r="M83" s="108">
        <f>Table3[[#This Row],[24 Months]]</f>
        <v>8.2512231512659392E-2</v>
      </c>
    </row>
    <row r="84" spans="2:13" x14ac:dyDescent="0.25">
      <c r="B84" s="111" t="s">
        <v>32</v>
      </c>
      <c r="C84" s="112">
        <v>42522</v>
      </c>
      <c r="D84" s="113">
        <v>6.6448031958312809E-2</v>
      </c>
      <c r="E84" s="113">
        <v>6.7452726240239458E-2</v>
      </c>
      <c r="F84" s="113">
        <v>6.9537086248326815E-2</v>
      </c>
      <c r="G84" s="113">
        <v>7.5495440270869227E-2</v>
      </c>
      <c r="I84" s="108" t="str">
        <f>Table3[[#This Row],[Start]]&amp;Table3[[#This Row],[Utility]]</f>
        <v>42522PPL</v>
      </c>
      <c r="J84" s="108">
        <f>Table3[[#This Row],[6 Months]]</f>
        <v>6.6448031958312809E-2</v>
      </c>
      <c r="K84" s="108">
        <f>Table3[[#This Row],[12 Months]]</f>
        <v>6.7452726240239458E-2</v>
      </c>
      <c r="L84" s="108">
        <f>Table3[[#This Row],[18 Months]]</f>
        <v>6.9537086248326815E-2</v>
      </c>
      <c r="M84" s="108">
        <f>Table3[[#This Row],[24 Months]]</f>
        <v>7.5495440270869227E-2</v>
      </c>
    </row>
    <row r="85" spans="2:13" x14ac:dyDescent="0.25">
      <c r="B85" s="111" t="s">
        <v>23</v>
      </c>
      <c r="C85" s="112">
        <v>42522</v>
      </c>
      <c r="D85" s="113">
        <v>9.1817018816355872E-2</v>
      </c>
      <c r="E85" s="113">
        <v>9.3956846452838111E-2</v>
      </c>
      <c r="F85" s="113">
        <v>0.10044008880540364</v>
      </c>
      <c r="G85" s="113">
        <v>0.1127336681985095</v>
      </c>
      <c r="I85" s="108" t="str">
        <f>Table3[[#This Row],[Start]]&amp;Table3[[#This Row],[Utility]]</f>
        <v>42522PSE&amp;G</v>
      </c>
      <c r="J85" s="108">
        <f>Table3[[#This Row],[6 Months]]</f>
        <v>9.1817018816355872E-2</v>
      </c>
      <c r="K85" s="108">
        <f>Table3[[#This Row],[12 Months]]</f>
        <v>9.3956846452838111E-2</v>
      </c>
      <c r="L85" s="108">
        <f>Table3[[#This Row],[18 Months]]</f>
        <v>0.10044008880540364</v>
      </c>
      <c r="M85" s="108">
        <f>Table3[[#This Row],[24 Months]]</f>
        <v>0.1127336681985095</v>
      </c>
    </row>
    <row r="86" spans="2:13" x14ac:dyDescent="0.25">
      <c r="B86" s="111" t="s">
        <v>35</v>
      </c>
      <c r="C86" s="112">
        <v>42522</v>
      </c>
      <c r="D86" s="113">
        <v>6.5367057752530794E-2</v>
      </c>
      <c r="E86" s="113">
        <v>6.5266468184591239E-2</v>
      </c>
      <c r="F86" s="113">
        <v>6.7702875160267628E-2</v>
      </c>
      <c r="G86" s="113">
        <v>7.3008148144203047E-2</v>
      </c>
      <c r="I86" s="108" t="str">
        <f>Table3[[#This Row],[Start]]&amp;Table3[[#This Row],[Utility]]</f>
        <v>42522WPP</v>
      </c>
      <c r="J86" s="108">
        <f>Table3[[#This Row],[6 Months]]</f>
        <v>6.5367057752530794E-2</v>
      </c>
      <c r="K86" s="108">
        <f>Table3[[#This Row],[12 Months]]</f>
        <v>6.5266468184591239E-2</v>
      </c>
      <c r="L86" s="108">
        <f>Table3[[#This Row],[18 Months]]</f>
        <v>6.7702875160267628E-2</v>
      </c>
      <c r="M86" s="108">
        <f>Table3[[#This Row],[24 Months]]</f>
        <v>7.3008148144203047E-2</v>
      </c>
    </row>
    <row r="87" spans="2:13" s="108" customFormat="1" x14ac:dyDescent="0.25">
      <c r="B87" s="110" t="s">
        <v>19</v>
      </c>
      <c r="C87" s="109">
        <v>42522</v>
      </c>
      <c r="D87" s="88">
        <v>7.2506125251798115E-2</v>
      </c>
      <c r="E87" s="88">
        <v>7.5821922115563406E-2</v>
      </c>
      <c r="F87" s="88">
        <v>7.6113950686956228E-2</v>
      </c>
      <c r="G87" s="88">
        <v>7.9444605846593089E-2</v>
      </c>
      <c r="I87" s="108" t="str">
        <f>Table3[[#This Row],[Start]]&amp;Table3[[#This Row],[Utility]]</f>
        <v>42522CONED</v>
      </c>
      <c r="J87" s="108">
        <f>Table3[[#This Row],[6 Months]]</f>
        <v>7.2506125251798115E-2</v>
      </c>
      <c r="K87" s="108">
        <f>Table3[[#This Row],[12 Months]]</f>
        <v>7.5821922115563406E-2</v>
      </c>
      <c r="L87" s="108">
        <f>Table3[[#This Row],[18 Months]]</f>
        <v>7.6113950686956228E-2</v>
      </c>
      <c r="M87" s="108">
        <f>Table3[[#This Row],[24 Months]]</f>
        <v>7.9444605846593089E-2</v>
      </c>
    </row>
    <row r="88" spans="2:13" s="108" customFormat="1" x14ac:dyDescent="0.25">
      <c r="B88" s="110" t="s">
        <v>24</v>
      </c>
      <c r="C88" s="109">
        <v>42522</v>
      </c>
      <c r="D88" s="88">
        <v>5.3198983051602138E-2</v>
      </c>
      <c r="E88" s="88">
        <v>6.1621515326853137E-2</v>
      </c>
      <c r="F88" s="88">
        <v>5.9918022055747575E-2</v>
      </c>
      <c r="G88" s="88">
        <v>6.4849693824953508E-2</v>
      </c>
      <c r="I88" s="108" t="str">
        <f>Table3[[#This Row],[Start]]&amp;Table3[[#This Row],[Utility]]</f>
        <v>42522NIMO</v>
      </c>
      <c r="J88" s="108">
        <f>Table3[[#This Row],[6 Months]]</f>
        <v>5.3198983051602138E-2</v>
      </c>
      <c r="K88" s="108">
        <f>Table3[[#This Row],[12 Months]]</f>
        <v>6.1621515326853137E-2</v>
      </c>
      <c r="L88" s="108">
        <f>Table3[[#This Row],[18 Months]]</f>
        <v>5.9918022055747575E-2</v>
      </c>
      <c r="M88" s="108">
        <f>Table3[[#This Row],[24 Months]]</f>
        <v>6.4849693824953508E-2</v>
      </c>
    </row>
    <row r="89" spans="2:13" s="108" customFormat="1" x14ac:dyDescent="0.25">
      <c r="B89" s="110" t="s">
        <v>26</v>
      </c>
      <c r="C89" s="109">
        <v>42522</v>
      </c>
      <c r="D89" s="88">
        <v>5.9473885477592789E-2</v>
      </c>
      <c r="E89" s="88">
        <v>6.2083179106013728E-2</v>
      </c>
      <c r="F89" s="88">
        <v>6.2655705507058068E-2</v>
      </c>
      <c r="G89" s="88">
        <v>6.5756840562204447E-2</v>
      </c>
      <c r="I89" s="108" t="str">
        <f>Table3[[#This Row],[Start]]&amp;Table3[[#This Row],[Utility]]</f>
        <v>42522NYSEG</v>
      </c>
      <c r="J89" s="108">
        <f>Table3[[#This Row],[6 Months]]</f>
        <v>5.9473885477592789E-2</v>
      </c>
      <c r="K89" s="108">
        <f>Table3[[#This Row],[12 Months]]</f>
        <v>6.2083179106013728E-2</v>
      </c>
      <c r="L89" s="108">
        <f>Table3[[#This Row],[18 Months]]</f>
        <v>6.2655705507058068E-2</v>
      </c>
      <c r="M89" s="108">
        <f>Table3[[#This Row],[24 Months]]</f>
        <v>6.5756840562204447E-2</v>
      </c>
    </row>
    <row r="90" spans="2:13" s="108" customFormat="1" x14ac:dyDescent="0.25">
      <c r="B90" s="110" t="s">
        <v>28</v>
      </c>
      <c r="C90" s="109">
        <v>42522</v>
      </c>
      <c r="D90" s="88">
        <v>6.1576987102610184E-2</v>
      </c>
      <c r="E90" s="88">
        <v>6.7564851580531979E-2</v>
      </c>
      <c r="F90" s="88">
        <v>6.6867610501533115E-2</v>
      </c>
      <c r="G90" s="88">
        <v>7.1008420805482392E-2</v>
      </c>
      <c r="I90" s="108" t="str">
        <f>Table3[[#This Row],[Start]]&amp;Table3[[#This Row],[Utility]]</f>
        <v>42522O&amp;R</v>
      </c>
      <c r="J90" s="108">
        <f>Table3[[#This Row],[6 Months]]</f>
        <v>6.1576987102610184E-2</v>
      </c>
      <c r="K90" s="108">
        <f>Table3[[#This Row],[12 Months]]</f>
        <v>6.7564851580531979E-2</v>
      </c>
      <c r="L90" s="108">
        <f>Table3[[#This Row],[18 Months]]</f>
        <v>6.6867610501533115E-2</v>
      </c>
      <c r="M90" s="108">
        <f>Table3[[#This Row],[24 Months]]</f>
        <v>7.1008420805482392E-2</v>
      </c>
    </row>
    <row r="91" spans="2:13" s="108" customFormat="1" x14ac:dyDescent="0.25">
      <c r="B91" s="110" t="s">
        <v>31</v>
      </c>
      <c r="C91" s="109">
        <v>42522</v>
      </c>
      <c r="D91" s="88">
        <v>4.9001699718048491E-2</v>
      </c>
      <c r="E91" s="88">
        <v>5.2498310143003463E-2</v>
      </c>
      <c r="F91" s="88">
        <v>5.3072730625047526E-2</v>
      </c>
      <c r="G91" s="88">
        <v>5.6642510669242932E-2</v>
      </c>
      <c r="I91" s="108" t="str">
        <f>Table3[[#This Row],[Start]]&amp;Table3[[#This Row],[Utility]]</f>
        <v>42522RGE</v>
      </c>
      <c r="J91" s="108">
        <f>Table3[[#This Row],[6 Months]]</f>
        <v>4.9001699718048491E-2</v>
      </c>
      <c r="K91" s="108">
        <f>Table3[[#This Row],[12 Months]]</f>
        <v>5.2498310143003463E-2</v>
      </c>
      <c r="L91" s="108">
        <f>Table3[[#This Row],[18 Months]]</f>
        <v>5.3072730625047526E-2</v>
      </c>
      <c r="M91" s="108">
        <f>Table3[[#This Row],[24 Months]]</f>
        <v>5.6642510669242932E-2</v>
      </c>
    </row>
    <row r="92" spans="2:13" x14ac:dyDescent="0.25">
      <c r="B92" s="111" t="s">
        <v>36</v>
      </c>
      <c r="C92" s="112">
        <v>42522</v>
      </c>
      <c r="D92" s="113">
        <v>8.9541776234835418E-2</v>
      </c>
      <c r="E92" s="113">
        <v>0.10296309084898503</v>
      </c>
      <c r="F92" s="113">
        <v>0.10538136874649842</v>
      </c>
      <c r="G92" s="113">
        <v>0.11654155502311621</v>
      </c>
      <c r="I92" s="108" t="str">
        <f>Table3[[#This Row],[Start]]&amp;Table3[[#This Row],[Utility]]</f>
        <v>42522MassElec</v>
      </c>
      <c r="J92" s="108">
        <f>Table3[[#This Row],[6 Months]]</f>
        <v>8.9541776234835418E-2</v>
      </c>
      <c r="K92" s="108">
        <f>Table3[[#This Row],[12 Months]]</f>
        <v>0.10296309084898503</v>
      </c>
      <c r="L92" s="108">
        <f>Table3[[#This Row],[18 Months]]</f>
        <v>0.10538136874649842</v>
      </c>
      <c r="M92" s="108">
        <f>Table3[[#This Row],[24 Months]]</f>
        <v>0.11654155502311621</v>
      </c>
    </row>
    <row r="93" spans="2:13" x14ac:dyDescent="0.25">
      <c r="B93" s="111" t="s">
        <v>11</v>
      </c>
      <c r="C93" s="112">
        <v>42522</v>
      </c>
      <c r="D93" s="113">
        <v>9.9136541599757794E-2</v>
      </c>
      <c r="E93" s="113">
        <v>0.11563059488198016</v>
      </c>
      <c r="F93" s="113">
        <v>0.11943863611889674</v>
      </c>
      <c r="G93" s="113">
        <v>0.13233596241303533</v>
      </c>
      <c r="I93" s="108" t="str">
        <f>Table3[[#This Row],[Start]]&amp;Table3[[#This Row],[Utility]]</f>
        <v>42522NSTAR</v>
      </c>
      <c r="J93" s="108">
        <f>Table3[[#This Row],[6 Months]]</f>
        <v>9.9136541599757794E-2</v>
      </c>
      <c r="K93" s="108">
        <f>Table3[[#This Row],[12 Months]]</f>
        <v>0.11563059488198016</v>
      </c>
      <c r="L93" s="108">
        <f>Table3[[#This Row],[18 Months]]</f>
        <v>0.11943863611889674</v>
      </c>
      <c r="M93" s="108">
        <f>Table3[[#This Row],[24 Months]]</f>
        <v>0.13233596241303533</v>
      </c>
    </row>
    <row r="94" spans="2:13" ht="15.75" thickBot="1" x14ac:dyDescent="0.3">
      <c r="B94" s="111" t="s">
        <v>88</v>
      </c>
      <c r="C94" s="112">
        <v>42522</v>
      </c>
      <c r="D94" s="113">
        <v>8.3169876120689407E-2</v>
      </c>
      <c r="E94" s="113">
        <v>9.4827079020821908E-2</v>
      </c>
      <c r="F94" s="113">
        <v>9.6349273015978842E-2</v>
      </c>
      <c r="G94" s="113">
        <v>0.10649251845514419</v>
      </c>
      <c r="I94" s="108" t="str">
        <f>Table3[[#This Row],[Start]]&amp;Table3[[#This Row],[Utility]]</f>
        <v>42522WestMass</v>
      </c>
      <c r="J94" s="108">
        <f>Table3[[#This Row],[6 Months]]</f>
        <v>8.3169876120689407E-2</v>
      </c>
      <c r="K94" s="108">
        <f>Table3[[#This Row],[12 Months]]</f>
        <v>9.4827079020821908E-2</v>
      </c>
      <c r="L94" s="108">
        <f>Table3[[#This Row],[18 Months]]</f>
        <v>9.6349273015978842E-2</v>
      </c>
      <c r="M94" s="108">
        <f>Table3[[#This Row],[24 Months]]</f>
        <v>0.10649251845514419</v>
      </c>
    </row>
    <row r="95" spans="2:13" x14ac:dyDescent="0.25">
      <c r="B95" s="114" t="s">
        <v>97</v>
      </c>
      <c r="C95" s="115">
        <v>42522</v>
      </c>
      <c r="D95" s="116">
        <v>0.10162053456908973</v>
      </c>
      <c r="E95" s="116">
        <v>0.11902718501961096</v>
      </c>
      <c r="F95" s="116">
        <v>0.12320639774787212</v>
      </c>
      <c r="G95" s="117">
        <v>0.13661134263035052</v>
      </c>
      <c r="I95" s="108" t="str">
        <f>Table3[[#This Row],[Start]]&amp;Table3[[#This Row],[Utility]]</f>
        <v>42522NEMASS</v>
      </c>
      <c r="J95" s="108">
        <f>Table3[[#This Row],[6 Months]]</f>
        <v>0.10162053456908973</v>
      </c>
      <c r="K95" s="108">
        <f>Table3[[#This Row],[12 Months]]</f>
        <v>0.11902718501961096</v>
      </c>
      <c r="L95" s="108">
        <f>Table3[[#This Row],[18 Months]]</f>
        <v>0.12320639774787212</v>
      </c>
      <c r="M95" s="108">
        <f>Table3[[#This Row],[24 Months]]</f>
        <v>0.13661134263035052</v>
      </c>
    </row>
    <row r="96" spans="2:13" x14ac:dyDescent="0.25">
      <c r="B96" s="118" t="s">
        <v>34</v>
      </c>
      <c r="C96" s="112">
        <v>42522</v>
      </c>
      <c r="D96" s="113">
        <v>8.4672401920863477E-2</v>
      </c>
      <c r="E96" s="113">
        <v>9.5852457508322608E-2</v>
      </c>
      <c r="F96" s="113">
        <v>9.749918977137545E-2</v>
      </c>
      <c r="G96" s="119">
        <v>0.10744068396131744</v>
      </c>
      <c r="I96" s="108" t="str">
        <f>Table3[[#This Row],[Start]]&amp;Table3[[#This Row],[Utility]]</f>
        <v>42522SEMASS</v>
      </c>
      <c r="J96" s="108">
        <f>Table3[[#This Row],[6 Months]]</f>
        <v>8.4672401920863477E-2</v>
      </c>
      <c r="K96" s="108">
        <f>Table3[[#This Row],[12 Months]]</f>
        <v>9.5852457508322608E-2</v>
      </c>
      <c r="L96" s="108">
        <f>Table3[[#This Row],[18 Months]]</f>
        <v>9.749918977137545E-2</v>
      </c>
      <c r="M96" s="108">
        <f>Table3[[#This Row],[24 Months]]</f>
        <v>0.10744068396131744</v>
      </c>
    </row>
    <row r="97" spans="2:13" ht="15.75" thickBot="1" x14ac:dyDescent="0.3">
      <c r="B97" s="120" t="s">
        <v>37</v>
      </c>
      <c r="C97" s="121">
        <v>42522</v>
      </c>
      <c r="D97" s="122">
        <v>8.3169876120689407E-2</v>
      </c>
      <c r="E97" s="122">
        <v>9.4827079020821908E-2</v>
      </c>
      <c r="F97" s="122">
        <v>9.6349273015978842E-2</v>
      </c>
      <c r="G97" s="123">
        <v>0.10649251845514419</v>
      </c>
      <c r="I97" s="108" t="str">
        <f>Table3[[#This Row],[Start]]&amp;Table3[[#This Row],[Utility]]</f>
        <v>42522WCMASS</v>
      </c>
      <c r="J97" s="108">
        <f>Table3[[#This Row],[6 Months]]</f>
        <v>8.3169876120689407E-2</v>
      </c>
      <c r="K97" s="108">
        <f>Table3[[#This Row],[12 Months]]</f>
        <v>9.4827079020821908E-2</v>
      </c>
      <c r="L97" s="108">
        <f>Table3[[#This Row],[18 Months]]</f>
        <v>9.6349273015978842E-2</v>
      </c>
      <c r="M97" s="108">
        <f>Table3[[#This Row],[24 Months]]</f>
        <v>0.10649251845514419</v>
      </c>
    </row>
    <row r="98" spans="2:13" x14ac:dyDescent="0.25"/>
  </sheetData>
  <sheetProtection algorithmName="SHA-512" hashValue="G5rnOTxQKt2nlkVRG9AU/sxv3KwIbK3zVSu/3+18k9CM7p3pn59IlngzlMXMZjwJoOMguLJQmn6/qC5Wvkg1sg==" saltValue="1ZFsww8khJKPf84NagXflQ==" spinCount="100000" sheet="1" objects="1" scenarios="1" autoFilter="0"/>
  <mergeCells count="5">
    <mergeCell ref="B17:G17"/>
    <mergeCell ref="B5:G5"/>
    <mergeCell ref="E3:G3"/>
    <mergeCell ref="C3:D3"/>
    <mergeCell ref="B15:G15"/>
  </mergeCells>
  <dataValidations count="2">
    <dataValidation type="list" allowBlank="1" showInputMessage="1" sqref="F7">
      <formula1>Mils</formula1>
    </dataValidation>
    <dataValidation type="list" allowBlank="1" showInputMessage="1" showErrorMessage="1" sqref="D7">
      <formula1>$B$20:$B$97</formula1>
    </dataValidation>
  </dataValidation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size="33" baseType="lpstr">
      <vt:lpstr>Map - Info</vt:lpstr>
      <vt:lpstr>Commercial E</vt:lpstr>
      <vt:lpstr>NG R &amp; SC</vt:lpstr>
      <vt:lpstr>Residential E</vt:lpstr>
      <vt:lpstr>ACE</vt:lpstr>
      <vt:lpstr>CENHUD</vt:lpstr>
      <vt:lpstr>CONED</vt:lpstr>
      <vt:lpstr>Fee_Gas</vt:lpstr>
      <vt:lpstr>GRT_SUT_POR_Com</vt:lpstr>
      <vt:lpstr>GRT_SUT_POR_GAS</vt:lpstr>
      <vt:lpstr>GRT_SUT_POR_Resi</vt:lpstr>
      <vt:lpstr>IL</vt:lpstr>
      <vt:lpstr>MA</vt:lpstr>
      <vt:lpstr>MassElec</vt:lpstr>
      <vt:lpstr>MD</vt:lpstr>
      <vt:lpstr>Mils</vt:lpstr>
      <vt:lpstr>NIMO</vt:lpstr>
      <vt:lpstr>NJ</vt:lpstr>
      <vt:lpstr>NJZONE</vt:lpstr>
      <vt:lpstr>NStar</vt:lpstr>
      <vt:lpstr>NY</vt:lpstr>
      <vt:lpstr>NYSEG</vt:lpstr>
      <vt:lpstr>OR</vt:lpstr>
      <vt:lpstr>PA</vt:lpstr>
      <vt:lpstr>RGE</vt:lpstr>
      <vt:lpstr>Start</vt:lpstr>
      <vt:lpstr>Start_Gas</vt:lpstr>
      <vt:lpstr>State</vt:lpstr>
      <vt:lpstr>Term</vt:lpstr>
      <vt:lpstr>Term_Gas</vt:lpstr>
      <vt:lpstr>Usage</vt:lpstr>
      <vt:lpstr>Utility_Gas</vt:lpstr>
      <vt:lpstr>WestMass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Nechemia Schorr</dc:creator>
  <cp:lastModifiedBy>Bruce Shipper</cp:lastModifiedBy>
  <cp:lastPrinted>2015-07-17T14:35:15Z</cp:lastPrinted>
  <dcterms:created xsi:type="dcterms:W3CDTF">2015-07-16T16:55:22Z</dcterms:created>
  <dcterms:modified xsi:type="dcterms:W3CDTF">2016-03-11T18:47:30Z</dcterms:modified>
</cp:coreProperties>
</file>