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Bob Shared Doc\Amerigreen Matrix Pricing\"/>
    </mc:Choice>
  </mc:AlternateContent>
  <bookViews>
    <workbookView xWindow="0" yWindow="0" windowWidth="20496" windowHeight="7152"/>
  </bookViews>
  <sheets>
    <sheet name="Sheet1" sheetId="4" r:id="rId1"/>
  </sheets>
  <definedNames>
    <definedName name="_xlnm._FilterDatabase" localSheetId="0" hidden="1">Sheet1!$C$31:$O$100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4" l="1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32" i="4"/>
  <c r="F27" i="4"/>
  <c r="L127" i="4" l="1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M89" i="4" s="1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O35" i="4" l="1"/>
  <c r="N35" i="4"/>
  <c r="O39" i="4"/>
  <c r="N39" i="4"/>
  <c r="O43" i="4"/>
  <c r="N43" i="4"/>
  <c r="O47" i="4"/>
  <c r="N47" i="4"/>
  <c r="O51" i="4"/>
  <c r="N51" i="4"/>
  <c r="O55" i="4"/>
  <c r="N55" i="4"/>
  <c r="O59" i="4"/>
  <c r="N59" i="4"/>
  <c r="O63" i="4"/>
  <c r="N63" i="4"/>
  <c r="O67" i="4"/>
  <c r="N67" i="4"/>
  <c r="O71" i="4"/>
  <c r="N71" i="4"/>
  <c r="O75" i="4"/>
  <c r="N75" i="4"/>
  <c r="O79" i="4"/>
  <c r="N79" i="4"/>
  <c r="O83" i="4"/>
  <c r="N83" i="4"/>
  <c r="O87" i="4"/>
  <c r="N87" i="4"/>
  <c r="M90" i="4"/>
  <c r="O90" i="4"/>
  <c r="N90" i="4"/>
  <c r="M94" i="4"/>
  <c r="N94" i="4"/>
  <c r="O94" i="4"/>
  <c r="M98" i="4"/>
  <c r="O98" i="4"/>
  <c r="N98" i="4"/>
  <c r="M102" i="4"/>
  <c r="O102" i="4"/>
  <c r="N102" i="4"/>
  <c r="M106" i="4"/>
  <c r="N106" i="4"/>
  <c r="O106" i="4"/>
  <c r="M110" i="4"/>
  <c r="O110" i="4"/>
  <c r="N110" i="4"/>
  <c r="M114" i="4"/>
  <c r="O114" i="4"/>
  <c r="N114" i="4"/>
  <c r="M118" i="4"/>
  <c r="O118" i="4"/>
  <c r="N118" i="4"/>
  <c r="M122" i="4"/>
  <c r="O122" i="4"/>
  <c r="N122" i="4"/>
  <c r="M126" i="4"/>
  <c r="N126" i="4"/>
  <c r="O126" i="4"/>
  <c r="M36" i="4"/>
  <c r="O36" i="4"/>
  <c r="N36" i="4"/>
  <c r="M40" i="4"/>
  <c r="O40" i="4"/>
  <c r="N40" i="4"/>
  <c r="M44" i="4"/>
  <c r="O44" i="4"/>
  <c r="N44" i="4"/>
  <c r="M48" i="4"/>
  <c r="O48" i="4"/>
  <c r="N48" i="4"/>
  <c r="M52" i="4"/>
  <c r="O52" i="4"/>
  <c r="N52" i="4"/>
  <c r="M56" i="4"/>
  <c r="O56" i="4"/>
  <c r="N56" i="4"/>
  <c r="M60" i="4"/>
  <c r="O60" i="4"/>
  <c r="N60" i="4"/>
  <c r="M64" i="4"/>
  <c r="O64" i="4"/>
  <c r="N64" i="4"/>
  <c r="M68" i="4"/>
  <c r="O68" i="4"/>
  <c r="N68" i="4"/>
  <c r="M72" i="4"/>
  <c r="O72" i="4"/>
  <c r="N72" i="4"/>
  <c r="M76" i="4"/>
  <c r="O76" i="4"/>
  <c r="N76" i="4"/>
  <c r="M80" i="4"/>
  <c r="O80" i="4"/>
  <c r="N80" i="4"/>
  <c r="M84" i="4"/>
  <c r="O84" i="4"/>
  <c r="N84" i="4"/>
  <c r="M88" i="4"/>
  <c r="O88" i="4"/>
  <c r="N88" i="4"/>
  <c r="O91" i="4"/>
  <c r="N91" i="4"/>
  <c r="O95" i="4"/>
  <c r="N95" i="4"/>
  <c r="O99" i="4"/>
  <c r="N99" i="4"/>
  <c r="O103" i="4"/>
  <c r="N103" i="4"/>
  <c r="O107" i="4"/>
  <c r="N107" i="4"/>
  <c r="O111" i="4"/>
  <c r="N111" i="4"/>
  <c r="O115" i="4"/>
  <c r="N115" i="4"/>
  <c r="O119" i="4"/>
  <c r="N119" i="4"/>
  <c r="O123" i="4"/>
  <c r="N123" i="4"/>
  <c r="O127" i="4"/>
  <c r="N127" i="4"/>
  <c r="M32" i="4"/>
  <c r="O32" i="4"/>
  <c r="N32" i="4"/>
  <c r="O33" i="4"/>
  <c r="N33" i="4"/>
  <c r="O37" i="4"/>
  <c r="N37" i="4"/>
  <c r="O41" i="4"/>
  <c r="N41" i="4"/>
  <c r="O45" i="4"/>
  <c r="N45" i="4"/>
  <c r="O49" i="4"/>
  <c r="N49" i="4"/>
  <c r="M53" i="4"/>
  <c r="O53" i="4"/>
  <c r="N53" i="4"/>
  <c r="O57" i="4"/>
  <c r="N57" i="4"/>
  <c r="M61" i="4"/>
  <c r="O61" i="4"/>
  <c r="N61" i="4"/>
  <c r="M65" i="4"/>
  <c r="O65" i="4"/>
  <c r="N65" i="4"/>
  <c r="M69" i="4"/>
  <c r="O69" i="4"/>
  <c r="N69" i="4"/>
  <c r="M73" i="4"/>
  <c r="O73" i="4"/>
  <c r="N73" i="4"/>
  <c r="M77" i="4"/>
  <c r="O77" i="4"/>
  <c r="N77" i="4"/>
  <c r="M81" i="4"/>
  <c r="O81" i="4"/>
  <c r="N81" i="4"/>
  <c r="M85" i="4"/>
  <c r="O85" i="4"/>
  <c r="N85" i="4"/>
  <c r="O89" i="4"/>
  <c r="N89" i="4"/>
  <c r="M92" i="4"/>
  <c r="O92" i="4"/>
  <c r="N92" i="4"/>
  <c r="M96" i="4"/>
  <c r="N96" i="4"/>
  <c r="O96" i="4"/>
  <c r="M100" i="4"/>
  <c r="O100" i="4"/>
  <c r="N100" i="4"/>
  <c r="M104" i="4"/>
  <c r="N104" i="4"/>
  <c r="O104" i="4"/>
  <c r="M108" i="4"/>
  <c r="O108" i="4"/>
  <c r="N108" i="4"/>
  <c r="M112" i="4"/>
  <c r="N112" i="4"/>
  <c r="O112" i="4"/>
  <c r="M116" i="4"/>
  <c r="O116" i="4"/>
  <c r="N116" i="4"/>
  <c r="M120" i="4"/>
  <c r="O120" i="4"/>
  <c r="N120" i="4"/>
  <c r="M124" i="4"/>
  <c r="N124" i="4"/>
  <c r="O124" i="4"/>
  <c r="M34" i="4"/>
  <c r="O34" i="4"/>
  <c r="N34" i="4"/>
  <c r="M38" i="4"/>
  <c r="N38" i="4"/>
  <c r="O38" i="4"/>
  <c r="M42" i="4"/>
  <c r="N42" i="4"/>
  <c r="O42" i="4"/>
  <c r="M46" i="4"/>
  <c r="O46" i="4"/>
  <c r="N46" i="4"/>
  <c r="M50" i="4"/>
  <c r="N50" i="4"/>
  <c r="O50" i="4"/>
  <c r="M54" i="4"/>
  <c r="O54" i="4"/>
  <c r="N54" i="4"/>
  <c r="M58" i="4"/>
  <c r="O58" i="4"/>
  <c r="N58" i="4"/>
  <c r="M62" i="4"/>
  <c r="O62" i="4"/>
  <c r="N62" i="4"/>
  <c r="M66" i="4"/>
  <c r="N66" i="4"/>
  <c r="O66" i="4"/>
  <c r="M70" i="4"/>
  <c r="O70" i="4"/>
  <c r="N70" i="4"/>
  <c r="M74" i="4"/>
  <c r="O74" i="4"/>
  <c r="N74" i="4"/>
  <c r="M78" i="4"/>
  <c r="O78" i="4"/>
  <c r="N78" i="4"/>
  <c r="M82" i="4"/>
  <c r="N82" i="4"/>
  <c r="O82" i="4"/>
  <c r="M86" i="4"/>
  <c r="O86" i="4"/>
  <c r="N86" i="4"/>
  <c r="M93" i="4"/>
  <c r="O93" i="4"/>
  <c r="N93" i="4"/>
  <c r="M97" i="4"/>
  <c r="O97" i="4"/>
  <c r="N97" i="4"/>
  <c r="M101" i="4"/>
  <c r="O101" i="4"/>
  <c r="N101" i="4"/>
  <c r="M105" i="4"/>
  <c r="O105" i="4"/>
  <c r="N105" i="4"/>
  <c r="M109" i="4"/>
  <c r="O109" i="4"/>
  <c r="N109" i="4"/>
  <c r="M113" i="4"/>
  <c r="O113" i="4"/>
  <c r="N113" i="4"/>
  <c r="M117" i="4"/>
  <c r="O117" i="4"/>
  <c r="N117" i="4"/>
  <c r="M121" i="4"/>
  <c r="O121" i="4"/>
  <c r="N121" i="4"/>
  <c r="M125" i="4"/>
  <c r="O125" i="4"/>
  <c r="N125" i="4"/>
  <c r="M49" i="4"/>
  <c r="M55" i="4"/>
  <c r="M33" i="4"/>
  <c r="M35" i="4"/>
  <c r="M37" i="4"/>
  <c r="M39" i="4"/>
  <c r="M41" i="4"/>
  <c r="M43" i="4"/>
  <c r="M45" i="4"/>
  <c r="M47" i="4"/>
  <c r="M57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51" i="4"/>
  <c r="M59" i="4"/>
  <c r="N136" i="4"/>
  <c r="N135" i="4"/>
  <c r="N134" i="4"/>
  <c r="N133" i="4"/>
  <c r="N132" i="4"/>
  <c r="N131" i="4"/>
  <c r="O131" i="4" l="1"/>
  <c r="O132" i="4"/>
  <c r="O133" i="4"/>
  <c r="O134" i="4"/>
  <c r="O135" i="4"/>
  <c r="O136" i="4"/>
  <c r="D13" i="4" l="1"/>
</calcChain>
</file>

<file path=xl/sharedStrings.xml><?xml version="1.0" encoding="utf-8"?>
<sst xmlns="http://schemas.openxmlformats.org/spreadsheetml/2006/main" count="258" uniqueCount="61">
  <si>
    <t>Today's Date:</t>
  </si>
  <si>
    <t>LDC</t>
  </si>
  <si>
    <t>Month</t>
  </si>
  <si>
    <t>Last</t>
  </si>
  <si>
    <t>Change</t>
  </si>
  <si>
    <t>Con Ed</t>
  </si>
  <si>
    <t>Nat Grid NY</t>
  </si>
  <si>
    <t>Nat Grid LI</t>
  </si>
  <si>
    <t>O &amp; R</t>
  </si>
  <si>
    <t>Start Month</t>
  </si>
  <si>
    <t>Fixed Heat</t>
  </si>
  <si>
    <t>Fixed Flat</t>
  </si>
  <si>
    <t>Term (Months)</t>
  </si>
  <si>
    <t>Final Price</t>
  </si>
  <si>
    <t>Heat</t>
  </si>
  <si>
    <t>Flat</t>
  </si>
  <si>
    <t>State</t>
  </si>
  <si>
    <t>NY</t>
  </si>
  <si>
    <t>PECO</t>
  </si>
  <si>
    <t>Period</t>
  </si>
  <si>
    <t>Quotes are valid through the end of the business day</t>
  </si>
  <si>
    <t>O&amp;R and PECO rates are in Ccf's, all others are in Therms</t>
  </si>
  <si>
    <t>Custom quotes are available within 48 hours for larger accounts</t>
  </si>
  <si>
    <t>NYMEX Strip Prices</t>
  </si>
  <si>
    <t xml:space="preserve">  6 Months</t>
  </si>
  <si>
    <t>12 Months</t>
  </si>
  <si>
    <t>18 Months</t>
  </si>
  <si>
    <t>24 Months</t>
  </si>
  <si>
    <t>30 Months</t>
  </si>
  <si>
    <t>36 Months</t>
  </si>
  <si>
    <t>Current NYMEX Prices</t>
  </si>
  <si>
    <t>Total Broker Fee per Therm:</t>
  </si>
  <si>
    <t>Broker Fee</t>
  </si>
  <si>
    <t>Add'l Fee</t>
  </si>
  <si>
    <t>Total Fee</t>
  </si>
  <si>
    <t>Contact info:</t>
  </si>
  <si>
    <t>AMERIgreen Energy</t>
  </si>
  <si>
    <t>333 Sylvan Ave.  Suite 305</t>
  </si>
  <si>
    <t>Englewood Cliffs, NJ  07632</t>
  </si>
  <si>
    <t>201-871-8760</t>
  </si>
  <si>
    <t>Fax 201-871-8762</t>
  </si>
  <si>
    <t>www.amerigreen.com</t>
  </si>
  <si>
    <t>breicher@amerigreen.com</t>
  </si>
  <si>
    <t>AIM: AMG_Bob</t>
  </si>
  <si>
    <t>Bob Reicher - Director of Natural Gas</t>
  </si>
  <si>
    <t>Please Enter Additional Broker Fee per Therm:</t>
  </si>
  <si>
    <t>AMERIgreen Energy Daily Matrix Pricing</t>
  </si>
  <si>
    <t>PA</t>
  </si>
  <si>
    <t>NJ</t>
  </si>
  <si>
    <t/>
  </si>
  <si>
    <t>The Matrix Rates include a $0.0300/therm Broker Fee</t>
  </si>
  <si>
    <t>AMERIgreen splits additional adder after first $0.03 broker fee.</t>
  </si>
  <si>
    <t>Valid for accounts with annual volume of up to 100,000 therms</t>
  </si>
  <si>
    <t>PSE&amp;G</t>
  </si>
  <si>
    <t>NJNG</t>
  </si>
  <si>
    <t>SJG</t>
  </si>
  <si>
    <t>All rates are quoted at the burner tip and include LDC Line Loss fees.</t>
  </si>
  <si>
    <t>New Jersey Rates Include SUT.</t>
  </si>
  <si>
    <r>
      <rPr>
        <sz val="8"/>
        <color theme="1"/>
        <rFont val="Segoe UI Symbol"/>
        <family val="2"/>
      </rPr>
      <t xml:space="preserve">  </t>
    </r>
    <r>
      <rPr>
        <u/>
        <sz val="8"/>
        <color theme="1"/>
        <rFont val="Segoe UI Symbol"/>
        <family val="2"/>
      </rPr>
      <t>Enter additional broker fee here</t>
    </r>
  </si>
  <si>
    <t>For a higher broker fee, please enter the additional amount in yellow box.</t>
  </si>
  <si>
    <t>The Final Matrix Prices and Broker Fee will Update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</si>
</sst>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#,##0.000_);\(#,##0.000\)"/>
    <numFmt numFmtId="167" formatCode="0.000;[Red]\-0.000"/>
    <numFmt numFmtId="168" formatCode="_(&quot;$&quot;* #,##0.0000_);_(&quot;$&quot;* \(#,##0.0000\);_(&quot;$&quot;* &quot;-&quot;??_);_(@_)"/>
    <numFmt numFmtId="169" formatCode="0.000_);\(0.000\)"/>
    <numFmt numFmtId="170" formatCode="0.000_);[Red]\(0.000\)"/>
    <numFmt numFmtId="171" formatCode="[$-409]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0"/>
      <color theme="1"/>
      <name val="Segoe UI Light"/>
      <family val="2"/>
    </font>
    <font>
      <sz val="11"/>
      <color theme="1"/>
      <name val="Segoe UI Symbol"/>
      <family val="2"/>
    </font>
    <font>
      <sz val="10"/>
      <color theme="1"/>
      <name val="Segoe UI Symbol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rgb="FF444444"/>
      <name val="Verdana"/>
      <family val="2"/>
    </font>
    <font>
      <b/>
      <sz val="11"/>
      <name val="Segoe UI Light"/>
      <family val="2"/>
    </font>
    <font>
      <b/>
      <sz val="11"/>
      <name val="Segoe UI Symbol"/>
      <family val="2"/>
    </font>
    <font>
      <sz val="26"/>
      <color theme="1"/>
      <name val="Segoe UI Semilight"/>
      <family val="2"/>
    </font>
    <font>
      <sz val="14"/>
      <color theme="1"/>
      <name val="Segoe UI Symbo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Segoe UI Symbol"/>
      <family val="2"/>
    </font>
    <font>
      <b/>
      <sz val="10"/>
      <color theme="1"/>
      <name val="Segoe UI Symbol"/>
      <family val="2"/>
    </font>
    <font>
      <sz val="10"/>
      <name val="Segoe UI Symbo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Segoe UI Light"/>
      <family val="2"/>
    </font>
    <font>
      <u/>
      <sz val="8"/>
      <color theme="1"/>
      <name val="Segoe UI Symbol"/>
      <family val="2"/>
    </font>
    <font>
      <sz val="8"/>
      <color theme="1"/>
      <name val="Segoe UI Symbo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EA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0">
    <xf numFmtId="171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1" fontId="13" fillId="0" borderId="0" applyNumberFormat="0" applyFill="0" applyBorder="0" applyAlignment="0" applyProtection="0"/>
    <xf numFmtId="171" fontId="14" fillId="0" borderId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7" fillId="0" borderId="0" applyNumberFormat="0" applyFill="0" applyBorder="0" applyAlignment="0" applyProtection="0">
      <alignment vertical="top"/>
      <protection locked="0"/>
    </xf>
    <xf numFmtId="171" fontId="1" fillId="0" borderId="0"/>
    <xf numFmtId="171" fontId="16" fillId="0" borderId="0"/>
    <xf numFmtId="171" fontId="16" fillId="0" borderId="0"/>
    <xf numFmtId="171" fontId="1" fillId="0" borderId="0"/>
    <xf numFmtId="171" fontId="15" fillId="0" borderId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5" fillId="0" borderId="0"/>
    <xf numFmtId="171" fontId="15" fillId="0" borderId="0"/>
    <xf numFmtId="171" fontId="1" fillId="0" borderId="0"/>
    <xf numFmtId="171" fontId="1" fillId="0" borderId="0"/>
    <xf numFmtId="171" fontId="15" fillId="0" borderId="0"/>
    <xf numFmtId="171" fontId="1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9" fontId="15" fillId="0" borderId="0" applyFont="0" applyFill="0" applyBorder="0" applyAlignment="0" applyProtection="0"/>
    <xf numFmtId="171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7" fillId="0" borderId="0" applyNumberFormat="0" applyFill="0" applyBorder="0" applyAlignment="0" applyProtection="0">
      <alignment vertical="top"/>
      <protection locked="0"/>
    </xf>
    <xf numFmtId="171" fontId="15" fillId="0" borderId="0"/>
    <xf numFmtId="171" fontId="16" fillId="0" borderId="0"/>
    <xf numFmtId="171" fontId="16" fillId="0" borderId="0"/>
    <xf numFmtId="171" fontId="1" fillId="0" borderId="0"/>
    <xf numFmtId="171" fontId="15" fillId="0" borderId="0"/>
    <xf numFmtId="9" fontId="15" fillId="0" borderId="0" applyFont="0" applyFill="0" applyBorder="0" applyAlignment="0" applyProtection="0"/>
    <xf numFmtId="171" fontId="15" fillId="0" borderId="0"/>
    <xf numFmtId="171" fontId="15" fillId="0" borderId="0"/>
    <xf numFmtId="43" fontId="15" fillId="0" borderId="0" applyFont="0" applyFill="0" applyBorder="0" applyAlignment="0" applyProtection="0"/>
    <xf numFmtId="171" fontId="15" fillId="0" borderId="0"/>
    <xf numFmtId="171" fontId="15" fillId="0" borderId="0"/>
    <xf numFmtId="171" fontId="1" fillId="0" borderId="0"/>
    <xf numFmtId="171" fontId="1" fillId="0" borderId="0"/>
    <xf numFmtId="9" fontId="1" fillId="0" borderId="0" applyFont="0" applyFill="0" applyBorder="0" applyAlignment="0" applyProtection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" fillId="0" borderId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5" fillId="0" borderId="0"/>
    <xf numFmtId="171" fontId="1" fillId="0" borderId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171" fontId="18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1" fontId="14" fillId="0" borderId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9" fontId="14" fillId="0" borderId="0" applyFont="0" applyFill="0" applyBorder="0" applyAlignment="0" applyProtection="0"/>
    <xf numFmtId="171" fontId="14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1" fontId="14" fillId="0" borderId="0"/>
    <xf numFmtId="171" fontId="14" fillId="0" borderId="0"/>
    <xf numFmtId="9" fontId="14" fillId="0" borderId="0" applyFont="0" applyFill="0" applyBorder="0" applyAlignment="0" applyProtection="0"/>
    <xf numFmtId="171" fontId="14" fillId="0" borderId="0"/>
    <xf numFmtId="171" fontId="14" fillId="0" borderId="0"/>
    <xf numFmtId="43" fontId="14" fillId="0" borderId="0" applyFont="0" applyFill="0" applyBorder="0" applyAlignment="0" applyProtection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171" fontId="14" fillId="0" borderId="0"/>
    <xf numFmtId="171" fontId="1" fillId="0" borderId="0"/>
    <xf numFmtId="171" fontId="19" fillId="0" borderId="0"/>
    <xf numFmtId="171" fontId="17" fillId="0" borderId="0" applyNumberFormat="0" applyFill="0" applyBorder="0" applyAlignment="0" applyProtection="0">
      <alignment vertical="top"/>
      <protection locked="0"/>
    </xf>
    <xf numFmtId="171" fontId="1" fillId="0" borderId="0"/>
    <xf numFmtId="171" fontId="16" fillId="0" borderId="0"/>
    <xf numFmtId="171" fontId="16" fillId="0" borderId="0"/>
    <xf numFmtId="171" fontId="1" fillId="0" borderId="0"/>
    <xf numFmtId="171" fontId="14" fillId="0" borderId="0"/>
    <xf numFmtId="171" fontId="1" fillId="0" borderId="0"/>
    <xf numFmtId="171" fontId="14" fillId="0" borderId="0"/>
    <xf numFmtId="171" fontId="14" fillId="0" borderId="0"/>
    <xf numFmtId="171" fontId="1" fillId="0" borderId="0"/>
    <xf numFmtId="171" fontId="1" fillId="0" borderId="0"/>
    <xf numFmtId="171" fontId="14" fillId="0" borderId="0"/>
    <xf numFmtId="171" fontId="1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7" fillId="0" borderId="0" applyNumberFormat="0" applyFill="0" applyBorder="0" applyAlignment="0" applyProtection="0">
      <alignment vertical="top"/>
      <protection locked="0"/>
    </xf>
    <xf numFmtId="171" fontId="14" fillId="0" borderId="0"/>
    <xf numFmtId="171" fontId="16" fillId="0" borderId="0"/>
    <xf numFmtId="171" fontId="16" fillId="0" borderId="0"/>
    <xf numFmtId="171" fontId="1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" fillId="0" borderId="0"/>
    <xf numFmtId="171" fontId="1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3" fillId="0" borderId="0" applyNumberFormat="0" applyFill="0" applyBorder="0" applyAlignment="0" applyProtection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4" fillId="0" borderId="0"/>
    <xf numFmtId="171" fontId="1" fillId="0" borderId="0"/>
    <xf numFmtId="171" fontId="1" fillId="0" borderId="0"/>
  </cellStyleXfs>
  <cellXfs count="210">
    <xf numFmtId="171" fontId="0" fillId="0" borderId="0" xfId="0"/>
    <xf numFmtId="171" fontId="6" fillId="0" borderId="0" xfId="0" applyFont="1" applyFill="1"/>
    <xf numFmtId="171" fontId="6" fillId="2" borderId="0" xfId="0" applyFont="1" applyFill="1" applyBorder="1"/>
    <xf numFmtId="171" fontId="6" fillId="2" borderId="0" xfId="0" applyFont="1" applyFill="1" applyBorder="1" applyAlignment="1">
      <alignment horizontal="center"/>
    </xf>
    <xf numFmtId="171" fontId="8" fillId="2" borderId="0" xfId="0" applyFont="1" applyFill="1" applyBorder="1" applyAlignment="1">
      <alignment horizontal="center"/>
    </xf>
    <xf numFmtId="164" fontId="6" fillId="2" borderId="0" xfId="1" applyNumberFormat="1" applyFont="1" applyFill="1" applyBorder="1"/>
    <xf numFmtId="165" fontId="6" fillId="2" borderId="0" xfId="1" applyNumberFormat="1" applyFont="1" applyFill="1" applyBorder="1" applyAlignment="1">
      <alignment horizontal="center"/>
    </xf>
    <xf numFmtId="171" fontId="4" fillId="2" borderId="0" xfId="0" applyFont="1" applyFill="1" applyBorder="1"/>
    <xf numFmtId="171" fontId="4" fillId="2" borderId="0" xfId="0" applyFont="1" applyFill="1" applyBorder="1" applyAlignment="1">
      <alignment horizontal="center"/>
    </xf>
    <xf numFmtId="171" fontId="7" fillId="0" borderId="0" xfId="0" applyFont="1" applyFill="1"/>
    <xf numFmtId="14" fontId="4" fillId="2" borderId="0" xfId="0" applyNumberFormat="1" applyFont="1" applyFill="1" applyBorder="1" applyAlignment="1">
      <alignment horizontal="center"/>
    </xf>
    <xf numFmtId="168" fontId="12" fillId="4" borderId="28" xfId="2" applyNumberFormat="1" applyFont="1" applyFill="1" applyBorder="1" applyAlignment="1">
      <alignment horizontal="center" vertical="center"/>
    </xf>
    <xf numFmtId="171" fontId="5" fillId="2" borderId="0" xfId="0" applyFont="1" applyFill="1" applyBorder="1"/>
    <xf numFmtId="171" fontId="5" fillId="2" borderId="0" xfId="0" applyFont="1" applyFill="1" applyBorder="1" applyAlignment="1">
      <alignment horizontal="center"/>
    </xf>
    <xf numFmtId="164" fontId="5" fillId="2" borderId="0" xfId="1" applyNumberFormat="1" applyFont="1" applyFill="1" applyBorder="1"/>
    <xf numFmtId="171" fontId="2" fillId="2" borderId="0" xfId="0" applyFont="1" applyFill="1" applyBorder="1"/>
    <xf numFmtId="171" fontId="2" fillId="2" borderId="0" xfId="0" applyFont="1" applyFill="1" applyBorder="1" applyAlignment="1">
      <alignment horizontal="center"/>
    </xf>
    <xf numFmtId="171" fontId="2" fillId="2" borderId="0" xfId="0" applyFont="1" applyFill="1" applyBorder="1" applyAlignment="1">
      <alignment horizontal="center" wrapText="1"/>
    </xf>
    <xf numFmtId="165" fontId="3" fillId="2" borderId="0" xfId="1" applyNumberFormat="1" applyFont="1" applyFill="1" applyBorder="1" applyAlignment="1">
      <alignment horizontal="center"/>
    </xf>
    <xf numFmtId="165" fontId="3" fillId="2" borderId="0" xfId="1" applyNumberFormat="1" applyFont="1" applyFill="1" applyBorder="1" applyAlignment="1">
      <alignment horizontal="right"/>
    </xf>
    <xf numFmtId="171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71" fontId="4" fillId="2" borderId="0" xfId="0" applyFont="1" applyFill="1" applyBorder="1" applyAlignment="1">
      <alignment horizontal="center" vertical="center"/>
    </xf>
    <xf numFmtId="171" fontId="5" fillId="0" borderId="6" xfId="0" applyFont="1" applyFill="1" applyBorder="1" applyAlignment="1"/>
    <xf numFmtId="171" fontId="5" fillId="0" borderId="9" xfId="0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17" fontId="5" fillId="0" borderId="9" xfId="0" applyNumberFormat="1" applyFont="1" applyFill="1" applyBorder="1" applyAlignment="1">
      <alignment horizontal="center"/>
    </xf>
    <xf numFmtId="165" fontId="5" fillId="0" borderId="9" xfId="86" applyNumberFormat="1" applyFont="1" applyFill="1" applyBorder="1" applyAlignment="1">
      <alignment horizontal="right"/>
    </xf>
    <xf numFmtId="165" fontId="5" fillId="0" borderId="9" xfId="86" applyNumberFormat="1" applyFont="1" applyFill="1" applyBorder="1" applyAlignment="1">
      <alignment horizontal="center"/>
    </xf>
    <xf numFmtId="165" fontId="5" fillId="0" borderId="7" xfId="86" applyNumberFormat="1" applyFont="1" applyFill="1" applyBorder="1" applyAlignment="1">
      <alignment horizontal="right"/>
    </xf>
    <xf numFmtId="43" fontId="7" fillId="0" borderId="0" xfId="1" applyFont="1" applyFill="1"/>
    <xf numFmtId="171" fontId="5" fillId="0" borderId="8" xfId="0" applyFont="1" applyFill="1" applyBorder="1" applyAlignment="1"/>
    <xf numFmtId="171" fontId="5" fillId="0" borderId="11" xfId="0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165" fontId="5" fillId="0" borderId="11" xfId="86" applyNumberFormat="1" applyFont="1" applyFill="1" applyBorder="1" applyAlignment="1">
      <alignment horizontal="right"/>
    </xf>
    <xf numFmtId="165" fontId="5" fillId="0" borderId="11" xfId="86" applyNumberFormat="1" applyFont="1" applyFill="1" applyBorder="1" applyAlignment="1">
      <alignment horizontal="center"/>
    </xf>
    <xf numFmtId="171" fontId="5" fillId="0" borderId="12" xfId="0" applyFont="1" applyFill="1" applyBorder="1" applyAlignment="1"/>
    <xf numFmtId="171" fontId="5" fillId="0" borderId="14" xfId="0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17" fontId="5" fillId="0" borderId="14" xfId="0" applyNumberFormat="1" applyFont="1" applyFill="1" applyBorder="1" applyAlignment="1">
      <alignment horizontal="center"/>
    </xf>
    <xf numFmtId="165" fontId="5" fillId="0" borderId="14" xfId="86" applyNumberFormat="1" applyFont="1" applyFill="1" applyBorder="1" applyAlignment="1">
      <alignment horizontal="right"/>
    </xf>
    <xf numFmtId="165" fontId="5" fillId="0" borderId="14" xfId="86" applyNumberFormat="1" applyFont="1" applyFill="1" applyBorder="1" applyAlignment="1">
      <alignment horizontal="center"/>
    </xf>
    <xf numFmtId="165" fontId="5" fillId="0" borderId="13" xfId="86" applyNumberFormat="1" applyFont="1" applyFill="1" applyBorder="1" applyAlignment="1">
      <alignment horizontal="right"/>
    </xf>
    <xf numFmtId="171" fontId="5" fillId="7" borderId="6" xfId="0" applyFont="1" applyFill="1" applyBorder="1" applyAlignment="1"/>
    <xf numFmtId="171" fontId="5" fillId="7" borderId="9" xfId="0" applyFont="1" applyFill="1" applyBorder="1" applyAlignment="1">
      <alignment horizontal="center"/>
    </xf>
    <xf numFmtId="0" fontId="5" fillId="7" borderId="9" xfId="0" applyNumberFormat="1" applyFont="1" applyFill="1" applyBorder="1" applyAlignment="1">
      <alignment horizontal="center"/>
    </xf>
    <xf numFmtId="17" fontId="5" fillId="7" borderId="9" xfId="0" applyNumberFormat="1" applyFont="1" applyFill="1" applyBorder="1" applyAlignment="1">
      <alignment horizontal="center"/>
    </xf>
    <xf numFmtId="165" fontId="5" fillId="7" borderId="9" xfId="86" applyNumberFormat="1" applyFont="1" applyFill="1" applyBorder="1" applyAlignment="1">
      <alignment horizontal="right"/>
    </xf>
    <xf numFmtId="165" fontId="5" fillId="7" borderId="9" xfId="86" applyNumberFormat="1" applyFont="1" applyFill="1" applyBorder="1" applyAlignment="1">
      <alignment horizontal="center"/>
    </xf>
    <xf numFmtId="171" fontId="5" fillId="7" borderId="8" xfId="0" applyFont="1" applyFill="1" applyBorder="1" applyAlignment="1"/>
    <xf numFmtId="171" fontId="5" fillId="7" borderId="11" xfId="0" applyFont="1" applyFill="1" applyBorder="1" applyAlignment="1">
      <alignment horizontal="center"/>
    </xf>
    <xf numFmtId="0" fontId="5" fillId="7" borderId="11" xfId="0" applyNumberFormat="1" applyFont="1" applyFill="1" applyBorder="1" applyAlignment="1">
      <alignment horizontal="center"/>
    </xf>
    <xf numFmtId="165" fontId="5" fillId="7" borderId="11" xfId="86" applyNumberFormat="1" applyFont="1" applyFill="1" applyBorder="1" applyAlignment="1">
      <alignment horizontal="right"/>
    </xf>
    <xf numFmtId="165" fontId="5" fillId="7" borderId="11" xfId="86" applyNumberFormat="1" applyFont="1" applyFill="1" applyBorder="1" applyAlignment="1">
      <alignment horizontal="center"/>
    </xf>
    <xf numFmtId="171" fontId="5" fillId="7" borderId="12" xfId="0" applyFont="1" applyFill="1" applyBorder="1" applyAlignment="1"/>
    <xf numFmtId="171" fontId="5" fillId="7" borderId="14" xfId="0" applyFont="1" applyFill="1" applyBorder="1" applyAlignment="1">
      <alignment horizontal="center"/>
    </xf>
    <xf numFmtId="0" fontId="5" fillId="7" borderId="14" xfId="0" applyNumberFormat="1" applyFont="1" applyFill="1" applyBorder="1" applyAlignment="1">
      <alignment horizontal="center"/>
    </xf>
    <xf numFmtId="17" fontId="5" fillId="7" borderId="14" xfId="0" applyNumberFormat="1" applyFont="1" applyFill="1" applyBorder="1" applyAlignment="1">
      <alignment horizontal="center"/>
    </xf>
    <xf numFmtId="165" fontId="5" fillId="7" borderId="14" xfId="86" applyNumberFormat="1" applyFont="1" applyFill="1" applyBorder="1" applyAlignment="1">
      <alignment horizontal="right"/>
    </xf>
    <xf numFmtId="165" fontId="5" fillId="7" borderId="14" xfId="86" applyNumberFormat="1" applyFont="1" applyFill="1" applyBorder="1" applyAlignment="1">
      <alignment horizontal="center"/>
    </xf>
    <xf numFmtId="165" fontId="5" fillId="6" borderId="9" xfId="86" applyNumberFormat="1" applyFont="1" applyFill="1" applyBorder="1" applyAlignment="1">
      <alignment horizontal="right"/>
    </xf>
    <xf numFmtId="165" fontId="7" fillId="0" borderId="0" xfId="1" applyNumberFormat="1" applyFont="1" applyFill="1"/>
    <xf numFmtId="165" fontId="5" fillId="6" borderId="14" xfId="86" applyNumberFormat="1" applyFont="1" applyFill="1" applyBorder="1" applyAlignment="1">
      <alignment horizontal="right"/>
    </xf>
    <xf numFmtId="171" fontId="5" fillId="7" borderId="15" xfId="0" applyFont="1" applyFill="1" applyBorder="1" applyAlignment="1"/>
    <xf numFmtId="171" fontId="5" fillId="7" borderId="16" xfId="0" applyFont="1" applyFill="1" applyBorder="1" applyAlignment="1">
      <alignment horizontal="center"/>
    </xf>
    <xf numFmtId="0" fontId="5" fillId="7" borderId="16" xfId="0" applyNumberFormat="1" applyFont="1" applyFill="1" applyBorder="1" applyAlignment="1">
      <alignment horizontal="center"/>
    </xf>
    <xf numFmtId="165" fontId="5" fillId="7" borderId="16" xfId="86" applyNumberFormat="1" applyFont="1" applyFill="1" applyBorder="1" applyAlignment="1">
      <alignment horizontal="center"/>
    </xf>
    <xf numFmtId="17" fontId="5" fillId="0" borderId="11" xfId="0" applyNumberFormat="1" applyFont="1" applyFill="1" applyBorder="1" applyAlignment="1">
      <alignment horizontal="center"/>
    </xf>
    <xf numFmtId="171" fontId="5" fillId="0" borderId="45" xfId="0" applyFont="1" applyFill="1" applyBorder="1" applyAlignment="1"/>
    <xf numFmtId="165" fontId="5" fillId="0" borderId="39" xfId="86" applyNumberFormat="1" applyFont="1" applyFill="1" applyBorder="1" applyAlignment="1">
      <alignment horizontal="center"/>
    </xf>
    <xf numFmtId="0" fontId="5" fillId="0" borderId="39" xfId="0" applyNumberFormat="1" applyFont="1" applyFill="1" applyBorder="1" applyAlignment="1">
      <alignment horizontal="center"/>
    </xf>
    <xf numFmtId="17" fontId="5" fillId="0" borderId="37" xfId="0" applyNumberFormat="1" applyFont="1" applyFill="1" applyBorder="1" applyAlignment="1">
      <alignment horizontal="center"/>
    </xf>
    <xf numFmtId="165" fontId="5" fillId="0" borderId="39" xfId="86" applyNumberFormat="1" applyFont="1" applyFill="1" applyBorder="1" applyAlignment="1">
      <alignment horizontal="right"/>
    </xf>
    <xf numFmtId="165" fontId="5" fillId="0" borderId="37" xfId="86" applyNumberFormat="1" applyFont="1" applyFill="1" applyBorder="1" applyAlignment="1">
      <alignment horizontal="right"/>
    </xf>
    <xf numFmtId="165" fontId="5" fillId="0" borderId="38" xfId="86" applyNumberFormat="1" applyFont="1" applyFill="1" applyBorder="1" applyAlignment="1">
      <alignment horizontal="right"/>
    </xf>
    <xf numFmtId="171" fontId="5" fillId="7" borderId="24" xfId="0" applyFont="1" applyFill="1" applyBorder="1" applyAlignment="1"/>
    <xf numFmtId="17" fontId="5" fillId="7" borderId="16" xfId="0" applyNumberFormat="1" applyFont="1" applyFill="1" applyBorder="1" applyAlignment="1">
      <alignment horizontal="center"/>
    </xf>
    <xf numFmtId="165" fontId="5" fillId="7" borderId="16" xfId="86" applyNumberFormat="1" applyFont="1" applyFill="1" applyBorder="1" applyAlignment="1">
      <alignment horizontal="right"/>
    </xf>
    <xf numFmtId="165" fontId="5" fillId="0" borderId="16" xfId="86" applyNumberFormat="1" applyFont="1" applyFill="1" applyBorder="1" applyAlignment="1">
      <alignment horizontal="right"/>
    </xf>
    <xf numFmtId="165" fontId="5" fillId="0" borderId="16" xfId="86" applyNumberFormat="1" applyFont="1" applyFill="1" applyBorder="1" applyAlignment="1">
      <alignment horizontal="center"/>
    </xf>
    <xf numFmtId="165" fontId="5" fillId="8" borderId="16" xfId="86" applyNumberFormat="1" applyFont="1" applyFill="1" applyBorder="1" applyAlignment="1">
      <alignment horizontal="right"/>
    </xf>
    <xf numFmtId="165" fontId="5" fillId="8" borderId="17" xfId="86" applyNumberFormat="1" applyFont="1" applyFill="1" applyBorder="1" applyAlignment="1">
      <alignment horizontal="right"/>
    </xf>
    <xf numFmtId="17" fontId="5" fillId="7" borderId="11" xfId="0" applyNumberFormat="1" applyFont="1" applyFill="1" applyBorder="1" applyAlignment="1">
      <alignment horizontal="center"/>
    </xf>
    <xf numFmtId="165" fontId="5" fillId="8" borderId="9" xfId="86" applyNumberFormat="1" applyFont="1" applyFill="1" applyBorder="1" applyAlignment="1">
      <alignment horizontal="right"/>
    </xf>
    <xf numFmtId="165" fontId="5" fillId="8" borderId="7" xfId="86" applyNumberFormat="1" applyFont="1" applyFill="1" applyBorder="1" applyAlignment="1">
      <alignment horizontal="right"/>
    </xf>
    <xf numFmtId="165" fontId="5" fillId="7" borderId="34" xfId="86" applyNumberFormat="1" applyFont="1" applyFill="1" applyBorder="1" applyAlignment="1">
      <alignment horizontal="center"/>
    </xf>
    <xf numFmtId="0" fontId="5" fillId="7" borderId="34" xfId="0" applyNumberFormat="1" applyFont="1" applyFill="1" applyBorder="1" applyAlignment="1">
      <alignment horizontal="center"/>
    </xf>
    <xf numFmtId="165" fontId="5" fillId="7" borderId="34" xfId="86" applyNumberFormat="1" applyFont="1" applyFill="1" applyBorder="1" applyAlignment="1">
      <alignment horizontal="right"/>
    </xf>
    <xf numFmtId="165" fontId="5" fillId="8" borderId="14" xfId="86" applyNumberFormat="1" applyFont="1" applyFill="1" applyBorder="1" applyAlignment="1">
      <alignment horizontal="right"/>
    </xf>
    <xf numFmtId="165" fontId="5" fillId="8" borderId="13" xfId="86" applyNumberFormat="1" applyFont="1" applyFill="1" applyBorder="1" applyAlignment="1">
      <alignment horizontal="right"/>
    </xf>
    <xf numFmtId="165" fontId="5" fillId="0" borderId="34" xfId="86" applyNumberFormat="1" applyFont="1" applyFill="1" applyBorder="1" applyAlignment="1">
      <alignment horizontal="right"/>
    </xf>
    <xf numFmtId="165" fontId="5" fillId="8" borderId="34" xfId="86" applyNumberFormat="1" applyFont="1" applyFill="1" applyBorder="1" applyAlignment="1">
      <alignment horizontal="right"/>
    </xf>
    <xf numFmtId="165" fontId="5" fillId="8" borderId="36" xfId="86" applyNumberFormat="1" applyFont="1" applyFill="1" applyBorder="1" applyAlignment="1">
      <alignment horizontal="right"/>
    </xf>
    <xf numFmtId="17" fontId="5" fillId="0" borderId="16" xfId="0" applyNumberFormat="1" applyFont="1" applyFill="1" applyBorder="1" applyAlignment="1">
      <alignment horizontal="center"/>
    </xf>
    <xf numFmtId="17" fontId="5" fillId="0" borderId="34" xfId="0" applyNumberFormat="1" applyFont="1" applyFill="1" applyBorder="1" applyAlignment="1">
      <alignment horizontal="center"/>
    </xf>
    <xf numFmtId="17" fontId="5" fillId="7" borderId="33" xfId="0" applyNumberFormat="1" applyFont="1" applyFill="1" applyBorder="1" applyAlignment="1">
      <alignment horizontal="center"/>
    </xf>
    <xf numFmtId="171" fontId="5" fillId="7" borderId="35" xfId="0" applyFont="1" applyFill="1" applyBorder="1" applyAlignment="1"/>
    <xf numFmtId="17" fontId="5" fillId="7" borderId="34" xfId="0" applyNumberFormat="1" applyFont="1" applyFill="1" applyBorder="1" applyAlignment="1">
      <alignment horizontal="center"/>
    </xf>
    <xf numFmtId="171" fontId="3" fillId="2" borderId="0" xfId="0" applyFont="1" applyFill="1" applyBorder="1" applyAlignment="1"/>
    <xf numFmtId="171" fontId="7" fillId="2" borderId="0" xfId="0" applyFont="1" applyFill="1" applyBorder="1"/>
    <xf numFmtId="164" fontId="7" fillId="2" borderId="0" xfId="1" applyNumberFormat="1" applyFont="1" applyFill="1" applyBorder="1"/>
    <xf numFmtId="171" fontId="21" fillId="3" borderId="1" xfId="0" applyFont="1" applyFill="1" applyBorder="1" applyAlignment="1">
      <alignment horizontal="center"/>
    </xf>
    <xf numFmtId="171" fontId="21" fillId="3" borderId="22" xfId="0" applyFont="1" applyFill="1" applyBorder="1" applyAlignment="1">
      <alignment horizontal="center"/>
    </xf>
    <xf numFmtId="171" fontId="21" fillId="3" borderId="2" xfId="0" applyFont="1" applyFill="1" applyBorder="1" applyAlignment="1">
      <alignment horizontal="center"/>
    </xf>
    <xf numFmtId="171" fontId="5" fillId="0" borderId="6" xfId="136" applyNumberFormat="1" applyFont="1" applyFill="1" applyBorder="1" applyAlignment="1">
      <alignment horizontal="center"/>
    </xf>
    <xf numFmtId="169" fontId="5" fillId="0" borderId="16" xfId="86" applyNumberFormat="1" applyFont="1" applyFill="1" applyBorder="1" applyAlignment="1">
      <alignment horizontal="center"/>
    </xf>
    <xf numFmtId="170" fontId="5" fillId="0" borderId="17" xfId="86" applyNumberFormat="1" applyFont="1" applyFill="1" applyBorder="1" applyAlignment="1">
      <alignment horizontal="center"/>
    </xf>
    <xf numFmtId="166" fontId="22" fillId="0" borderId="6" xfId="1" applyNumberFormat="1" applyFont="1" applyFill="1" applyBorder="1" applyAlignment="1">
      <alignment horizontal="center"/>
    </xf>
    <xf numFmtId="167" fontId="5" fillId="0" borderId="9" xfId="0" applyNumberFormat="1" applyFont="1" applyFill="1" applyBorder="1" applyAlignment="1">
      <alignment horizontal="center"/>
    </xf>
    <xf numFmtId="171" fontId="5" fillId="0" borderId="8" xfId="136" applyNumberFormat="1" applyFont="1" applyFill="1" applyBorder="1" applyAlignment="1">
      <alignment horizontal="center"/>
    </xf>
    <xf numFmtId="169" fontId="5" fillId="0" borderId="11" xfId="86" applyNumberFormat="1" applyFont="1" applyFill="1" applyBorder="1" applyAlignment="1">
      <alignment horizontal="center"/>
    </xf>
    <xf numFmtId="170" fontId="5" fillId="0" borderId="10" xfId="86" applyNumberFormat="1" applyFont="1" applyFill="1" applyBorder="1" applyAlignment="1">
      <alignment horizontal="center"/>
    </xf>
    <xf numFmtId="166" fontId="22" fillId="0" borderId="8" xfId="1" applyNumberFormat="1" applyFont="1" applyFill="1" applyBorder="1" applyAlignment="1">
      <alignment horizontal="center"/>
    </xf>
    <xf numFmtId="167" fontId="5" fillId="0" borderId="11" xfId="0" applyNumberFormat="1" applyFont="1" applyFill="1" applyBorder="1" applyAlignment="1">
      <alignment horizontal="center"/>
    </xf>
    <xf numFmtId="171" fontId="3" fillId="2" borderId="0" xfId="0" applyFont="1" applyFill="1" applyBorder="1" applyAlignment="1">
      <alignment horizontal="center"/>
    </xf>
    <xf numFmtId="171" fontId="3" fillId="2" borderId="0" xfId="0" applyFont="1" applyFill="1" applyBorder="1"/>
    <xf numFmtId="166" fontId="22" fillId="0" borderId="12" xfId="1" applyNumberFormat="1" applyFont="1" applyFill="1" applyBorder="1" applyAlignment="1">
      <alignment horizontal="center"/>
    </xf>
    <xf numFmtId="167" fontId="5" fillId="0" borderId="14" xfId="0" applyNumberFormat="1" applyFont="1" applyFill="1" applyBorder="1" applyAlignment="1">
      <alignment horizontal="center"/>
    </xf>
    <xf numFmtId="164" fontId="3" fillId="2" borderId="0" xfId="1" applyNumberFormat="1" applyFont="1" applyFill="1" applyBorder="1"/>
    <xf numFmtId="171" fontId="3" fillId="2" borderId="23" xfId="0" applyFont="1" applyFill="1" applyBorder="1"/>
    <xf numFmtId="171" fontId="23" fillId="2" borderId="23" xfId="3" applyFont="1" applyFill="1" applyBorder="1"/>
    <xf numFmtId="171" fontId="3" fillId="2" borderId="18" xfId="0" applyFont="1" applyFill="1" applyBorder="1" applyAlignment="1">
      <alignment horizontal="left"/>
    </xf>
    <xf numFmtId="171" fontId="7" fillId="2" borderId="0" xfId="0" applyFont="1" applyFill="1" applyBorder="1" applyAlignment="1">
      <alignment horizontal="center"/>
    </xf>
    <xf numFmtId="171" fontId="5" fillId="0" borderId="12" xfId="136" applyNumberFormat="1" applyFont="1" applyFill="1" applyBorder="1" applyAlignment="1">
      <alignment horizontal="center"/>
    </xf>
    <xf numFmtId="169" fontId="5" fillId="0" borderId="14" xfId="86" applyNumberFormat="1" applyFont="1" applyFill="1" applyBorder="1" applyAlignment="1">
      <alignment horizontal="center"/>
    </xf>
    <xf numFmtId="170" fontId="5" fillId="0" borderId="13" xfId="86" applyNumberFormat="1" applyFont="1" applyFill="1" applyBorder="1" applyAlignment="1">
      <alignment horizontal="center"/>
    </xf>
    <xf numFmtId="171" fontId="5" fillId="3" borderId="1" xfId="0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/>
    </xf>
    <xf numFmtId="166" fontId="20" fillId="3" borderId="1" xfId="86" applyNumberFormat="1" applyFont="1" applyFill="1" applyBorder="1" applyAlignment="1">
      <alignment horizontal="left"/>
    </xf>
    <xf numFmtId="166" fontId="20" fillId="3" borderId="22" xfId="86" applyNumberFormat="1" applyFont="1" applyFill="1" applyBorder="1" applyAlignment="1">
      <alignment horizontal="center"/>
    </xf>
    <xf numFmtId="171" fontId="4" fillId="2" borderId="0" xfId="0" applyFont="1" applyFill="1" applyBorder="1" applyAlignment="1">
      <alignment horizontal="center" vertical="center" wrapText="1"/>
    </xf>
    <xf numFmtId="168" fontId="12" fillId="2" borderId="0" xfId="2" applyNumberFormat="1" applyFont="1" applyFill="1" applyBorder="1" applyAlignment="1">
      <alignment horizontal="center" vertical="center"/>
    </xf>
    <xf numFmtId="171" fontId="6" fillId="2" borderId="40" xfId="0" applyFont="1" applyFill="1" applyBorder="1"/>
    <xf numFmtId="171" fontId="6" fillId="2" borderId="41" xfId="0" applyFont="1" applyFill="1" applyBorder="1"/>
    <xf numFmtId="171" fontId="6" fillId="2" borderId="41" xfId="0" applyFont="1" applyFill="1" applyBorder="1" applyAlignment="1">
      <alignment horizontal="center"/>
    </xf>
    <xf numFmtId="164" fontId="6" fillId="2" borderId="41" xfId="1" applyNumberFormat="1" applyFont="1" applyFill="1" applyBorder="1"/>
    <xf numFmtId="164" fontId="6" fillId="2" borderId="46" xfId="1" applyNumberFormat="1" applyFont="1" applyFill="1" applyBorder="1"/>
    <xf numFmtId="171" fontId="6" fillId="2" borderId="23" xfId="0" applyFont="1" applyFill="1" applyBorder="1"/>
    <xf numFmtId="164" fontId="6" fillId="2" borderId="29" xfId="1" applyNumberFormat="1" applyFont="1" applyFill="1" applyBorder="1"/>
    <xf numFmtId="171" fontId="7" fillId="2" borderId="23" xfId="0" applyFont="1" applyFill="1" applyBorder="1"/>
    <xf numFmtId="171" fontId="4" fillId="2" borderId="29" xfId="0" applyFont="1" applyFill="1" applyBorder="1" applyAlignment="1">
      <alignment vertical="center"/>
    </xf>
    <xf numFmtId="171" fontId="7" fillId="0" borderId="0" xfId="0" applyFont="1" applyFill="1" applyBorder="1"/>
    <xf numFmtId="171" fontId="4" fillId="2" borderId="29" xfId="0" applyFont="1" applyFill="1" applyBorder="1"/>
    <xf numFmtId="171" fontId="5" fillId="2" borderId="29" xfId="0" applyFont="1" applyFill="1" applyBorder="1"/>
    <xf numFmtId="166" fontId="9" fillId="2" borderId="29" xfId="1" applyNumberFormat="1" applyFont="1" applyFill="1" applyBorder="1" applyAlignment="1"/>
    <xf numFmtId="171" fontId="24" fillId="2" borderId="29" xfId="0" applyFont="1" applyFill="1" applyBorder="1" applyAlignment="1">
      <alignment horizontal="center"/>
    </xf>
    <xf numFmtId="165" fontId="3" fillId="2" borderId="29" xfId="1" applyNumberFormat="1" applyFont="1" applyFill="1" applyBorder="1" applyAlignment="1">
      <alignment horizontal="right"/>
    </xf>
    <xf numFmtId="164" fontId="7" fillId="2" borderId="29" xfId="1" applyNumberFormat="1" applyFont="1" applyFill="1" applyBorder="1"/>
    <xf numFmtId="164" fontId="3" fillId="2" borderId="29" xfId="1" applyNumberFormat="1" applyFont="1" applyFill="1" applyBorder="1"/>
    <xf numFmtId="171" fontId="6" fillId="2" borderId="18" xfId="0" applyFont="1" applyFill="1" applyBorder="1"/>
    <xf numFmtId="165" fontId="5" fillId="2" borderId="42" xfId="1" applyNumberFormat="1" applyFont="1" applyFill="1" applyBorder="1" applyAlignment="1">
      <alignment horizontal="right"/>
    </xf>
    <xf numFmtId="165" fontId="4" fillId="2" borderId="42" xfId="1" applyNumberFormat="1" applyFont="1" applyFill="1" applyBorder="1"/>
    <xf numFmtId="171" fontId="6" fillId="2" borderId="42" xfId="0" applyFont="1" applyFill="1" applyBorder="1" applyAlignment="1">
      <alignment horizontal="center"/>
    </xf>
    <xf numFmtId="171" fontId="6" fillId="2" borderId="42" xfId="0" applyFont="1" applyFill="1" applyBorder="1"/>
    <xf numFmtId="164" fontId="6" fillId="2" borderId="42" xfId="1" applyNumberFormat="1" applyFont="1" applyFill="1" applyBorder="1"/>
    <xf numFmtId="164" fontId="6" fillId="2" borderId="19" xfId="1" applyNumberFormat="1" applyFont="1" applyFill="1" applyBorder="1"/>
    <xf numFmtId="171" fontId="21" fillId="3" borderId="35" xfId="0" applyFont="1" applyFill="1" applyBorder="1" applyAlignment="1">
      <alignment horizontal="center"/>
    </xf>
    <xf numFmtId="171" fontId="21" fillId="3" borderId="34" xfId="0" applyFont="1" applyFill="1" applyBorder="1" applyAlignment="1">
      <alignment horizontal="center"/>
    </xf>
    <xf numFmtId="171" fontId="21" fillId="3" borderId="36" xfId="0" applyFont="1" applyFill="1" applyBorder="1" applyAlignment="1">
      <alignment horizontal="center"/>
    </xf>
    <xf numFmtId="167" fontId="5" fillId="0" borderId="7" xfId="0" applyNumberFormat="1" applyFont="1" applyFill="1" applyBorder="1" applyAlignment="1">
      <alignment horizontal="center"/>
    </xf>
    <xf numFmtId="167" fontId="5" fillId="0" borderId="10" xfId="0" applyNumberFormat="1" applyFont="1" applyFill="1" applyBorder="1" applyAlignment="1">
      <alignment horizontal="center"/>
    </xf>
    <xf numFmtId="171" fontId="3" fillId="2" borderId="42" xfId="0" applyFont="1" applyFill="1" applyBorder="1"/>
    <xf numFmtId="171" fontId="7" fillId="0" borderId="42" xfId="0" applyFont="1" applyFill="1" applyBorder="1"/>
    <xf numFmtId="167" fontId="5" fillId="0" borderId="13" xfId="0" applyNumberFormat="1" applyFont="1" applyFill="1" applyBorder="1" applyAlignment="1">
      <alignment horizontal="center"/>
    </xf>
    <xf numFmtId="171" fontId="3" fillId="2" borderId="41" xfId="0" applyFont="1" applyFill="1" applyBorder="1"/>
    <xf numFmtId="171" fontId="3" fillId="2" borderId="41" xfId="0" applyFont="1" applyFill="1" applyBorder="1" applyAlignment="1">
      <alignment horizontal="center"/>
    </xf>
    <xf numFmtId="171" fontId="3" fillId="2" borderId="29" xfId="0" applyFont="1" applyFill="1" applyBorder="1"/>
    <xf numFmtId="171" fontId="3" fillId="2" borderId="42" xfId="0" applyFont="1" applyFill="1" applyBorder="1" applyAlignment="1">
      <alignment horizontal="center"/>
    </xf>
    <xf numFmtId="171" fontId="3" fillId="2" borderId="19" xfId="0" applyFont="1" applyFill="1" applyBorder="1"/>
    <xf numFmtId="171" fontId="3" fillId="2" borderId="26" xfId="0" applyFont="1" applyFill="1" applyBorder="1"/>
    <xf numFmtId="171" fontId="25" fillId="2" borderId="0" xfId="0" applyFont="1" applyFill="1" applyBorder="1" applyAlignment="1">
      <alignment horizontal="left" vertical="center"/>
    </xf>
    <xf numFmtId="171" fontId="3" fillId="2" borderId="20" xfId="0" applyFont="1" applyFill="1" applyBorder="1" applyAlignment="1">
      <alignment horizontal="left"/>
    </xf>
    <xf numFmtId="166" fontId="20" fillId="4" borderId="1" xfId="1" applyNumberFormat="1" applyFont="1" applyFill="1" applyBorder="1" applyAlignment="1">
      <alignment horizontal="center"/>
    </xf>
    <xf numFmtId="166" fontId="20" fillId="4" borderId="22" xfId="1" applyNumberFormat="1" applyFont="1" applyFill="1" applyBorder="1" applyAlignment="1">
      <alignment horizontal="center"/>
    </xf>
    <xf numFmtId="166" fontId="20" fillId="4" borderId="2" xfId="1" applyNumberFormat="1" applyFont="1" applyFill="1" applyBorder="1" applyAlignment="1">
      <alignment horizontal="center"/>
    </xf>
    <xf numFmtId="171" fontId="4" fillId="5" borderId="1" xfId="0" applyFont="1" applyFill="1" applyBorder="1" applyAlignment="1">
      <alignment horizontal="center" vertical="center" wrapText="1"/>
    </xf>
    <xf numFmtId="171" fontId="4" fillId="5" borderId="22" xfId="0" applyFont="1" applyFill="1" applyBorder="1" applyAlignment="1">
      <alignment horizontal="center" vertical="center" wrapText="1"/>
    </xf>
    <xf numFmtId="171" fontId="4" fillId="5" borderId="31" xfId="0" applyFont="1" applyFill="1" applyBorder="1" applyAlignment="1">
      <alignment horizontal="center" vertical="center" wrapText="1"/>
    </xf>
    <xf numFmtId="168" fontId="12" fillId="5" borderId="30" xfId="2" applyNumberFormat="1" applyFont="1" applyFill="1" applyBorder="1" applyAlignment="1">
      <alignment horizontal="center" vertical="center"/>
    </xf>
    <xf numFmtId="168" fontId="12" fillId="5" borderId="32" xfId="2" applyNumberFormat="1" applyFont="1" applyFill="1" applyBorder="1" applyAlignment="1">
      <alignment horizontal="center" vertical="center"/>
    </xf>
    <xf numFmtId="171" fontId="4" fillId="5" borderId="6" xfId="0" applyFont="1" applyFill="1" applyBorder="1" applyAlignment="1">
      <alignment horizontal="center" vertical="center" wrapText="1"/>
    </xf>
    <xf numFmtId="171" fontId="4" fillId="5" borderId="9" xfId="0" applyFont="1" applyFill="1" applyBorder="1" applyAlignment="1">
      <alignment horizontal="center" vertical="center" wrapText="1"/>
    </xf>
    <xf numFmtId="171" fontId="4" fillId="5" borderId="27" xfId="0" applyFont="1" applyFill="1" applyBorder="1" applyAlignment="1">
      <alignment horizontal="center" vertical="center" wrapText="1"/>
    </xf>
    <xf numFmtId="171" fontId="4" fillId="5" borderId="12" xfId="0" applyFont="1" applyFill="1" applyBorder="1" applyAlignment="1">
      <alignment horizontal="center" vertical="center" wrapText="1"/>
    </xf>
    <xf numFmtId="171" fontId="4" fillId="5" borderId="14" xfId="0" applyFont="1" applyFill="1" applyBorder="1" applyAlignment="1">
      <alignment horizontal="center" vertical="center" wrapText="1"/>
    </xf>
    <xf numFmtId="171" fontId="4" fillId="5" borderId="21" xfId="0" applyFont="1" applyFill="1" applyBorder="1" applyAlignment="1">
      <alignment horizontal="center" vertical="center" wrapText="1"/>
    </xf>
    <xf numFmtId="164" fontId="5" fillId="2" borderId="8" xfId="1" applyNumberFormat="1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166" fontId="20" fillId="4" borderId="3" xfId="1" applyNumberFormat="1" applyFont="1" applyFill="1" applyBorder="1" applyAlignment="1">
      <alignment horizontal="center"/>
    </xf>
    <xf numFmtId="166" fontId="20" fillId="4" borderId="5" xfId="1" applyNumberFormat="1" applyFont="1" applyFill="1" applyBorder="1" applyAlignment="1">
      <alignment horizontal="center"/>
    </xf>
    <xf numFmtId="166" fontId="20" fillId="4" borderId="4" xfId="1" applyNumberFormat="1" applyFont="1" applyFill="1" applyBorder="1" applyAlignment="1">
      <alignment horizontal="center"/>
    </xf>
    <xf numFmtId="171" fontId="21" fillId="2" borderId="43" xfId="0" applyFont="1" applyFill="1" applyBorder="1" applyAlignment="1">
      <alignment horizontal="center" vertical="center"/>
    </xf>
    <xf numFmtId="171" fontId="5" fillId="2" borderId="44" xfId="0" applyFont="1" applyFill="1" applyBorder="1" applyAlignment="1">
      <alignment horizontal="center" vertical="center"/>
    </xf>
    <xf numFmtId="171" fontId="5" fillId="2" borderId="47" xfId="0" applyFont="1" applyFill="1" applyBorder="1" applyAlignment="1">
      <alignment horizontal="center" vertical="center"/>
    </xf>
    <xf numFmtId="171" fontId="11" fillId="5" borderId="3" xfId="0" applyFont="1" applyFill="1" applyBorder="1" applyAlignment="1">
      <alignment horizontal="center"/>
    </xf>
    <xf numFmtId="171" fontId="11" fillId="5" borderId="5" xfId="0" applyFont="1" applyFill="1" applyBorder="1" applyAlignment="1">
      <alignment horizontal="center"/>
    </xf>
    <xf numFmtId="171" fontId="11" fillId="5" borderId="4" xfId="0" applyFont="1" applyFill="1" applyBorder="1" applyAlignment="1">
      <alignment horizontal="center"/>
    </xf>
    <xf numFmtId="166" fontId="10" fillId="4" borderId="24" xfId="1" applyNumberFormat="1" applyFont="1" applyFill="1" applyBorder="1" applyAlignment="1">
      <alignment horizontal="center"/>
    </xf>
    <xf numFmtId="166" fontId="10" fillId="4" borderId="25" xfId="1" applyNumberFormat="1" applyFont="1" applyFill="1" applyBorder="1" applyAlignment="1">
      <alignment horizontal="center"/>
    </xf>
    <xf numFmtId="164" fontId="5" fillId="2" borderId="15" xfId="1" applyNumberFormat="1" applyFont="1" applyFill="1" applyBorder="1" applyAlignment="1">
      <alignment horizontal="center" vertical="center"/>
    </xf>
    <xf numFmtId="164" fontId="5" fillId="2" borderId="16" xfId="1" applyNumberFormat="1" applyFont="1" applyFill="1" applyBorder="1" applyAlignment="1">
      <alignment horizontal="center" vertical="center"/>
    </xf>
    <xf numFmtId="164" fontId="5" fillId="2" borderId="17" xfId="1" applyNumberFormat="1" applyFont="1" applyFill="1" applyBorder="1" applyAlignment="1">
      <alignment horizontal="center" vertical="center"/>
    </xf>
    <xf numFmtId="171" fontId="5" fillId="2" borderId="8" xfId="0" applyFont="1" applyFill="1" applyBorder="1" applyAlignment="1">
      <alignment horizontal="center" vertical="center"/>
    </xf>
    <xf numFmtId="171" fontId="5" fillId="2" borderId="11" xfId="0" applyFont="1" applyFill="1" applyBorder="1" applyAlignment="1">
      <alignment horizontal="center" vertical="center"/>
    </xf>
    <xf numFmtId="171" fontId="5" fillId="2" borderId="10" xfId="0" applyFont="1" applyFill="1" applyBorder="1" applyAlignment="1">
      <alignment horizontal="center" vertical="center"/>
    </xf>
    <xf numFmtId="171" fontId="5" fillId="2" borderId="12" xfId="0" applyFont="1" applyFill="1" applyBorder="1" applyAlignment="1">
      <alignment horizontal="center" vertical="center"/>
    </xf>
    <xf numFmtId="171" fontId="5" fillId="2" borderId="14" xfId="0" applyFont="1" applyFill="1" applyBorder="1" applyAlignment="1">
      <alignment horizontal="center" vertical="center"/>
    </xf>
    <xf numFmtId="171" fontId="5" fillId="2" borderId="13" xfId="0" applyFont="1" applyFill="1" applyBorder="1" applyAlignment="1">
      <alignment horizontal="center" vertical="center"/>
    </xf>
  </cellXfs>
  <cellStyles count="190">
    <cellStyle name="Comma" xfId="1" builtinId="3"/>
    <cellStyle name="Comma 10" xfId="73"/>
    <cellStyle name="Comma 11" xfId="75"/>
    <cellStyle name="Comma 12" xfId="77"/>
    <cellStyle name="Comma 13" xfId="79"/>
    <cellStyle name="Comma 14" xfId="83"/>
    <cellStyle name="Comma 15" xfId="5"/>
    <cellStyle name="Comma 15 2" xfId="132"/>
    <cellStyle name="Comma 16" xfId="86"/>
    <cellStyle name="Comma 2" xfId="18"/>
    <cellStyle name="Comma 2 2" xfId="38"/>
    <cellStyle name="Comma 2 2 2" xfId="108"/>
    <cellStyle name="Comma 2 3" xfId="92"/>
    <cellStyle name="Comma 3" xfId="6"/>
    <cellStyle name="Comma 3 2" xfId="20"/>
    <cellStyle name="Comma 3 3" xfId="19"/>
    <cellStyle name="Comma 3 3 2" xfId="93"/>
    <cellStyle name="Comma 4" xfId="21"/>
    <cellStyle name="Comma 4 2" xfId="94"/>
    <cellStyle name="Comma 5" xfId="22"/>
    <cellStyle name="Comma 5 2" xfId="95"/>
    <cellStyle name="Comma 6" xfId="23"/>
    <cellStyle name="Comma 6 2" xfId="96"/>
    <cellStyle name="Comma 7" xfId="50"/>
    <cellStyle name="Comma 7 2" xfId="116"/>
    <cellStyle name="Comma 8" xfId="69"/>
    <cellStyle name="Comma 9" xfId="71"/>
    <cellStyle name="Currency" xfId="2" builtinId="4"/>
    <cellStyle name="Currency 2" xfId="8"/>
    <cellStyle name="Currency 2 2" xfId="39"/>
    <cellStyle name="Currency 2 2 2" xfId="109"/>
    <cellStyle name="Currency 2 3" xfId="88"/>
    <cellStyle name="Currency 3" xfId="24"/>
    <cellStyle name="Currency 3 2" xfId="40"/>
    <cellStyle name="Currency 3 2 2" xfId="110"/>
    <cellStyle name="Currency 3 3" xfId="97"/>
    <cellStyle name="Currency 4" xfId="7"/>
    <cellStyle name="Currency 5" xfId="87"/>
    <cellStyle name="Currency 8" xfId="16"/>
    <cellStyle name="Currency 8 2" xfId="91"/>
    <cellStyle name="Hyperlink" xfId="3" builtinId="8"/>
    <cellStyle name="Hyperlink 2" xfId="9"/>
    <cellStyle name="Hyperlink 2 2" xfId="41"/>
    <cellStyle name="Hyperlink 2 2 2" xfId="156"/>
    <cellStyle name="Hyperlink 2 3" xfId="137"/>
    <cellStyle name="Hyperlink 3" xfId="179"/>
    <cellStyle name="Normal" xfId="0" builtinId="0"/>
    <cellStyle name="Normal 10" xfId="25"/>
    <cellStyle name="Normal 10 2" xfId="98"/>
    <cellStyle name="Normal 10 3" xfId="144"/>
    <cellStyle name="Normal 11" xfId="26"/>
    <cellStyle name="Normal 11 2" xfId="99"/>
    <cellStyle name="Normal 11 3" xfId="145"/>
    <cellStyle name="Normal 12" xfId="37"/>
    <cellStyle name="Normal 12 2" xfId="81"/>
    <cellStyle name="Normal 12 3" xfId="135"/>
    <cellStyle name="Normal 12 4" xfId="107"/>
    <cellStyle name="Normal 12 5" xfId="155"/>
    <cellStyle name="Normal 13" xfId="48"/>
    <cellStyle name="Normal 13 2" xfId="114"/>
    <cellStyle name="Normal 13 3" xfId="162"/>
    <cellStyle name="Normal 14" xfId="49"/>
    <cellStyle name="Normal 14 2" xfId="53"/>
    <cellStyle name="Normal 14 2 2" xfId="166"/>
    <cellStyle name="Normal 14 3" xfId="115"/>
    <cellStyle name="Normal 14 4" xfId="163"/>
    <cellStyle name="Normal 15" xfId="51"/>
    <cellStyle name="Normal 15 2" xfId="117"/>
    <cellStyle name="Normal 15 3" xfId="164"/>
    <cellStyle name="Normal 16" xfId="52"/>
    <cellStyle name="Normal 16 2" xfId="118"/>
    <cellStyle name="Normal 16 3" xfId="165"/>
    <cellStyle name="Normal 17" xfId="54"/>
    <cellStyle name="Normal 17 2" xfId="167"/>
    <cellStyle name="Normal 18" xfId="56"/>
    <cellStyle name="Normal 18 2" xfId="119"/>
    <cellStyle name="Normal 18 3" xfId="168"/>
    <cellStyle name="Normal 19" xfId="57"/>
    <cellStyle name="Normal 19 2" xfId="120"/>
    <cellStyle name="Normal 19 3" xfId="169"/>
    <cellStyle name="Normal 2" xfId="17"/>
    <cellStyle name="Normal 2 2" xfId="10"/>
    <cellStyle name="Normal 2 2 2" xfId="28"/>
    <cellStyle name="Normal 2 2 2 2" xfId="147"/>
    <cellStyle name="Normal 2 2 3" xfId="138"/>
    <cellStyle name="Normal 2 3" xfId="29"/>
    <cellStyle name="Normal 2 3 2" xfId="100"/>
    <cellStyle name="Normal 2 3 3" xfId="148"/>
    <cellStyle name="Normal 2 4" xfId="27"/>
    <cellStyle name="Normal 2 4 2" xfId="146"/>
    <cellStyle name="Normal 2 5" xfId="42"/>
    <cellStyle name="Normal 2 5 2" xfId="111"/>
    <cellStyle name="Normal 2 5 3" xfId="157"/>
    <cellStyle name="Normal 2 6" xfId="80"/>
    <cellStyle name="Normal 2 6 2" xfId="130"/>
    <cellStyle name="Normal 2 6 3" xfId="187"/>
    <cellStyle name="Normal 2 7" xfId="134"/>
    <cellStyle name="Normal 2 8" xfId="143"/>
    <cellStyle name="Normal 20" xfId="58"/>
    <cellStyle name="Normal 20 2" xfId="121"/>
    <cellStyle name="Normal 20 3" xfId="170"/>
    <cellStyle name="Normal 21" xfId="59"/>
    <cellStyle name="Normal 21 2" xfId="122"/>
    <cellStyle name="Normal 21 3" xfId="171"/>
    <cellStyle name="Normal 22" xfId="60"/>
    <cellStyle name="Normal 22 2" xfId="123"/>
    <cellStyle name="Normal 22 3" xfId="172"/>
    <cellStyle name="Normal 23" xfId="61"/>
    <cellStyle name="Normal 23 2" xfId="124"/>
    <cellStyle name="Normal 23 3" xfId="173"/>
    <cellStyle name="Normal 24" xfId="62"/>
    <cellStyle name="Normal 24 2" xfId="125"/>
    <cellStyle name="Normal 24 3" xfId="174"/>
    <cellStyle name="Normal 25" xfId="63"/>
    <cellStyle name="Normal 25 2" xfId="126"/>
    <cellStyle name="Normal 25 3" xfId="175"/>
    <cellStyle name="Normal 26" xfId="11"/>
    <cellStyle name="Normal 26 2" xfId="43"/>
    <cellStyle name="Normal 26 2 2" xfId="158"/>
    <cellStyle name="Normal 26 3" xfId="139"/>
    <cellStyle name="Normal 27" xfId="12"/>
    <cellStyle name="Normal 27 2" xfId="44"/>
    <cellStyle name="Normal 27 2 2" xfId="159"/>
    <cellStyle name="Normal 27 3" xfId="140"/>
    <cellStyle name="Normal 28" xfId="64"/>
    <cellStyle name="Normal 28 2" xfId="127"/>
    <cellStyle name="Normal 28 3" xfId="176"/>
    <cellStyle name="Normal 29" xfId="65"/>
    <cellStyle name="Normal 29 2" xfId="128"/>
    <cellStyle name="Normal 29 3" xfId="177"/>
    <cellStyle name="Normal 3" xfId="13"/>
    <cellStyle name="Normal 3 2" xfId="30"/>
    <cellStyle name="Normal 3 2 2" xfId="149"/>
    <cellStyle name="Normal 3 3" xfId="45"/>
    <cellStyle name="Normal 3 3 2" xfId="160"/>
    <cellStyle name="Normal 3 4" xfId="133"/>
    <cellStyle name="Normal 3 5" xfId="141"/>
    <cellStyle name="Normal 30" xfId="66"/>
    <cellStyle name="Normal 30 2" xfId="129"/>
    <cellStyle name="Normal 30 3" xfId="178"/>
    <cellStyle name="Normal 31" xfId="67"/>
    <cellStyle name="Normal 31 2" xfId="180"/>
    <cellStyle name="Normal 32" xfId="68"/>
    <cellStyle name="Normal 32 2" xfId="181"/>
    <cellStyle name="Normal 33" xfId="70"/>
    <cellStyle name="Normal 33 2" xfId="182"/>
    <cellStyle name="Normal 34" xfId="72"/>
    <cellStyle name="Normal 34 2" xfId="183"/>
    <cellStyle name="Normal 35" xfId="74"/>
    <cellStyle name="Normal 35 2" xfId="184"/>
    <cellStyle name="Normal 36" xfId="76"/>
    <cellStyle name="Normal 36 2" xfId="185"/>
    <cellStyle name="Normal 37" xfId="78"/>
    <cellStyle name="Normal 37 2" xfId="186"/>
    <cellStyle name="Normal 38" xfId="82"/>
    <cellStyle name="Normal 38 2" xfId="188"/>
    <cellStyle name="Normal 39" xfId="84"/>
    <cellStyle name="Normal 39 2" xfId="189"/>
    <cellStyle name="Normal 4" xfId="14"/>
    <cellStyle name="Normal 4 2" xfId="46"/>
    <cellStyle name="Normal 4 2 2" xfId="112"/>
    <cellStyle name="Normal 4 2 3" xfId="161"/>
    <cellStyle name="Normal 4 3" xfId="89"/>
    <cellStyle name="Normal 4 4" xfId="142"/>
    <cellStyle name="Normal 40" xfId="4"/>
    <cellStyle name="Normal 40 2" xfId="131"/>
    <cellStyle name="Normal 41" xfId="85"/>
    <cellStyle name="Normal 42" xfId="136"/>
    <cellStyle name="Normal 5" xfId="31"/>
    <cellStyle name="Normal 5 2" xfId="101"/>
    <cellStyle name="Normal 5 3" xfId="150"/>
    <cellStyle name="Normal 6" xfId="32"/>
    <cellStyle name="Normal 6 2" xfId="102"/>
    <cellStyle name="Normal 6 3" xfId="151"/>
    <cellStyle name="Normal 7" xfId="33"/>
    <cellStyle name="Normal 7 2" xfId="103"/>
    <cellStyle name="Normal 7 3" xfId="152"/>
    <cellStyle name="Normal 8" xfId="34"/>
    <cellStyle name="Normal 8 2" xfId="104"/>
    <cellStyle name="Normal 8 3" xfId="153"/>
    <cellStyle name="Normal 9" xfId="35"/>
    <cellStyle name="Normal 9 2" xfId="105"/>
    <cellStyle name="Normal 9 3" xfId="154"/>
    <cellStyle name="Percent 2" xfId="36"/>
    <cellStyle name="Percent 2 2" xfId="47"/>
    <cellStyle name="Percent 2 2 2" xfId="113"/>
    <cellStyle name="Percent 2 3" xfId="106"/>
    <cellStyle name="Percent 3" xfId="55"/>
    <cellStyle name="Percent 4" xfId="15"/>
    <cellStyle name="Percent 5" xfId="90"/>
  </cellStyles>
  <dxfs count="0"/>
  <tableStyles count="0" defaultTableStyle="TableStyleMedium2" defaultPivotStyle="PivotStyleLight16"/>
  <colors>
    <mruColors>
      <color rgb="FFC8EAD6"/>
      <color rgb="FFFFFF99"/>
      <color rgb="FF9CD8B4"/>
      <color rgb="FFFF8989"/>
      <color rgb="FFB7E7B7"/>
      <color rgb="FFFF9797"/>
      <color rgb="FFBFD4F3"/>
      <color rgb="FF7BD37B"/>
      <color rgb="FF6597E1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350044</xdr:colOff>
      <xdr:row>1</xdr:row>
      <xdr:rowOff>130969</xdr:rowOff>
    </xdr:from>
    <xdr:to>
      <xdr:col>13</xdr:col>
      <xdr:colOff>210584</xdr:colOff>
      <xdr:row>8</xdr:row>
      <xdr:rowOff>135117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244" y="311944"/>
          <a:ext cx="3521868" cy="1270973"/>
        </a:xfrm>
        <a:prstGeom prst="rect">
          <a:avLst/>
        </a:prstGeom>
      </xdr:spPr>
    </xdr:pic>
    <xdr:clientData/>
  </xdr:twoCellAnchor>
  <xdr:twoCellAnchor>
    <xdr:from>
      <xdr:col>13</xdr:col>
      <xdr:colOff>101051</xdr:colOff>
      <xdr:row>22</xdr:row>
      <xdr:rowOff>173935</xdr:rowOff>
    </xdr:from>
    <xdr:to>
      <xdr:col>14</xdr:col>
      <xdr:colOff>256760</xdr:colOff>
      <xdr:row>25</xdr:row>
      <xdr:rowOff>141219</xdr:rowOff>
    </xdr:to>
    <xdr:cxnSp macro="">
      <xdr:nvCxnSpPr>
        <xdr:cNvPr id="6" name="Straight Arrow Connector 5"/>
        <xdr:cNvCxnSpPr/>
      </xdr:nvCxnSpPr>
      <xdr:spPr>
        <a:xfrm flipH="1">
          <a:off x="6097660" y="4679674"/>
          <a:ext cx="826600" cy="472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erigreen.com/" TargetMode="External"/><Relationship Id="rId1" Type="http://schemas.openxmlformats.org/officeDocument/2006/relationships/hyperlink" Target="mailto:breicher@amerigre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showRowColHeaders="0" tabSelected="1" topLeftCell="A96" zoomScale="115" zoomScaleNormal="115" workbookViewId="0">
      <selection activeCell="R18" sqref="R18"/>
    </sheetView>
  </sheetViews>
  <sheetFormatPr defaultColWidth="9.109375" defaultRowHeight="13.8" x14ac:dyDescent="0.25"/>
  <cols>
    <col min="1" max="1" width="3.44140625" style="1" customWidth="1"/>
    <col min="2" max="2" width="4.109375" style="1" customWidth="1"/>
    <col min="3" max="3" width="16.44140625" style="1" bestFit="1" customWidth="1"/>
    <col min="4" max="4" width="14" style="20" customWidth="1"/>
    <col min="5" max="5" width="20.88671875" style="1" customWidth="1"/>
    <col min="6" max="6" width="20" style="20" customWidth="1"/>
    <col min="7" max="7" width="15.6640625" style="1" hidden="1" customWidth="1"/>
    <col min="8" max="8" width="14.6640625" style="1" hidden="1" customWidth="1"/>
    <col min="9" max="9" width="15.6640625" style="1" hidden="1" customWidth="1"/>
    <col min="10" max="10" width="14.6640625" style="1" hidden="1" customWidth="1"/>
    <col min="11" max="11" width="15.88671875" style="20" hidden="1" customWidth="1"/>
    <col min="12" max="12" width="14.5546875" style="20" hidden="1" customWidth="1"/>
    <col min="13" max="13" width="14.44140625" style="20" hidden="1" customWidth="1"/>
    <col min="14" max="14" width="11.109375" style="1" customWidth="1"/>
    <col min="15" max="15" width="9" style="21" bestFit="1" customWidth="1"/>
    <col min="16" max="16" width="4.5546875" style="21" customWidth="1"/>
    <col min="17" max="17" width="10.5546875" style="1" bestFit="1" customWidth="1"/>
    <col min="18" max="18" width="9.88671875" style="1" customWidth="1"/>
    <col min="19" max="23" width="17.109375" style="1" customWidth="1"/>
    <col min="24" max="16384" width="9.109375" style="1"/>
  </cols>
  <sheetData>
    <row r="1" spans="2:16" ht="14.4" thickBot="1" x14ac:dyDescent="0.3"/>
    <row r="2" spans="2:16" x14ac:dyDescent="0.25">
      <c r="B2" s="133"/>
      <c r="C2" s="134"/>
      <c r="D2" s="135"/>
      <c r="E2" s="134"/>
      <c r="F2" s="135"/>
      <c r="G2" s="134"/>
      <c r="H2" s="134"/>
      <c r="I2" s="134"/>
      <c r="J2" s="134"/>
      <c r="K2" s="135"/>
      <c r="L2" s="135"/>
      <c r="M2" s="135"/>
      <c r="N2" s="134"/>
      <c r="O2" s="136"/>
      <c r="P2" s="137"/>
    </row>
    <row r="3" spans="2:16" x14ac:dyDescent="0.25">
      <c r="B3" s="138"/>
      <c r="C3" s="2"/>
      <c r="D3" s="3"/>
      <c r="E3" s="2"/>
      <c r="F3" s="3"/>
      <c r="G3" s="2"/>
      <c r="H3" s="2"/>
      <c r="I3" s="2"/>
      <c r="J3" s="2"/>
      <c r="K3" s="4"/>
      <c r="L3" s="4"/>
      <c r="M3" s="3"/>
      <c r="N3" s="2"/>
      <c r="O3" s="5"/>
      <c r="P3" s="139"/>
    </row>
    <row r="4" spans="2:16" x14ac:dyDescent="0.25">
      <c r="B4" s="138"/>
      <c r="C4" s="2"/>
      <c r="D4" s="3"/>
      <c r="E4" s="2"/>
      <c r="F4" s="3"/>
      <c r="G4" s="2"/>
      <c r="H4" s="2"/>
      <c r="I4" s="2"/>
      <c r="J4" s="2"/>
      <c r="K4" s="3"/>
      <c r="L4" s="3"/>
      <c r="M4" s="3"/>
      <c r="N4" s="2"/>
      <c r="O4" s="5"/>
      <c r="P4" s="139"/>
    </row>
    <row r="5" spans="2:16" x14ac:dyDescent="0.25">
      <c r="B5" s="138"/>
      <c r="C5" s="2"/>
      <c r="D5" s="3"/>
      <c r="E5" s="2"/>
      <c r="F5" s="3"/>
      <c r="G5" s="2"/>
      <c r="H5" s="2"/>
      <c r="I5" s="2"/>
      <c r="J5" s="2"/>
      <c r="K5" s="3"/>
      <c r="L5" s="3"/>
      <c r="M5" s="3"/>
      <c r="N5" s="2"/>
      <c r="O5" s="5"/>
      <c r="P5" s="139"/>
    </row>
    <row r="6" spans="2:16" x14ac:dyDescent="0.25">
      <c r="B6" s="138"/>
      <c r="C6" s="2"/>
      <c r="D6" s="3"/>
      <c r="E6" s="2"/>
      <c r="F6" s="3"/>
      <c r="G6" s="2"/>
      <c r="H6" s="2"/>
      <c r="I6" s="2"/>
      <c r="J6" s="2"/>
      <c r="K6" s="3"/>
      <c r="L6" s="3"/>
      <c r="M6" s="3"/>
      <c r="N6" s="2"/>
      <c r="O6" s="5"/>
      <c r="P6" s="139"/>
    </row>
    <row r="7" spans="2:16" x14ac:dyDescent="0.25">
      <c r="B7" s="138"/>
      <c r="C7" s="2"/>
      <c r="D7" s="3"/>
      <c r="E7" s="2"/>
      <c r="F7" s="3"/>
      <c r="G7" s="2"/>
      <c r="H7" s="2"/>
      <c r="I7" s="2"/>
      <c r="J7" s="2"/>
      <c r="K7" s="3"/>
      <c r="L7" s="3"/>
      <c r="M7" s="3"/>
      <c r="N7" s="2"/>
      <c r="O7" s="5"/>
      <c r="P7" s="139"/>
    </row>
    <row r="8" spans="2:16" x14ac:dyDescent="0.25">
      <c r="B8" s="138"/>
      <c r="C8" s="2"/>
      <c r="D8" s="3"/>
      <c r="E8" s="2"/>
      <c r="F8" s="3"/>
      <c r="G8" s="2"/>
      <c r="H8" s="2"/>
      <c r="I8" s="2"/>
      <c r="J8" s="2"/>
      <c r="K8" s="3"/>
      <c r="L8" s="3"/>
      <c r="M8" s="3"/>
      <c r="N8" s="2"/>
      <c r="O8" s="5"/>
      <c r="P8" s="139"/>
    </row>
    <row r="9" spans="2:16" x14ac:dyDescent="0.25">
      <c r="B9" s="138"/>
      <c r="C9" s="2"/>
      <c r="D9" s="3"/>
      <c r="E9" s="2"/>
      <c r="F9" s="3"/>
      <c r="G9" s="2"/>
      <c r="H9" s="2"/>
      <c r="I9" s="2"/>
      <c r="J9" s="2"/>
      <c r="K9" s="3"/>
      <c r="L9" s="3"/>
      <c r="M9" s="3"/>
      <c r="N9" s="2"/>
      <c r="O9" s="5"/>
      <c r="P9" s="139"/>
    </row>
    <row r="10" spans="2:16" ht="14.4" thickBot="1" x14ac:dyDescent="0.3">
      <c r="B10" s="138"/>
      <c r="C10" s="2"/>
      <c r="D10" s="3"/>
      <c r="E10" s="2"/>
      <c r="F10" s="3"/>
      <c r="G10" s="2"/>
      <c r="H10" s="2"/>
      <c r="I10" s="2"/>
      <c r="J10" s="2"/>
      <c r="K10" s="3"/>
      <c r="L10" s="3"/>
      <c r="M10" s="3"/>
      <c r="N10" s="2"/>
      <c r="O10" s="5"/>
      <c r="P10" s="139"/>
    </row>
    <row r="11" spans="2:16" ht="39" thickBot="1" x14ac:dyDescent="0.9">
      <c r="B11" s="138"/>
      <c r="C11" s="196" t="s">
        <v>46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8"/>
      <c r="P11" s="139"/>
    </row>
    <row r="12" spans="2:16" ht="14.4" thickBot="1" x14ac:dyDescent="0.3">
      <c r="B12" s="138"/>
      <c r="C12" s="2"/>
      <c r="D12" s="3"/>
      <c r="E12" s="2"/>
      <c r="F12" s="3"/>
      <c r="G12" s="2"/>
      <c r="H12" s="2"/>
      <c r="I12" s="2"/>
      <c r="J12" s="2"/>
      <c r="K12" s="3"/>
      <c r="L12" s="3"/>
      <c r="M12" s="6"/>
      <c r="N12" s="2"/>
      <c r="O12" s="5"/>
      <c r="P12" s="139"/>
    </row>
    <row r="13" spans="2:16" s="9" customFormat="1" ht="17.399999999999999" thickBot="1" x14ac:dyDescent="0.45">
      <c r="B13" s="140"/>
      <c r="C13" s="126" t="s">
        <v>0</v>
      </c>
      <c r="D13" s="127">
        <f ca="1">NOW()</f>
        <v>42548.447910995368</v>
      </c>
      <c r="E13" s="99"/>
      <c r="F13" s="99"/>
      <c r="G13" s="7"/>
      <c r="H13" s="7"/>
      <c r="I13" s="7"/>
      <c r="J13" s="7"/>
      <c r="K13" s="99"/>
      <c r="L13" s="99"/>
      <c r="M13" s="99"/>
      <c r="N13" s="99"/>
      <c r="O13" s="99"/>
      <c r="P13" s="139"/>
    </row>
    <row r="14" spans="2:16" s="9" customFormat="1" ht="8.25" customHeight="1" thickBot="1" x14ac:dyDescent="0.45">
      <c r="B14" s="140"/>
      <c r="C14" s="12"/>
      <c r="D14" s="128"/>
      <c r="E14" s="12"/>
      <c r="F14" s="13"/>
      <c r="G14" s="7"/>
      <c r="H14" s="7"/>
      <c r="I14" s="7"/>
      <c r="J14" s="7"/>
      <c r="K14" s="99"/>
      <c r="L14" s="99"/>
      <c r="M14" s="99"/>
      <c r="N14" s="99"/>
      <c r="O14" s="99"/>
      <c r="P14" s="141"/>
    </row>
    <row r="15" spans="2:16" s="9" customFormat="1" ht="16.8" x14ac:dyDescent="0.4">
      <c r="B15" s="140"/>
      <c r="C15" s="201" t="s">
        <v>50</v>
      </c>
      <c r="D15" s="202"/>
      <c r="E15" s="202"/>
      <c r="F15" s="203"/>
      <c r="G15" s="7"/>
      <c r="H15" s="7"/>
      <c r="I15" s="7"/>
      <c r="J15" s="7"/>
      <c r="K15" s="142"/>
      <c r="L15" s="142"/>
      <c r="M15" s="142"/>
      <c r="N15" s="99"/>
      <c r="O15" s="99"/>
      <c r="P15" s="141"/>
    </row>
    <row r="16" spans="2:16" s="9" customFormat="1" ht="16.8" x14ac:dyDescent="0.4">
      <c r="B16" s="140"/>
      <c r="C16" s="187" t="s">
        <v>59</v>
      </c>
      <c r="D16" s="188"/>
      <c r="E16" s="188"/>
      <c r="F16" s="189"/>
      <c r="G16" s="7"/>
      <c r="H16" s="7"/>
      <c r="I16" s="7"/>
      <c r="J16" s="7"/>
      <c r="K16" s="142"/>
      <c r="L16" s="142"/>
      <c r="M16" s="142"/>
      <c r="N16" s="99"/>
      <c r="O16" s="99"/>
      <c r="P16" s="141"/>
    </row>
    <row r="17" spans="1:23" s="9" customFormat="1" ht="16.8" x14ac:dyDescent="0.4">
      <c r="B17" s="140"/>
      <c r="C17" s="204" t="s">
        <v>51</v>
      </c>
      <c r="D17" s="205"/>
      <c r="E17" s="205"/>
      <c r="F17" s="206"/>
      <c r="G17" s="7"/>
      <c r="H17" s="7"/>
      <c r="I17" s="7"/>
      <c r="J17" s="7"/>
      <c r="K17" s="142"/>
      <c r="L17" s="142"/>
      <c r="M17" s="142"/>
      <c r="N17" s="99"/>
      <c r="O17" s="99"/>
      <c r="P17" s="141"/>
    </row>
    <row r="18" spans="1:23" s="9" customFormat="1" ht="16.8" x14ac:dyDescent="0.4">
      <c r="B18" s="140"/>
      <c r="C18" s="187" t="s">
        <v>60</v>
      </c>
      <c r="D18" s="188"/>
      <c r="E18" s="188"/>
      <c r="F18" s="189"/>
      <c r="G18" s="7"/>
      <c r="H18" s="7"/>
      <c r="I18" s="7"/>
      <c r="J18" s="7"/>
      <c r="K18" s="142"/>
      <c r="L18" s="142"/>
      <c r="M18" s="142"/>
      <c r="N18" s="99"/>
      <c r="O18" s="99"/>
      <c r="P18" s="141"/>
    </row>
    <row r="19" spans="1:23" s="9" customFormat="1" ht="16.8" x14ac:dyDescent="0.4">
      <c r="B19" s="140"/>
      <c r="C19" s="204" t="s">
        <v>56</v>
      </c>
      <c r="D19" s="205"/>
      <c r="E19" s="205"/>
      <c r="F19" s="206"/>
      <c r="G19" s="7"/>
      <c r="H19" s="7"/>
      <c r="I19" s="7"/>
      <c r="J19" s="7"/>
      <c r="K19" s="142"/>
      <c r="L19" s="142"/>
      <c r="M19" s="142"/>
      <c r="N19" s="99"/>
      <c r="O19" s="99"/>
      <c r="P19" s="141"/>
      <c r="W19" s="22"/>
    </row>
    <row r="20" spans="1:23" s="9" customFormat="1" ht="16.8" x14ac:dyDescent="0.4">
      <c r="B20" s="140"/>
      <c r="C20" s="193" t="s">
        <v>57</v>
      </c>
      <c r="D20" s="194"/>
      <c r="E20" s="194"/>
      <c r="F20" s="195"/>
      <c r="G20" s="7"/>
      <c r="H20" s="7"/>
      <c r="I20" s="7"/>
      <c r="J20" s="7"/>
      <c r="K20" s="142"/>
      <c r="L20" s="142"/>
      <c r="M20" s="142"/>
      <c r="N20" s="99"/>
      <c r="O20" s="99"/>
      <c r="P20" s="141"/>
      <c r="W20" s="22"/>
    </row>
    <row r="21" spans="1:23" s="9" customFormat="1" ht="16.8" x14ac:dyDescent="0.4">
      <c r="B21" s="140"/>
      <c r="C21" s="204" t="s">
        <v>20</v>
      </c>
      <c r="D21" s="205"/>
      <c r="E21" s="205"/>
      <c r="F21" s="206"/>
      <c r="G21" s="7"/>
      <c r="H21" s="7"/>
      <c r="I21" s="7"/>
      <c r="J21" s="7"/>
      <c r="K21" s="142"/>
      <c r="L21" s="142"/>
      <c r="M21" s="142"/>
      <c r="O21" s="99"/>
      <c r="P21" s="141"/>
      <c r="W21" s="22"/>
    </row>
    <row r="22" spans="1:23" s="9" customFormat="1" ht="16.8" x14ac:dyDescent="0.4">
      <c r="B22" s="140"/>
      <c r="C22" s="204" t="s">
        <v>52</v>
      </c>
      <c r="D22" s="205"/>
      <c r="E22" s="205"/>
      <c r="F22" s="206"/>
      <c r="G22" s="7"/>
      <c r="H22" s="7"/>
      <c r="I22" s="7"/>
      <c r="J22" s="7"/>
      <c r="K22" s="142"/>
      <c r="L22" s="142"/>
      <c r="M22" s="142"/>
      <c r="N22" s="99"/>
      <c r="O22" s="99"/>
      <c r="P22" s="141"/>
      <c r="W22" s="22"/>
    </row>
    <row r="23" spans="1:23" s="9" customFormat="1" ht="16.8" x14ac:dyDescent="0.4">
      <c r="B23" s="140"/>
      <c r="C23" s="204" t="s">
        <v>22</v>
      </c>
      <c r="D23" s="205"/>
      <c r="E23" s="205"/>
      <c r="F23" s="206"/>
      <c r="G23" s="7"/>
      <c r="H23" s="7"/>
      <c r="I23" s="7"/>
      <c r="J23" s="7"/>
      <c r="K23" s="142"/>
      <c r="L23" s="142"/>
      <c r="M23" s="142"/>
      <c r="N23" s="171" t="s">
        <v>58</v>
      </c>
      <c r="P23" s="141"/>
      <c r="W23" s="22"/>
    </row>
    <row r="24" spans="1:23" s="9" customFormat="1" ht="17.399999999999999" thickBot="1" x14ac:dyDescent="0.45">
      <c r="B24" s="140"/>
      <c r="C24" s="207" t="s">
        <v>21</v>
      </c>
      <c r="D24" s="208"/>
      <c r="E24" s="208"/>
      <c r="F24" s="209"/>
      <c r="G24" s="7"/>
      <c r="H24" s="7"/>
      <c r="I24" s="7"/>
      <c r="J24" s="7"/>
      <c r="K24" s="142"/>
      <c r="L24" s="142"/>
      <c r="M24" s="142"/>
      <c r="N24" s="99"/>
      <c r="O24" s="99"/>
      <c r="P24" s="141"/>
      <c r="W24" s="22"/>
    </row>
    <row r="25" spans="1:23" s="9" customFormat="1" ht="6.75" customHeight="1" thickBot="1" x14ac:dyDescent="0.45">
      <c r="B25" s="140"/>
      <c r="C25" s="7"/>
      <c r="D25" s="10"/>
      <c r="E25" s="7"/>
      <c r="F25" s="8"/>
      <c r="G25" s="7"/>
      <c r="H25" s="7"/>
      <c r="I25" s="7"/>
      <c r="J25" s="7"/>
      <c r="K25" s="99"/>
      <c r="L25" s="99"/>
      <c r="M25" s="99"/>
      <c r="N25" s="99"/>
      <c r="O25" s="99"/>
      <c r="P25" s="143"/>
    </row>
    <row r="26" spans="1:23" s="9" customFormat="1" ht="29.25" customHeight="1" thickBot="1" x14ac:dyDescent="0.4">
      <c r="B26" s="140"/>
      <c r="C26" s="176" t="s">
        <v>45</v>
      </c>
      <c r="D26" s="177"/>
      <c r="E26" s="178"/>
      <c r="F26" s="11">
        <v>0</v>
      </c>
      <c r="G26" s="12"/>
      <c r="H26" s="12"/>
      <c r="I26" s="12"/>
      <c r="J26" s="12"/>
      <c r="L26" s="13"/>
      <c r="M26" s="13"/>
      <c r="N26" s="12"/>
      <c r="O26" s="14"/>
      <c r="P26" s="144"/>
    </row>
    <row r="27" spans="1:23" ht="15" x14ac:dyDescent="0.35">
      <c r="A27" s="9"/>
      <c r="B27" s="140"/>
      <c r="C27" s="181" t="s">
        <v>31</v>
      </c>
      <c r="D27" s="182"/>
      <c r="E27" s="183"/>
      <c r="F27" s="179">
        <f>F26+0.03</f>
        <v>0.03</v>
      </c>
      <c r="G27" s="12"/>
      <c r="H27" s="12"/>
      <c r="I27" s="12"/>
      <c r="J27" s="12"/>
      <c r="K27" s="3"/>
      <c r="L27" s="3"/>
      <c r="M27" s="3"/>
      <c r="N27" s="3"/>
      <c r="O27" s="3"/>
      <c r="P27" s="144"/>
    </row>
    <row r="28" spans="1:23" s="9" customFormat="1" ht="12" customHeight="1" thickBot="1" x14ac:dyDescent="0.4">
      <c r="B28" s="140"/>
      <c r="C28" s="184"/>
      <c r="D28" s="185"/>
      <c r="E28" s="186"/>
      <c r="F28" s="180"/>
      <c r="G28" s="12"/>
      <c r="H28" s="12"/>
      <c r="I28" s="12"/>
      <c r="J28" s="12"/>
      <c r="K28" s="13"/>
      <c r="L28" s="13"/>
      <c r="M28" s="13"/>
      <c r="N28" s="12"/>
      <c r="O28" s="14"/>
      <c r="P28" s="144"/>
    </row>
    <row r="29" spans="1:23" s="9" customFormat="1" ht="12" customHeight="1" thickBot="1" x14ac:dyDescent="0.4">
      <c r="B29" s="140"/>
      <c r="C29" s="131"/>
      <c r="D29" s="131"/>
      <c r="E29" s="131"/>
      <c r="F29" s="132"/>
      <c r="G29" s="12"/>
      <c r="H29" s="12"/>
      <c r="I29" s="12"/>
      <c r="J29" s="12"/>
      <c r="K29" s="13"/>
      <c r="L29" s="13"/>
      <c r="M29" s="13"/>
      <c r="N29" s="12"/>
      <c r="O29" s="14"/>
      <c r="P29" s="144"/>
    </row>
    <row r="30" spans="1:23" ht="17.399999999999999" thickBot="1" x14ac:dyDescent="0.45">
      <c r="B30" s="138"/>
      <c r="C30" s="15"/>
      <c r="D30" s="16"/>
      <c r="E30" s="15"/>
      <c r="F30" s="16"/>
      <c r="G30" s="15"/>
      <c r="H30" s="15"/>
      <c r="I30" s="15"/>
      <c r="J30" s="15"/>
      <c r="K30" s="17"/>
      <c r="L30" s="16"/>
      <c r="M30" s="16"/>
      <c r="N30" s="199" t="s">
        <v>13</v>
      </c>
      <c r="O30" s="200"/>
      <c r="P30" s="145"/>
    </row>
    <row r="31" spans="1:23" s="9" customFormat="1" ht="15.6" thickBot="1" x14ac:dyDescent="0.4">
      <c r="B31" s="140"/>
      <c r="C31" s="129" t="s">
        <v>1</v>
      </c>
      <c r="D31" s="130" t="s">
        <v>16</v>
      </c>
      <c r="E31" s="102" t="s">
        <v>9</v>
      </c>
      <c r="F31" s="102" t="s">
        <v>12</v>
      </c>
      <c r="G31" s="102" t="s">
        <v>10</v>
      </c>
      <c r="H31" s="102" t="s">
        <v>11</v>
      </c>
      <c r="I31" s="102" t="s">
        <v>10</v>
      </c>
      <c r="J31" s="102" t="s">
        <v>11</v>
      </c>
      <c r="K31" s="102" t="s">
        <v>32</v>
      </c>
      <c r="L31" s="102" t="s">
        <v>33</v>
      </c>
      <c r="M31" s="102" t="s">
        <v>34</v>
      </c>
      <c r="N31" s="102" t="s">
        <v>14</v>
      </c>
      <c r="O31" s="103" t="s">
        <v>15</v>
      </c>
      <c r="P31" s="146"/>
    </row>
    <row r="32" spans="1:23" s="9" customFormat="1" ht="15" x14ac:dyDescent="0.35">
      <c r="B32" s="140"/>
      <c r="C32" s="23" t="s">
        <v>5</v>
      </c>
      <c r="D32" s="24" t="s">
        <v>17</v>
      </c>
      <c r="E32" s="26">
        <v>42583</v>
      </c>
      <c r="F32" s="25">
        <v>6</v>
      </c>
      <c r="G32" s="27">
        <v>0.4919029485979875</v>
      </c>
      <c r="H32" s="27">
        <v>0.46356043556359794</v>
      </c>
      <c r="I32" s="27">
        <f>G32+0.005</f>
        <v>0.4969029485979875</v>
      </c>
      <c r="J32" s="27">
        <f>H32+0.005</f>
        <v>0.46856043556359794</v>
      </c>
      <c r="K32" s="28">
        <v>0.03</v>
      </c>
      <c r="L32" s="28">
        <f t="shared" ref="L32:L95" si="0">$F$26</f>
        <v>0</v>
      </c>
      <c r="M32" s="28">
        <f t="shared" ref="M32:M61" si="1">K32+L32</f>
        <v>0.03</v>
      </c>
      <c r="N32" s="27">
        <f>IF(L32&gt;0,I32+(L32*2),I32)</f>
        <v>0.4969029485979875</v>
      </c>
      <c r="O32" s="29">
        <f>IF(L32&gt;0,J32+(L32*2),J32+L32)</f>
        <v>0.46856043556359794</v>
      </c>
      <c r="P32" s="147"/>
      <c r="Q32" s="30"/>
      <c r="R32" s="30"/>
    </row>
    <row r="33" spans="2:18" s="9" customFormat="1" ht="15" x14ac:dyDescent="0.35">
      <c r="B33" s="140"/>
      <c r="C33" s="31" t="s">
        <v>5</v>
      </c>
      <c r="D33" s="32" t="s">
        <v>17</v>
      </c>
      <c r="E33" s="26">
        <v>42583</v>
      </c>
      <c r="F33" s="33">
        <v>12</v>
      </c>
      <c r="G33" s="34">
        <v>0.51420842436459957</v>
      </c>
      <c r="H33" s="34">
        <v>0.47046179454977671</v>
      </c>
      <c r="I33" s="27">
        <f t="shared" ref="I33:I96" si="2">G33+0.005</f>
        <v>0.51920842436459957</v>
      </c>
      <c r="J33" s="27">
        <f t="shared" ref="J33:J96" si="3">H33+0.005</f>
        <v>0.47546179454977672</v>
      </c>
      <c r="K33" s="28">
        <v>0.03</v>
      </c>
      <c r="L33" s="28">
        <f t="shared" si="0"/>
        <v>0</v>
      </c>
      <c r="M33" s="35">
        <f t="shared" si="1"/>
        <v>0.03</v>
      </c>
      <c r="N33" s="27">
        <f t="shared" ref="N33:N96" si="4">IF(L33&gt;0,I33+(L33*2),I33)</f>
        <v>0.51920842436459957</v>
      </c>
      <c r="O33" s="29">
        <f t="shared" ref="O33:O96" si="5">IF(L33&gt;0,J33+(L33*2),J33+L33)</f>
        <v>0.47546179454977672</v>
      </c>
      <c r="P33" s="147"/>
      <c r="Q33" s="30"/>
      <c r="R33" s="30"/>
    </row>
    <row r="34" spans="2:18" s="9" customFormat="1" ht="15" x14ac:dyDescent="0.35">
      <c r="B34" s="140"/>
      <c r="C34" s="31" t="s">
        <v>5</v>
      </c>
      <c r="D34" s="32" t="s">
        <v>17</v>
      </c>
      <c r="E34" s="26">
        <v>42583</v>
      </c>
      <c r="F34" s="33">
        <v>18</v>
      </c>
      <c r="G34" s="34">
        <v>0.51012120173367337</v>
      </c>
      <c r="H34" s="34">
        <v>0.47276826669100658</v>
      </c>
      <c r="I34" s="27">
        <f t="shared" si="2"/>
        <v>0.51512120173367337</v>
      </c>
      <c r="J34" s="27">
        <f t="shared" si="3"/>
        <v>0.47776826669100658</v>
      </c>
      <c r="K34" s="28">
        <v>0.03</v>
      </c>
      <c r="L34" s="28">
        <f t="shared" si="0"/>
        <v>0</v>
      </c>
      <c r="M34" s="35">
        <f t="shared" si="1"/>
        <v>0.03</v>
      </c>
      <c r="N34" s="27">
        <f t="shared" si="4"/>
        <v>0.51512120173367337</v>
      </c>
      <c r="O34" s="29">
        <f t="shared" si="5"/>
        <v>0.47776826669100658</v>
      </c>
      <c r="P34" s="147"/>
      <c r="Q34" s="30"/>
      <c r="R34" s="30"/>
    </row>
    <row r="35" spans="2:18" s="9" customFormat="1" ht="15" x14ac:dyDescent="0.35">
      <c r="B35" s="140"/>
      <c r="C35" s="31" t="s">
        <v>5</v>
      </c>
      <c r="D35" s="32" t="s">
        <v>17</v>
      </c>
      <c r="E35" s="26">
        <v>42583</v>
      </c>
      <c r="F35" s="33">
        <v>24</v>
      </c>
      <c r="G35" s="34">
        <v>0.51896804259015694</v>
      </c>
      <c r="H35" s="34">
        <v>0.47643928835677835</v>
      </c>
      <c r="I35" s="27">
        <f t="shared" si="2"/>
        <v>0.52396804259015695</v>
      </c>
      <c r="J35" s="27">
        <f t="shared" si="3"/>
        <v>0.48143928835677835</v>
      </c>
      <c r="K35" s="28">
        <v>0.03</v>
      </c>
      <c r="L35" s="28">
        <f t="shared" si="0"/>
        <v>0</v>
      </c>
      <c r="M35" s="35">
        <f t="shared" si="1"/>
        <v>0.03</v>
      </c>
      <c r="N35" s="27">
        <f t="shared" si="4"/>
        <v>0.52396804259015695</v>
      </c>
      <c r="O35" s="29">
        <f t="shared" si="5"/>
        <v>0.48143928835677835</v>
      </c>
      <c r="P35" s="147"/>
      <c r="Q35" s="30"/>
      <c r="R35" s="30"/>
    </row>
    <row r="36" spans="2:18" s="9" customFormat="1" ht="15.6" thickBot="1" x14ac:dyDescent="0.4">
      <c r="B36" s="140"/>
      <c r="C36" s="36" t="s">
        <v>5</v>
      </c>
      <c r="D36" s="37" t="s">
        <v>17</v>
      </c>
      <c r="E36" s="39">
        <v>42583</v>
      </c>
      <c r="F36" s="38">
        <v>36</v>
      </c>
      <c r="G36" s="40">
        <v>0.52058886280337902</v>
      </c>
      <c r="H36" s="40">
        <v>0.48273344384236638</v>
      </c>
      <c r="I36" s="27">
        <f t="shared" si="2"/>
        <v>0.52558886280337902</v>
      </c>
      <c r="J36" s="27">
        <f t="shared" si="3"/>
        <v>0.48773344384236639</v>
      </c>
      <c r="K36" s="28">
        <v>0.03</v>
      </c>
      <c r="L36" s="41">
        <f t="shared" si="0"/>
        <v>0</v>
      </c>
      <c r="M36" s="41">
        <f t="shared" si="1"/>
        <v>0.03</v>
      </c>
      <c r="N36" s="40">
        <f t="shared" si="4"/>
        <v>0.52558886280337902</v>
      </c>
      <c r="O36" s="42">
        <f t="shared" si="5"/>
        <v>0.48773344384236639</v>
      </c>
      <c r="P36" s="147"/>
      <c r="Q36" s="30"/>
      <c r="R36" s="30"/>
    </row>
    <row r="37" spans="2:18" s="9" customFormat="1" ht="15" x14ac:dyDescent="0.35">
      <c r="B37" s="140"/>
      <c r="C37" s="31" t="s">
        <v>5</v>
      </c>
      <c r="D37" s="32" t="s">
        <v>17</v>
      </c>
      <c r="E37" s="26">
        <v>42614</v>
      </c>
      <c r="F37" s="33">
        <v>6</v>
      </c>
      <c r="G37" s="34">
        <v>0.48331210091285925</v>
      </c>
      <c r="H37" s="34">
        <v>0.47103414784440217</v>
      </c>
      <c r="I37" s="27">
        <f t="shared" si="2"/>
        <v>0.48831210091285926</v>
      </c>
      <c r="J37" s="27">
        <f t="shared" si="3"/>
        <v>0.47603414784440218</v>
      </c>
      <c r="K37" s="28">
        <v>0.03</v>
      </c>
      <c r="L37" s="28">
        <f t="shared" si="0"/>
        <v>0</v>
      </c>
      <c r="M37" s="35">
        <f t="shared" si="1"/>
        <v>0.03</v>
      </c>
      <c r="N37" s="27">
        <f t="shared" si="4"/>
        <v>0.48831210091285926</v>
      </c>
      <c r="O37" s="29">
        <f t="shared" si="5"/>
        <v>0.47603414784440218</v>
      </c>
      <c r="P37" s="147"/>
      <c r="Q37" s="30"/>
      <c r="R37" s="30"/>
    </row>
    <row r="38" spans="2:18" s="9" customFormat="1" ht="15" x14ac:dyDescent="0.35">
      <c r="B38" s="140"/>
      <c r="C38" s="31" t="s">
        <v>5</v>
      </c>
      <c r="D38" s="32" t="s">
        <v>17</v>
      </c>
      <c r="E38" s="26">
        <v>42614</v>
      </c>
      <c r="F38" s="33">
        <v>12</v>
      </c>
      <c r="G38" s="34">
        <v>0.51380795834305859</v>
      </c>
      <c r="H38" s="34">
        <v>0.47035336753771606</v>
      </c>
      <c r="I38" s="27">
        <f t="shared" si="2"/>
        <v>0.5188079583430586</v>
      </c>
      <c r="J38" s="27">
        <f t="shared" si="3"/>
        <v>0.47535336753771606</v>
      </c>
      <c r="K38" s="28">
        <v>0.03</v>
      </c>
      <c r="L38" s="28">
        <f t="shared" si="0"/>
        <v>0</v>
      </c>
      <c r="M38" s="35">
        <f t="shared" si="1"/>
        <v>0.03</v>
      </c>
      <c r="N38" s="27">
        <f t="shared" si="4"/>
        <v>0.5188079583430586</v>
      </c>
      <c r="O38" s="29">
        <f t="shared" si="5"/>
        <v>0.47535336753771606</v>
      </c>
      <c r="P38" s="147"/>
      <c r="Q38" s="30"/>
      <c r="R38" s="30"/>
    </row>
    <row r="39" spans="2:18" s="9" customFormat="1" ht="15" x14ac:dyDescent="0.35">
      <c r="B39" s="140"/>
      <c r="C39" s="31" t="s">
        <v>5</v>
      </c>
      <c r="D39" s="32" t="s">
        <v>17</v>
      </c>
      <c r="E39" s="26">
        <v>42614</v>
      </c>
      <c r="F39" s="33">
        <v>18</v>
      </c>
      <c r="G39" s="34">
        <v>0.50554691181925748</v>
      </c>
      <c r="H39" s="34">
        <v>0.47583324783251363</v>
      </c>
      <c r="I39" s="27">
        <f t="shared" si="2"/>
        <v>0.51054691181925749</v>
      </c>
      <c r="J39" s="27">
        <f t="shared" si="3"/>
        <v>0.48083324783251363</v>
      </c>
      <c r="K39" s="28">
        <v>0.03</v>
      </c>
      <c r="L39" s="28">
        <f t="shared" si="0"/>
        <v>0</v>
      </c>
      <c r="M39" s="35">
        <f t="shared" si="1"/>
        <v>0.03</v>
      </c>
      <c r="N39" s="27">
        <f t="shared" si="4"/>
        <v>0.51054691181925749</v>
      </c>
      <c r="O39" s="29">
        <f t="shared" si="5"/>
        <v>0.48083324783251363</v>
      </c>
      <c r="P39" s="147"/>
      <c r="Q39" s="30"/>
      <c r="R39" s="30"/>
    </row>
    <row r="40" spans="2:18" s="9" customFormat="1" ht="15" x14ac:dyDescent="0.35">
      <c r="B40" s="140"/>
      <c r="C40" s="31" t="s">
        <v>5</v>
      </c>
      <c r="D40" s="32" t="s">
        <v>17</v>
      </c>
      <c r="E40" s="26">
        <v>42614</v>
      </c>
      <c r="F40" s="33">
        <v>24</v>
      </c>
      <c r="G40" s="34">
        <v>0.51882218389896129</v>
      </c>
      <c r="H40" s="34">
        <v>0.4768541704911694</v>
      </c>
      <c r="I40" s="27">
        <f t="shared" si="2"/>
        <v>0.52382218389896129</v>
      </c>
      <c r="J40" s="27">
        <f t="shared" si="3"/>
        <v>0.48185417049116941</v>
      </c>
      <c r="K40" s="28">
        <v>0.03</v>
      </c>
      <c r="L40" s="28">
        <f t="shared" si="0"/>
        <v>0</v>
      </c>
      <c r="M40" s="35">
        <f t="shared" si="1"/>
        <v>0.03</v>
      </c>
      <c r="N40" s="27">
        <f t="shared" si="4"/>
        <v>0.52382218389896129</v>
      </c>
      <c r="O40" s="29">
        <f t="shared" si="5"/>
        <v>0.48185417049116941</v>
      </c>
      <c r="P40" s="147"/>
      <c r="Q40" s="30"/>
      <c r="R40" s="30"/>
    </row>
    <row r="41" spans="2:18" s="9" customFormat="1" ht="15.6" thickBot="1" x14ac:dyDescent="0.4">
      <c r="B41" s="140"/>
      <c r="C41" s="36" t="s">
        <v>5</v>
      </c>
      <c r="D41" s="37" t="s">
        <v>17</v>
      </c>
      <c r="E41" s="39">
        <v>42614</v>
      </c>
      <c r="F41" s="38">
        <v>36</v>
      </c>
      <c r="G41" s="40">
        <v>0.52052051735150018</v>
      </c>
      <c r="H41" s="40">
        <v>0.48312800718023796</v>
      </c>
      <c r="I41" s="27">
        <f t="shared" si="2"/>
        <v>0.52552051735150018</v>
      </c>
      <c r="J41" s="27">
        <f t="shared" si="3"/>
        <v>0.48812800718023797</v>
      </c>
      <c r="K41" s="41">
        <v>0.03</v>
      </c>
      <c r="L41" s="41">
        <f t="shared" si="0"/>
        <v>0</v>
      </c>
      <c r="M41" s="41">
        <f t="shared" si="1"/>
        <v>0.03</v>
      </c>
      <c r="N41" s="40">
        <f t="shared" si="4"/>
        <v>0.52552051735150018</v>
      </c>
      <c r="O41" s="42">
        <f t="shared" si="5"/>
        <v>0.48812800718023797</v>
      </c>
      <c r="P41" s="147"/>
      <c r="Q41" s="30"/>
      <c r="R41" s="30"/>
    </row>
    <row r="42" spans="2:18" s="9" customFormat="1" ht="15" x14ac:dyDescent="0.35">
      <c r="B42" s="140"/>
      <c r="C42" s="43" t="s">
        <v>6</v>
      </c>
      <c r="D42" s="44" t="s">
        <v>17</v>
      </c>
      <c r="E42" s="46">
        <v>42583</v>
      </c>
      <c r="F42" s="45">
        <v>6</v>
      </c>
      <c r="G42" s="47">
        <v>0.55674007494280153</v>
      </c>
      <c r="H42" s="47">
        <v>0.5168985659123958</v>
      </c>
      <c r="I42" s="27">
        <f t="shared" si="2"/>
        <v>0.56174007494280154</v>
      </c>
      <c r="J42" s="27">
        <f t="shared" si="3"/>
        <v>0.52189856591239581</v>
      </c>
      <c r="K42" s="28">
        <v>0.03</v>
      </c>
      <c r="L42" s="48">
        <f t="shared" si="0"/>
        <v>0</v>
      </c>
      <c r="M42" s="48">
        <f t="shared" si="1"/>
        <v>0.03</v>
      </c>
      <c r="N42" s="83">
        <f t="shared" si="4"/>
        <v>0.56174007494280154</v>
      </c>
      <c r="O42" s="84">
        <f t="shared" si="5"/>
        <v>0.52189856591239581</v>
      </c>
      <c r="P42" s="147"/>
      <c r="Q42" s="30"/>
      <c r="R42" s="30"/>
    </row>
    <row r="43" spans="2:18" s="9" customFormat="1" ht="15" x14ac:dyDescent="0.35">
      <c r="B43" s="140"/>
      <c r="C43" s="49" t="s">
        <v>6</v>
      </c>
      <c r="D43" s="50" t="s">
        <v>17</v>
      </c>
      <c r="E43" s="46">
        <v>42583</v>
      </c>
      <c r="F43" s="51">
        <v>12</v>
      </c>
      <c r="G43" s="52">
        <v>0.57674124549043948</v>
      </c>
      <c r="H43" s="52">
        <v>0.54054455434469773</v>
      </c>
      <c r="I43" s="27">
        <f t="shared" si="2"/>
        <v>0.58174124549043948</v>
      </c>
      <c r="J43" s="27">
        <f t="shared" si="3"/>
        <v>0.54554455434469773</v>
      </c>
      <c r="K43" s="28">
        <v>0.03</v>
      </c>
      <c r="L43" s="48">
        <f t="shared" si="0"/>
        <v>0</v>
      </c>
      <c r="M43" s="53">
        <f t="shared" si="1"/>
        <v>0.03</v>
      </c>
      <c r="N43" s="83">
        <f t="shared" si="4"/>
        <v>0.58174124549043948</v>
      </c>
      <c r="O43" s="84">
        <f t="shared" si="5"/>
        <v>0.54554455434469773</v>
      </c>
      <c r="P43" s="147"/>
      <c r="Q43" s="30"/>
      <c r="R43" s="30"/>
    </row>
    <row r="44" spans="2:18" s="9" customFormat="1" ht="15" x14ac:dyDescent="0.35">
      <c r="B44" s="140"/>
      <c r="C44" s="49" t="s">
        <v>6</v>
      </c>
      <c r="D44" s="50" t="s">
        <v>17</v>
      </c>
      <c r="E44" s="46">
        <v>42583</v>
      </c>
      <c r="F44" s="51">
        <v>18</v>
      </c>
      <c r="G44" s="52">
        <v>0.56816714526924084</v>
      </c>
      <c r="H44" s="52">
        <v>0.53313293268126649</v>
      </c>
      <c r="I44" s="27">
        <f t="shared" si="2"/>
        <v>0.57316714526924084</v>
      </c>
      <c r="J44" s="27">
        <f t="shared" si="3"/>
        <v>0.5381329326812665</v>
      </c>
      <c r="K44" s="28">
        <v>0.03</v>
      </c>
      <c r="L44" s="48">
        <f t="shared" si="0"/>
        <v>0</v>
      </c>
      <c r="M44" s="53">
        <f t="shared" si="1"/>
        <v>0.03</v>
      </c>
      <c r="N44" s="83">
        <f t="shared" si="4"/>
        <v>0.57316714526924084</v>
      </c>
      <c r="O44" s="84">
        <f t="shared" si="5"/>
        <v>0.5381329326812665</v>
      </c>
      <c r="P44" s="147"/>
      <c r="Q44" s="30"/>
      <c r="R44" s="30"/>
    </row>
    <row r="45" spans="2:18" s="9" customFormat="1" ht="15" x14ac:dyDescent="0.35">
      <c r="B45" s="140"/>
      <c r="C45" s="49" t="s">
        <v>6</v>
      </c>
      <c r="D45" s="50" t="s">
        <v>17</v>
      </c>
      <c r="E45" s="46">
        <v>42583</v>
      </c>
      <c r="F45" s="51">
        <v>24</v>
      </c>
      <c r="G45" s="52">
        <v>0.56976761231842388</v>
      </c>
      <c r="H45" s="52">
        <v>0.53795095111793478</v>
      </c>
      <c r="I45" s="27">
        <f t="shared" si="2"/>
        <v>0.57476761231842388</v>
      </c>
      <c r="J45" s="27">
        <f t="shared" si="3"/>
        <v>0.54295095111793479</v>
      </c>
      <c r="K45" s="28">
        <v>0.03</v>
      </c>
      <c r="L45" s="48">
        <f t="shared" si="0"/>
        <v>0</v>
      </c>
      <c r="M45" s="53">
        <f t="shared" si="1"/>
        <v>0.03</v>
      </c>
      <c r="N45" s="83">
        <f t="shared" si="4"/>
        <v>0.57476761231842388</v>
      </c>
      <c r="O45" s="84">
        <f t="shared" si="5"/>
        <v>0.54295095111793479</v>
      </c>
      <c r="P45" s="147"/>
      <c r="Q45" s="30"/>
      <c r="R45" s="30"/>
    </row>
    <row r="46" spans="2:18" s="9" customFormat="1" ht="15.6" thickBot="1" x14ac:dyDescent="0.4">
      <c r="B46" s="140"/>
      <c r="C46" s="54" t="s">
        <v>6</v>
      </c>
      <c r="D46" s="55" t="s">
        <v>17</v>
      </c>
      <c r="E46" s="57">
        <v>42583</v>
      </c>
      <c r="F46" s="56">
        <v>36</v>
      </c>
      <c r="G46" s="58">
        <v>0.57989764647970043</v>
      </c>
      <c r="H46" s="58">
        <v>0.54761594768541433</v>
      </c>
      <c r="I46" s="27">
        <f t="shared" si="2"/>
        <v>0.58489764647970044</v>
      </c>
      <c r="J46" s="27">
        <f t="shared" si="3"/>
        <v>0.55261594768541433</v>
      </c>
      <c r="K46" s="41">
        <v>0.03</v>
      </c>
      <c r="L46" s="59">
        <f t="shared" si="0"/>
        <v>0</v>
      </c>
      <c r="M46" s="59">
        <f t="shared" si="1"/>
        <v>0.03</v>
      </c>
      <c r="N46" s="88">
        <f t="shared" si="4"/>
        <v>0.58489764647970044</v>
      </c>
      <c r="O46" s="89">
        <f t="shared" si="5"/>
        <v>0.55261594768541433</v>
      </c>
      <c r="P46" s="147"/>
      <c r="Q46" s="30"/>
      <c r="R46" s="30"/>
    </row>
    <row r="47" spans="2:18" s="9" customFormat="1" ht="15" x14ac:dyDescent="0.35">
      <c r="B47" s="140"/>
      <c r="C47" s="49" t="s">
        <v>6</v>
      </c>
      <c r="D47" s="50" t="s">
        <v>17</v>
      </c>
      <c r="E47" s="46">
        <v>42614</v>
      </c>
      <c r="F47" s="51">
        <v>6</v>
      </c>
      <c r="G47" s="52">
        <v>0.53232493190640773</v>
      </c>
      <c r="H47" s="52">
        <v>0.52704984140867295</v>
      </c>
      <c r="I47" s="27">
        <f t="shared" si="2"/>
        <v>0.53732493190640773</v>
      </c>
      <c r="J47" s="27">
        <f t="shared" si="3"/>
        <v>0.53204984140867295</v>
      </c>
      <c r="K47" s="28">
        <v>0.03</v>
      </c>
      <c r="L47" s="48">
        <f t="shared" si="0"/>
        <v>0</v>
      </c>
      <c r="M47" s="53">
        <f t="shared" si="1"/>
        <v>0.03</v>
      </c>
      <c r="N47" s="83">
        <f t="shared" si="4"/>
        <v>0.53732493190640773</v>
      </c>
      <c r="O47" s="84">
        <f t="shared" si="5"/>
        <v>0.53204984140867295</v>
      </c>
      <c r="P47" s="147"/>
      <c r="Q47" s="30"/>
      <c r="R47" s="30"/>
    </row>
    <row r="48" spans="2:18" s="9" customFormat="1" ht="15" x14ac:dyDescent="0.35">
      <c r="B48" s="140"/>
      <c r="C48" s="49" t="s">
        <v>6</v>
      </c>
      <c r="D48" s="50" t="s">
        <v>17</v>
      </c>
      <c r="E48" s="46">
        <v>42614</v>
      </c>
      <c r="F48" s="51">
        <v>12</v>
      </c>
      <c r="G48" s="52">
        <v>0.57738906369723719</v>
      </c>
      <c r="H48" s="52">
        <v>0.53240460461531958</v>
      </c>
      <c r="I48" s="27">
        <f t="shared" si="2"/>
        <v>0.5823890636972372</v>
      </c>
      <c r="J48" s="27">
        <f t="shared" si="3"/>
        <v>0.53740460461531958</v>
      </c>
      <c r="K48" s="28">
        <v>0.03</v>
      </c>
      <c r="L48" s="48">
        <f t="shared" si="0"/>
        <v>0</v>
      </c>
      <c r="M48" s="53">
        <f t="shared" si="1"/>
        <v>0.03</v>
      </c>
      <c r="N48" s="83">
        <f t="shared" si="4"/>
        <v>0.5823890636972372</v>
      </c>
      <c r="O48" s="84">
        <f t="shared" si="5"/>
        <v>0.53740460461531958</v>
      </c>
      <c r="P48" s="147"/>
      <c r="Q48" s="30"/>
      <c r="R48" s="30"/>
    </row>
    <row r="49" spans="2:20" s="9" customFormat="1" ht="15" x14ac:dyDescent="0.35">
      <c r="B49" s="140"/>
      <c r="C49" s="49" t="s">
        <v>6</v>
      </c>
      <c r="D49" s="50" t="s">
        <v>17</v>
      </c>
      <c r="E49" s="46">
        <v>42614</v>
      </c>
      <c r="F49" s="51">
        <v>18</v>
      </c>
      <c r="G49" s="52">
        <v>0.55092345328083803</v>
      </c>
      <c r="H49" s="52">
        <v>0.5222728288923062</v>
      </c>
      <c r="I49" s="27">
        <f t="shared" si="2"/>
        <v>0.55592345328083803</v>
      </c>
      <c r="J49" s="27">
        <f t="shared" si="3"/>
        <v>0.5272728288923062</v>
      </c>
      <c r="K49" s="28">
        <v>0.03</v>
      </c>
      <c r="L49" s="48">
        <f t="shared" si="0"/>
        <v>0</v>
      </c>
      <c r="M49" s="53">
        <f t="shared" si="1"/>
        <v>0.03</v>
      </c>
      <c r="N49" s="83">
        <f t="shared" si="4"/>
        <v>0.55592345328083803</v>
      </c>
      <c r="O49" s="84">
        <f t="shared" si="5"/>
        <v>0.5272728288923062</v>
      </c>
      <c r="P49" s="147"/>
      <c r="Q49" s="30"/>
      <c r="R49" s="30"/>
    </row>
    <row r="50" spans="2:20" s="9" customFormat="1" ht="15" x14ac:dyDescent="0.35">
      <c r="B50" s="140"/>
      <c r="C50" s="49" t="s">
        <v>6</v>
      </c>
      <c r="D50" s="50" t="s">
        <v>17</v>
      </c>
      <c r="E50" s="46">
        <v>42614</v>
      </c>
      <c r="F50" s="51">
        <v>24</v>
      </c>
      <c r="G50" s="52">
        <v>0.5700791284095198</v>
      </c>
      <c r="H50" s="52">
        <v>0.52875976143488146</v>
      </c>
      <c r="I50" s="27">
        <f t="shared" si="2"/>
        <v>0.5750791284095198</v>
      </c>
      <c r="J50" s="27">
        <f t="shared" si="3"/>
        <v>0.53375976143488146</v>
      </c>
      <c r="K50" s="28">
        <v>0.03</v>
      </c>
      <c r="L50" s="48">
        <f t="shared" si="0"/>
        <v>0</v>
      </c>
      <c r="M50" s="53">
        <f t="shared" si="1"/>
        <v>0.03</v>
      </c>
      <c r="N50" s="83">
        <f t="shared" si="4"/>
        <v>0.5750791284095198</v>
      </c>
      <c r="O50" s="84">
        <f t="shared" si="5"/>
        <v>0.53375976143488146</v>
      </c>
      <c r="P50" s="147"/>
      <c r="Q50" s="30"/>
      <c r="R50" s="30"/>
    </row>
    <row r="51" spans="2:20" s="9" customFormat="1" ht="15.6" thickBot="1" x14ac:dyDescent="0.4">
      <c r="B51" s="140"/>
      <c r="C51" s="54" t="s">
        <v>6</v>
      </c>
      <c r="D51" s="55" t="s">
        <v>17</v>
      </c>
      <c r="E51" s="57">
        <v>42614</v>
      </c>
      <c r="F51" s="56">
        <v>36</v>
      </c>
      <c r="G51" s="58">
        <v>0.58012337547754877</v>
      </c>
      <c r="H51" s="58">
        <v>0.53813768657749395</v>
      </c>
      <c r="I51" s="27">
        <f t="shared" si="2"/>
        <v>0.58512337547754878</v>
      </c>
      <c r="J51" s="27">
        <f t="shared" si="3"/>
        <v>0.54313768657749395</v>
      </c>
      <c r="K51" s="41">
        <v>0.03</v>
      </c>
      <c r="L51" s="59">
        <f t="shared" si="0"/>
        <v>0</v>
      </c>
      <c r="M51" s="59">
        <f t="shared" si="1"/>
        <v>0.03</v>
      </c>
      <c r="N51" s="88">
        <f t="shared" si="4"/>
        <v>0.58512337547754878</v>
      </c>
      <c r="O51" s="89">
        <f t="shared" si="5"/>
        <v>0.54313768657749395</v>
      </c>
      <c r="P51" s="147"/>
      <c r="Q51" s="30"/>
      <c r="R51" s="30"/>
    </row>
    <row r="52" spans="2:20" s="9" customFormat="1" ht="15" x14ac:dyDescent="0.35">
      <c r="B52" s="140"/>
      <c r="C52" s="23" t="s">
        <v>7</v>
      </c>
      <c r="D52" s="24" t="s">
        <v>17</v>
      </c>
      <c r="E52" s="26">
        <v>42583</v>
      </c>
      <c r="F52" s="25">
        <v>6</v>
      </c>
      <c r="G52" s="60">
        <v>0.57134007494280148</v>
      </c>
      <c r="H52" s="60">
        <v>0.53149856591239575</v>
      </c>
      <c r="I52" s="27">
        <f t="shared" si="2"/>
        <v>0.57634007494280148</v>
      </c>
      <c r="J52" s="27">
        <f t="shared" si="3"/>
        <v>0.53649856591239575</v>
      </c>
      <c r="K52" s="28">
        <v>0.03</v>
      </c>
      <c r="L52" s="28">
        <f t="shared" si="0"/>
        <v>0</v>
      </c>
      <c r="M52" s="28">
        <f t="shared" si="1"/>
        <v>0.03</v>
      </c>
      <c r="N52" s="27">
        <f t="shared" si="4"/>
        <v>0.57634007494280148</v>
      </c>
      <c r="O52" s="29">
        <f t="shared" si="5"/>
        <v>0.53649856591239575</v>
      </c>
      <c r="P52" s="147"/>
      <c r="Q52" s="30"/>
      <c r="R52" s="30"/>
    </row>
    <row r="53" spans="2:20" s="9" customFormat="1" ht="15" x14ac:dyDescent="0.35">
      <c r="B53" s="140"/>
      <c r="C53" s="31" t="s">
        <v>7</v>
      </c>
      <c r="D53" s="32" t="s">
        <v>17</v>
      </c>
      <c r="E53" s="26">
        <v>42583</v>
      </c>
      <c r="F53" s="33">
        <v>12</v>
      </c>
      <c r="G53" s="60">
        <v>0.59134124549043943</v>
      </c>
      <c r="H53" s="60">
        <v>0.55514455434469767</v>
      </c>
      <c r="I53" s="27">
        <f t="shared" si="2"/>
        <v>0.59634124549043943</v>
      </c>
      <c r="J53" s="27">
        <f t="shared" si="3"/>
        <v>0.56014455434469768</v>
      </c>
      <c r="K53" s="28">
        <v>0.03</v>
      </c>
      <c r="L53" s="28">
        <f t="shared" si="0"/>
        <v>0</v>
      </c>
      <c r="M53" s="35">
        <f t="shared" si="1"/>
        <v>0.03</v>
      </c>
      <c r="N53" s="27">
        <f t="shared" si="4"/>
        <v>0.59634124549043943</v>
      </c>
      <c r="O53" s="29">
        <f t="shared" si="5"/>
        <v>0.56014455434469768</v>
      </c>
      <c r="P53" s="147"/>
      <c r="Q53" s="30"/>
      <c r="R53" s="30"/>
    </row>
    <row r="54" spans="2:20" s="9" customFormat="1" ht="15" x14ac:dyDescent="0.35">
      <c r="B54" s="140"/>
      <c r="C54" s="31" t="s">
        <v>7</v>
      </c>
      <c r="D54" s="32" t="s">
        <v>17</v>
      </c>
      <c r="E54" s="26">
        <v>42583</v>
      </c>
      <c r="F54" s="33">
        <v>18</v>
      </c>
      <c r="G54" s="60">
        <v>0.58276714526924078</v>
      </c>
      <c r="H54" s="60">
        <v>0.54773293268126644</v>
      </c>
      <c r="I54" s="27">
        <f t="shared" si="2"/>
        <v>0.58776714526924079</v>
      </c>
      <c r="J54" s="27">
        <f t="shared" si="3"/>
        <v>0.55273293268126644</v>
      </c>
      <c r="K54" s="28">
        <v>0.03</v>
      </c>
      <c r="L54" s="28">
        <f t="shared" si="0"/>
        <v>0</v>
      </c>
      <c r="M54" s="35">
        <f t="shared" si="1"/>
        <v>0.03</v>
      </c>
      <c r="N54" s="27">
        <f t="shared" si="4"/>
        <v>0.58776714526924079</v>
      </c>
      <c r="O54" s="29">
        <f t="shared" si="5"/>
        <v>0.55273293268126644</v>
      </c>
      <c r="P54" s="147"/>
      <c r="Q54" s="30"/>
      <c r="R54" s="30"/>
      <c r="T54" s="61"/>
    </row>
    <row r="55" spans="2:20" s="9" customFormat="1" ht="15" x14ac:dyDescent="0.35">
      <c r="B55" s="140"/>
      <c r="C55" s="31" t="s">
        <v>7</v>
      </c>
      <c r="D55" s="32" t="s">
        <v>17</v>
      </c>
      <c r="E55" s="26">
        <v>42583</v>
      </c>
      <c r="F55" s="33">
        <v>24</v>
      </c>
      <c r="G55" s="60">
        <v>0.58436761231842382</v>
      </c>
      <c r="H55" s="60">
        <v>0.55255095111793473</v>
      </c>
      <c r="I55" s="27">
        <f t="shared" si="2"/>
        <v>0.58936761231842383</v>
      </c>
      <c r="J55" s="27">
        <f t="shared" si="3"/>
        <v>0.55755095111793473</v>
      </c>
      <c r="K55" s="28">
        <v>0.03</v>
      </c>
      <c r="L55" s="28">
        <f t="shared" si="0"/>
        <v>0</v>
      </c>
      <c r="M55" s="35">
        <f t="shared" si="1"/>
        <v>0.03</v>
      </c>
      <c r="N55" s="27">
        <f t="shared" si="4"/>
        <v>0.58936761231842383</v>
      </c>
      <c r="O55" s="29">
        <f t="shared" si="5"/>
        <v>0.55755095111793473</v>
      </c>
      <c r="P55" s="147"/>
      <c r="Q55" s="30"/>
      <c r="R55" s="30"/>
      <c r="T55" s="61"/>
    </row>
    <row r="56" spans="2:20" s="9" customFormat="1" ht="15.6" thickBot="1" x14ac:dyDescent="0.4">
      <c r="B56" s="140"/>
      <c r="C56" s="36" t="s">
        <v>7</v>
      </c>
      <c r="D56" s="37" t="s">
        <v>17</v>
      </c>
      <c r="E56" s="39">
        <v>42583</v>
      </c>
      <c r="F56" s="38">
        <v>36</v>
      </c>
      <c r="G56" s="62">
        <v>0.59449764647970038</v>
      </c>
      <c r="H56" s="62">
        <v>0.56221594768541427</v>
      </c>
      <c r="I56" s="27">
        <f t="shared" si="2"/>
        <v>0.59949764647970039</v>
      </c>
      <c r="J56" s="27">
        <f t="shared" si="3"/>
        <v>0.56721594768541428</v>
      </c>
      <c r="K56" s="41">
        <v>0.03</v>
      </c>
      <c r="L56" s="41">
        <f t="shared" si="0"/>
        <v>0</v>
      </c>
      <c r="M56" s="41">
        <f t="shared" si="1"/>
        <v>0.03</v>
      </c>
      <c r="N56" s="40">
        <f t="shared" si="4"/>
        <v>0.59949764647970039</v>
      </c>
      <c r="O56" s="42">
        <f t="shared" si="5"/>
        <v>0.56721594768541428</v>
      </c>
      <c r="P56" s="147"/>
      <c r="Q56" s="30"/>
      <c r="R56" s="30"/>
      <c r="T56" s="61"/>
    </row>
    <row r="57" spans="2:20" s="9" customFormat="1" ht="15" x14ac:dyDescent="0.35">
      <c r="B57" s="140"/>
      <c r="C57" s="31" t="s">
        <v>7</v>
      </c>
      <c r="D57" s="32" t="s">
        <v>17</v>
      </c>
      <c r="E57" s="26">
        <v>42614</v>
      </c>
      <c r="F57" s="33">
        <v>6</v>
      </c>
      <c r="G57" s="60">
        <v>0.54692493190640767</v>
      </c>
      <c r="H57" s="60">
        <v>0.54164984140867289</v>
      </c>
      <c r="I57" s="27">
        <f t="shared" si="2"/>
        <v>0.55192493190640768</v>
      </c>
      <c r="J57" s="27">
        <f t="shared" si="3"/>
        <v>0.5466498414086729</v>
      </c>
      <c r="K57" s="28">
        <v>0.03</v>
      </c>
      <c r="L57" s="28">
        <f t="shared" si="0"/>
        <v>0</v>
      </c>
      <c r="M57" s="35">
        <f t="shared" si="1"/>
        <v>0.03</v>
      </c>
      <c r="N57" s="27">
        <f t="shared" si="4"/>
        <v>0.55192493190640768</v>
      </c>
      <c r="O57" s="29">
        <f t="shared" si="5"/>
        <v>0.5466498414086729</v>
      </c>
      <c r="P57" s="147"/>
      <c r="Q57" s="30"/>
      <c r="R57" s="30"/>
      <c r="T57" s="61"/>
    </row>
    <row r="58" spans="2:20" s="9" customFormat="1" ht="15" x14ac:dyDescent="0.35">
      <c r="B58" s="140"/>
      <c r="C58" s="31" t="s">
        <v>7</v>
      </c>
      <c r="D58" s="32" t="s">
        <v>17</v>
      </c>
      <c r="E58" s="26">
        <v>42614</v>
      </c>
      <c r="F58" s="33">
        <v>12</v>
      </c>
      <c r="G58" s="60">
        <v>0.59198906369723714</v>
      </c>
      <c r="H58" s="60">
        <v>0.54700460461531952</v>
      </c>
      <c r="I58" s="27">
        <f t="shared" si="2"/>
        <v>0.59698906369723714</v>
      </c>
      <c r="J58" s="27">
        <f t="shared" si="3"/>
        <v>0.55200460461531953</v>
      </c>
      <c r="K58" s="28">
        <v>0.03</v>
      </c>
      <c r="L58" s="28">
        <f t="shared" si="0"/>
        <v>0</v>
      </c>
      <c r="M58" s="35">
        <f t="shared" si="1"/>
        <v>0.03</v>
      </c>
      <c r="N58" s="27">
        <f t="shared" si="4"/>
        <v>0.59698906369723714</v>
      </c>
      <c r="O58" s="29">
        <f t="shared" si="5"/>
        <v>0.55200460461531953</v>
      </c>
      <c r="P58" s="147"/>
      <c r="Q58" s="30"/>
      <c r="R58" s="30"/>
      <c r="T58" s="61"/>
    </row>
    <row r="59" spans="2:20" s="9" customFormat="1" ht="15" x14ac:dyDescent="0.35">
      <c r="B59" s="140"/>
      <c r="C59" s="31" t="s">
        <v>7</v>
      </c>
      <c r="D59" s="32" t="s">
        <v>17</v>
      </c>
      <c r="E59" s="26">
        <v>42614</v>
      </c>
      <c r="F59" s="33">
        <v>18</v>
      </c>
      <c r="G59" s="60">
        <v>0.56552345328083797</v>
      </c>
      <c r="H59" s="60">
        <v>0.53687282889230614</v>
      </c>
      <c r="I59" s="27">
        <f t="shared" si="2"/>
        <v>0.57052345328083798</v>
      </c>
      <c r="J59" s="27">
        <f t="shared" si="3"/>
        <v>0.54187282889230615</v>
      </c>
      <c r="K59" s="28">
        <v>0.03</v>
      </c>
      <c r="L59" s="28">
        <f t="shared" si="0"/>
        <v>0</v>
      </c>
      <c r="M59" s="35">
        <f t="shared" si="1"/>
        <v>0.03</v>
      </c>
      <c r="N59" s="27">
        <f t="shared" si="4"/>
        <v>0.57052345328083798</v>
      </c>
      <c r="O59" s="29">
        <f t="shared" si="5"/>
        <v>0.54187282889230615</v>
      </c>
      <c r="P59" s="147"/>
      <c r="Q59" s="30"/>
      <c r="R59" s="30"/>
      <c r="T59" s="61"/>
    </row>
    <row r="60" spans="2:20" s="9" customFormat="1" ht="15" x14ac:dyDescent="0.35">
      <c r="B60" s="140"/>
      <c r="C60" s="31" t="s">
        <v>7</v>
      </c>
      <c r="D60" s="32" t="s">
        <v>17</v>
      </c>
      <c r="E60" s="26">
        <v>42614</v>
      </c>
      <c r="F60" s="33">
        <v>24</v>
      </c>
      <c r="G60" s="60">
        <v>0.58467912840951974</v>
      </c>
      <c r="H60" s="60">
        <v>0.54335976143488141</v>
      </c>
      <c r="I60" s="27">
        <f t="shared" si="2"/>
        <v>0.58967912840951975</v>
      </c>
      <c r="J60" s="27">
        <f t="shared" si="3"/>
        <v>0.54835976143488141</v>
      </c>
      <c r="K60" s="28">
        <v>0.03</v>
      </c>
      <c r="L60" s="28">
        <f t="shared" si="0"/>
        <v>0</v>
      </c>
      <c r="M60" s="35">
        <f t="shared" si="1"/>
        <v>0.03</v>
      </c>
      <c r="N60" s="27">
        <f t="shared" si="4"/>
        <v>0.58967912840951975</v>
      </c>
      <c r="O60" s="29">
        <f t="shared" si="5"/>
        <v>0.54835976143488141</v>
      </c>
      <c r="P60" s="147"/>
      <c r="Q60" s="30"/>
      <c r="R60" s="30"/>
      <c r="T60" s="61"/>
    </row>
    <row r="61" spans="2:20" s="9" customFormat="1" ht="15.6" thickBot="1" x14ac:dyDescent="0.4">
      <c r="B61" s="140"/>
      <c r="C61" s="36" t="s">
        <v>7</v>
      </c>
      <c r="D61" s="37" t="s">
        <v>17</v>
      </c>
      <c r="E61" s="39">
        <v>42614</v>
      </c>
      <c r="F61" s="38">
        <v>36</v>
      </c>
      <c r="G61" s="62">
        <v>0.59472337547754872</v>
      </c>
      <c r="H61" s="62">
        <v>0.55273768657749389</v>
      </c>
      <c r="I61" s="27">
        <f t="shared" si="2"/>
        <v>0.59972337547754873</v>
      </c>
      <c r="J61" s="27">
        <f t="shared" si="3"/>
        <v>0.5577376865774939</v>
      </c>
      <c r="K61" s="41">
        <v>0.03</v>
      </c>
      <c r="L61" s="41">
        <f t="shared" si="0"/>
        <v>0</v>
      </c>
      <c r="M61" s="41">
        <f t="shared" si="1"/>
        <v>0.03</v>
      </c>
      <c r="N61" s="40">
        <f t="shared" si="4"/>
        <v>0.59972337547754873</v>
      </c>
      <c r="O61" s="42">
        <f t="shared" si="5"/>
        <v>0.5577376865774939</v>
      </c>
      <c r="P61" s="147"/>
      <c r="Q61" s="30"/>
      <c r="R61" s="30"/>
      <c r="T61" s="61"/>
    </row>
    <row r="62" spans="2:20" s="9" customFormat="1" ht="15" x14ac:dyDescent="0.35">
      <c r="B62" s="140"/>
      <c r="C62" s="43" t="s">
        <v>8</v>
      </c>
      <c r="D62" s="44" t="s">
        <v>17</v>
      </c>
      <c r="E62" s="46">
        <v>42583</v>
      </c>
      <c r="F62" s="45">
        <v>6</v>
      </c>
      <c r="G62" s="47">
        <v>0.4796282486820142</v>
      </c>
      <c r="H62" s="47">
        <v>0.45257198930778075</v>
      </c>
      <c r="I62" s="27">
        <f t="shared" si="2"/>
        <v>0.48462824868201421</v>
      </c>
      <c r="J62" s="27">
        <f t="shared" si="3"/>
        <v>0.45757198930778076</v>
      </c>
      <c r="K62" s="28">
        <v>0.03</v>
      </c>
      <c r="L62" s="48">
        <f t="shared" si="0"/>
        <v>0</v>
      </c>
      <c r="M62" s="48">
        <f>K62+L62</f>
        <v>0.03</v>
      </c>
      <c r="N62" s="83">
        <f t="shared" si="4"/>
        <v>0.48462824868201421</v>
      </c>
      <c r="O62" s="84">
        <f t="shared" si="5"/>
        <v>0.45757198930778076</v>
      </c>
      <c r="P62" s="147"/>
      <c r="Q62" s="30"/>
      <c r="R62" s="30"/>
      <c r="T62" s="61"/>
    </row>
    <row r="63" spans="2:20" s="9" customFormat="1" ht="15" x14ac:dyDescent="0.35">
      <c r="B63" s="140"/>
      <c r="C63" s="49" t="s">
        <v>8</v>
      </c>
      <c r="D63" s="50" t="s">
        <v>17</v>
      </c>
      <c r="E63" s="46">
        <v>42583</v>
      </c>
      <c r="F63" s="51">
        <v>12</v>
      </c>
      <c r="G63" s="47">
        <v>0.50642519066070535</v>
      </c>
      <c r="H63" s="47">
        <v>0.4628570178157011</v>
      </c>
      <c r="I63" s="27">
        <f t="shared" si="2"/>
        <v>0.51142519066070535</v>
      </c>
      <c r="J63" s="27">
        <f t="shared" si="3"/>
        <v>0.4678570178157011</v>
      </c>
      <c r="K63" s="28">
        <v>0.03</v>
      </c>
      <c r="L63" s="48">
        <f t="shared" si="0"/>
        <v>0</v>
      </c>
      <c r="M63" s="53">
        <f>K63+L63</f>
        <v>0.03</v>
      </c>
      <c r="N63" s="83">
        <f t="shared" si="4"/>
        <v>0.51142519066070535</v>
      </c>
      <c r="O63" s="84">
        <f t="shared" si="5"/>
        <v>0.4678570178157011</v>
      </c>
      <c r="P63" s="147"/>
      <c r="Q63" s="30"/>
      <c r="R63" s="30"/>
      <c r="T63" s="61"/>
    </row>
    <row r="64" spans="2:20" s="9" customFormat="1" ht="15" x14ac:dyDescent="0.35">
      <c r="B64" s="140"/>
      <c r="C64" s="49" t="s">
        <v>8</v>
      </c>
      <c r="D64" s="50" t="s">
        <v>17</v>
      </c>
      <c r="E64" s="46">
        <v>42583</v>
      </c>
      <c r="F64" s="51">
        <v>18</v>
      </c>
      <c r="G64" s="47">
        <v>0.50169508378760608</v>
      </c>
      <c r="H64" s="47">
        <v>0.46541854280422629</v>
      </c>
      <c r="I64" s="27">
        <f t="shared" si="2"/>
        <v>0.50669508378760608</v>
      </c>
      <c r="J64" s="27">
        <f t="shared" si="3"/>
        <v>0.47041854280422629</v>
      </c>
      <c r="K64" s="28">
        <v>0.03</v>
      </c>
      <c r="L64" s="48">
        <f t="shared" si="0"/>
        <v>0</v>
      </c>
      <c r="M64" s="53">
        <f>K64+L64</f>
        <v>0.03</v>
      </c>
      <c r="N64" s="83">
        <f t="shared" si="4"/>
        <v>0.50669508378760608</v>
      </c>
      <c r="O64" s="84">
        <f t="shared" si="5"/>
        <v>0.47041854280422629</v>
      </c>
      <c r="P64" s="147"/>
      <c r="Q64" s="30"/>
      <c r="R64" s="30"/>
      <c r="T64" s="61"/>
    </row>
    <row r="65" spans="2:18" s="9" customFormat="1" ht="15" x14ac:dyDescent="0.35">
      <c r="B65" s="140"/>
      <c r="C65" s="49" t="s">
        <v>8</v>
      </c>
      <c r="D65" s="50" t="s">
        <v>17</v>
      </c>
      <c r="E65" s="46">
        <v>42583</v>
      </c>
      <c r="F65" s="51">
        <v>24</v>
      </c>
      <c r="G65" s="47">
        <v>0.51127272231719734</v>
      </c>
      <c r="H65" s="47">
        <v>0.4678594223763694</v>
      </c>
      <c r="I65" s="27">
        <f t="shared" si="2"/>
        <v>0.51627272231719734</v>
      </c>
      <c r="J65" s="27">
        <f t="shared" si="3"/>
        <v>0.47285942237636941</v>
      </c>
      <c r="K65" s="28">
        <v>0.03</v>
      </c>
      <c r="L65" s="48">
        <f t="shared" si="0"/>
        <v>0</v>
      </c>
      <c r="M65" s="53">
        <f>K65+L65</f>
        <v>0.03</v>
      </c>
      <c r="N65" s="83">
        <f t="shared" si="4"/>
        <v>0.51627272231719734</v>
      </c>
      <c r="O65" s="84">
        <f t="shared" si="5"/>
        <v>0.47285942237636941</v>
      </c>
      <c r="P65" s="147"/>
      <c r="Q65" s="30"/>
      <c r="R65" s="30"/>
    </row>
    <row r="66" spans="2:18" s="9" customFormat="1" ht="15.6" thickBot="1" x14ac:dyDescent="0.4">
      <c r="B66" s="140"/>
      <c r="C66" s="54" t="s">
        <v>8</v>
      </c>
      <c r="D66" s="55" t="s">
        <v>17</v>
      </c>
      <c r="E66" s="57">
        <v>42583</v>
      </c>
      <c r="F66" s="56">
        <v>36</v>
      </c>
      <c r="G66" s="58">
        <v>0.5107198802407279</v>
      </c>
      <c r="H66" s="58">
        <v>0.46771228802049414</v>
      </c>
      <c r="I66" s="27">
        <f t="shared" si="2"/>
        <v>0.5157198802407279</v>
      </c>
      <c r="J66" s="27">
        <f t="shared" si="3"/>
        <v>0.47271228802049414</v>
      </c>
      <c r="K66" s="41">
        <v>0.03</v>
      </c>
      <c r="L66" s="59">
        <f t="shared" si="0"/>
        <v>0</v>
      </c>
      <c r="M66" s="59">
        <f>K66+L66</f>
        <v>0.03</v>
      </c>
      <c r="N66" s="88">
        <f t="shared" si="4"/>
        <v>0.5157198802407279</v>
      </c>
      <c r="O66" s="89">
        <f t="shared" si="5"/>
        <v>0.47271228802049414</v>
      </c>
      <c r="P66" s="147"/>
      <c r="Q66" s="30"/>
      <c r="R66" s="30"/>
    </row>
    <row r="67" spans="2:18" s="9" customFormat="1" ht="15" x14ac:dyDescent="0.35">
      <c r="B67" s="140"/>
      <c r="C67" s="63" t="s">
        <v>8</v>
      </c>
      <c r="D67" s="64" t="s">
        <v>17</v>
      </c>
      <c r="E67" s="46">
        <v>42614</v>
      </c>
      <c r="F67" s="65">
        <v>6</v>
      </c>
      <c r="G67" s="47">
        <v>0.45987583162058226</v>
      </c>
      <c r="H67" s="47">
        <v>0.45720857672540555</v>
      </c>
      <c r="I67" s="27">
        <f t="shared" si="2"/>
        <v>0.46487583162058227</v>
      </c>
      <c r="J67" s="27">
        <f t="shared" si="3"/>
        <v>0.46220857672540555</v>
      </c>
      <c r="K67" s="28">
        <v>0.03</v>
      </c>
      <c r="L67" s="66">
        <f t="shared" si="0"/>
        <v>0</v>
      </c>
      <c r="M67" s="66">
        <f t="shared" ref="M67:M127" si="6">K67+L67</f>
        <v>0.03</v>
      </c>
      <c r="N67" s="83">
        <f t="shared" si="4"/>
        <v>0.46487583162058227</v>
      </c>
      <c r="O67" s="84">
        <f t="shared" si="5"/>
        <v>0.46220857672540555</v>
      </c>
      <c r="P67" s="147"/>
      <c r="Q67" s="30"/>
      <c r="R67" s="30"/>
    </row>
    <row r="68" spans="2:18" s="9" customFormat="1" ht="15" x14ac:dyDescent="0.35">
      <c r="B68" s="140"/>
      <c r="C68" s="43" t="s">
        <v>8</v>
      </c>
      <c r="D68" s="44" t="s">
        <v>17</v>
      </c>
      <c r="E68" s="46">
        <v>42614</v>
      </c>
      <c r="F68" s="45">
        <v>12</v>
      </c>
      <c r="G68" s="52">
        <v>0.49947080167954228</v>
      </c>
      <c r="H68" s="52">
        <v>0.45834031227599492</v>
      </c>
      <c r="I68" s="27">
        <f t="shared" si="2"/>
        <v>0.50447080167954228</v>
      </c>
      <c r="J68" s="27">
        <f t="shared" si="3"/>
        <v>0.46334031227599493</v>
      </c>
      <c r="K68" s="28">
        <v>0.03</v>
      </c>
      <c r="L68" s="48">
        <f t="shared" si="0"/>
        <v>0</v>
      </c>
      <c r="M68" s="48">
        <f t="shared" si="6"/>
        <v>0.03</v>
      </c>
      <c r="N68" s="83">
        <f t="shared" si="4"/>
        <v>0.50447080167954228</v>
      </c>
      <c r="O68" s="84">
        <f t="shared" si="5"/>
        <v>0.46334031227599493</v>
      </c>
      <c r="P68" s="147"/>
      <c r="Q68" s="30"/>
      <c r="R68" s="30"/>
    </row>
    <row r="69" spans="2:18" s="9" customFormat="1" ht="15" x14ac:dyDescent="0.35">
      <c r="B69" s="140"/>
      <c r="C69" s="49" t="s">
        <v>8</v>
      </c>
      <c r="D69" s="50" t="s">
        <v>17</v>
      </c>
      <c r="E69" s="46">
        <v>42614</v>
      </c>
      <c r="F69" s="51">
        <v>18</v>
      </c>
      <c r="G69" s="52">
        <v>0.48408005708944979</v>
      </c>
      <c r="H69" s="52">
        <v>0.45833995444478914</v>
      </c>
      <c r="I69" s="27">
        <f t="shared" si="2"/>
        <v>0.48908005708944979</v>
      </c>
      <c r="J69" s="27">
        <f t="shared" si="3"/>
        <v>0.46333995444478915</v>
      </c>
      <c r="K69" s="28">
        <v>0.03</v>
      </c>
      <c r="L69" s="48">
        <f t="shared" si="0"/>
        <v>0</v>
      </c>
      <c r="M69" s="53">
        <f t="shared" si="6"/>
        <v>0.03</v>
      </c>
      <c r="N69" s="83">
        <f t="shared" si="4"/>
        <v>0.48908005708944979</v>
      </c>
      <c r="O69" s="84">
        <f t="shared" si="5"/>
        <v>0.46333995444478915</v>
      </c>
      <c r="P69" s="147"/>
      <c r="Q69" s="30"/>
      <c r="R69" s="30"/>
    </row>
    <row r="70" spans="2:18" s="9" customFormat="1" ht="15" x14ac:dyDescent="0.35">
      <c r="B70" s="140"/>
      <c r="C70" s="49" t="s">
        <v>8</v>
      </c>
      <c r="D70" s="50" t="s">
        <v>17</v>
      </c>
      <c r="E70" s="46">
        <v>42614</v>
      </c>
      <c r="F70" s="51">
        <v>24</v>
      </c>
      <c r="G70" s="52">
        <v>0.50075293687169464</v>
      </c>
      <c r="H70" s="52">
        <v>0.45828462743102777</v>
      </c>
      <c r="I70" s="27">
        <f t="shared" si="2"/>
        <v>0.50575293687169465</v>
      </c>
      <c r="J70" s="27">
        <f t="shared" si="3"/>
        <v>0.46328462743102777</v>
      </c>
      <c r="K70" s="28">
        <v>0.03</v>
      </c>
      <c r="L70" s="48">
        <f t="shared" si="0"/>
        <v>0</v>
      </c>
      <c r="M70" s="53">
        <f t="shared" si="6"/>
        <v>0.03</v>
      </c>
      <c r="N70" s="83">
        <f t="shared" si="4"/>
        <v>0.50575293687169465</v>
      </c>
      <c r="O70" s="84">
        <f t="shared" si="5"/>
        <v>0.46328462743102777</v>
      </c>
      <c r="P70" s="147"/>
      <c r="Q70" s="30"/>
      <c r="R70" s="30"/>
    </row>
    <row r="71" spans="2:18" s="9" customFormat="1" ht="15.6" thickBot="1" x14ac:dyDescent="0.4">
      <c r="B71" s="140"/>
      <c r="C71" s="54" t="s">
        <v>8</v>
      </c>
      <c r="D71" s="55" t="s">
        <v>17</v>
      </c>
      <c r="E71" s="57">
        <v>42614</v>
      </c>
      <c r="F71" s="56">
        <v>36</v>
      </c>
      <c r="G71" s="58">
        <v>0.49905507938665766</v>
      </c>
      <c r="H71" s="58">
        <v>0.45664124071420042</v>
      </c>
      <c r="I71" s="27">
        <f t="shared" si="2"/>
        <v>0.50405507938665761</v>
      </c>
      <c r="J71" s="27">
        <f t="shared" si="3"/>
        <v>0.46164124071420043</v>
      </c>
      <c r="K71" s="41">
        <v>0.03</v>
      </c>
      <c r="L71" s="59">
        <f t="shared" si="0"/>
        <v>0</v>
      </c>
      <c r="M71" s="59">
        <f t="shared" si="6"/>
        <v>0.03</v>
      </c>
      <c r="N71" s="88">
        <f t="shared" si="4"/>
        <v>0.50405507938665761</v>
      </c>
      <c r="O71" s="89">
        <f t="shared" si="5"/>
        <v>0.46164124071420043</v>
      </c>
      <c r="P71" s="147"/>
      <c r="Q71" s="30"/>
      <c r="R71" s="30"/>
    </row>
    <row r="72" spans="2:18" s="9" customFormat="1" ht="15" x14ac:dyDescent="0.35">
      <c r="B72" s="140"/>
      <c r="C72" s="23" t="s">
        <v>18</v>
      </c>
      <c r="D72" s="28" t="s">
        <v>47</v>
      </c>
      <c r="E72" s="26">
        <v>42583</v>
      </c>
      <c r="F72" s="25">
        <v>6</v>
      </c>
      <c r="G72" s="27">
        <v>0.44294291878287179</v>
      </c>
      <c r="H72" s="27">
        <v>0.45242956867721007</v>
      </c>
      <c r="I72" s="27">
        <f t="shared" si="2"/>
        <v>0.44794291878287179</v>
      </c>
      <c r="J72" s="27">
        <f t="shared" si="3"/>
        <v>0.45742956867721007</v>
      </c>
      <c r="K72" s="28">
        <v>0.03</v>
      </c>
      <c r="L72" s="28">
        <f t="shared" si="0"/>
        <v>0</v>
      </c>
      <c r="M72" s="28">
        <f t="shared" si="6"/>
        <v>0.03</v>
      </c>
      <c r="N72" s="27">
        <f t="shared" si="4"/>
        <v>0.44794291878287179</v>
      </c>
      <c r="O72" s="29">
        <f t="shared" si="5"/>
        <v>0.45742956867721007</v>
      </c>
      <c r="P72" s="147"/>
      <c r="Q72" s="30"/>
      <c r="R72" s="30"/>
    </row>
    <row r="73" spans="2:18" s="9" customFormat="1" ht="15" x14ac:dyDescent="0.35">
      <c r="B73" s="140"/>
      <c r="C73" s="31" t="s">
        <v>18</v>
      </c>
      <c r="D73" s="35" t="s">
        <v>47</v>
      </c>
      <c r="E73" s="26">
        <v>42583</v>
      </c>
      <c r="F73" s="33">
        <v>12</v>
      </c>
      <c r="G73" s="34">
        <v>0.47119294111137949</v>
      </c>
      <c r="H73" s="34">
        <v>0.44048851380550874</v>
      </c>
      <c r="I73" s="27">
        <f t="shared" si="2"/>
        <v>0.4761929411113795</v>
      </c>
      <c r="J73" s="27">
        <f t="shared" si="3"/>
        <v>0.44548851380550875</v>
      </c>
      <c r="K73" s="28">
        <v>0.03</v>
      </c>
      <c r="L73" s="28">
        <f t="shared" si="0"/>
        <v>0</v>
      </c>
      <c r="M73" s="35">
        <f t="shared" si="6"/>
        <v>0.03</v>
      </c>
      <c r="N73" s="27">
        <f t="shared" si="4"/>
        <v>0.4761929411113795</v>
      </c>
      <c r="O73" s="29">
        <f t="shared" si="5"/>
        <v>0.44548851380550875</v>
      </c>
      <c r="P73" s="147"/>
      <c r="Q73" s="30"/>
      <c r="R73" s="30"/>
    </row>
    <row r="74" spans="2:18" s="9" customFormat="1" ht="15" x14ac:dyDescent="0.35">
      <c r="B74" s="140"/>
      <c r="C74" s="31" t="s">
        <v>18</v>
      </c>
      <c r="D74" s="35" t="s">
        <v>47</v>
      </c>
      <c r="E74" s="26">
        <v>42583</v>
      </c>
      <c r="F74" s="33">
        <v>18</v>
      </c>
      <c r="G74" s="34">
        <v>0.46615440766496341</v>
      </c>
      <c r="H74" s="34">
        <v>0.44473245655090049</v>
      </c>
      <c r="I74" s="27">
        <f t="shared" si="2"/>
        <v>0.47115440766496341</v>
      </c>
      <c r="J74" s="27">
        <f t="shared" si="3"/>
        <v>0.44973245655090049</v>
      </c>
      <c r="K74" s="28">
        <v>0.03</v>
      </c>
      <c r="L74" s="28">
        <f t="shared" si="0"/>
        <v>0</v>
      </c>
      <c r="M74" s="35">
        <f t="shared" si="6"/>
        <v>0.03</v>
      </c>
      <c r="N74" s="27">
        <f t="shared" si="4"/>
        <v>0.47115440766496341</v>
      </c>
      <c r="O74" s="29">
        <f t="shared" si="5"/>
        <v>0.44973245655090049</v>
      </c>
      <c r="P74" s="147"/>
      <c r="Q74" s="30"/>
      <c r="R74" s="30"/>
    </row>
    <row r="75" spans="2:18" s="9" customFormat="1" ht="15" x14ac:dyDescent="0.35">
      <c r="B75" s="140"/>
      <c r="C75" s="31" t="s">
        <v>18</v>
      </c>
      <c r="D75" s="35" t="s">
        <v>47</v>
      </c>
      <c r="E75" s="26">
        <v>42583</v>
      </c>
      <c r="F75" s="33">
        <v>24</v>
      </c>
      <c r="G75" s="34">
        <v>0.47683313052058873</v>
      </c>
      <c r="H75" s="34">
        <v>0.44643406868549879</v>
      </c>
      <c r="I75" s="27">
        <f t="shared" si="2"/>
        <v>0.48183313052058874</v>
      </c>
      <c r="J75" s="27">
        <f t="shared" si="3"/>
        <v>0.45143406868549879</v>
      </c>
      <c r="K75" s="28">
        <v>0.03</v>
      </c>
      <c r="L75" s="28">
        <f t="shared" si="0"/>
        <v>0</v>
      </c>
      <c r="M75" s="35">
        <f t="shared" si="6"/>
        <v>0.03</v>
      </c>
      <c r="N75" s="27">
        <f t="shared" si="4"/>
        <v>0.48183313052058874</v>
      </c>
      <c r="O75" s="29">
        <f t="shared" si="5"/>
        <v>0.45143406868549879</v>
      </c>
      <c r="P75" s="147"/>
      <c r="Q75" s="30"/>
      <c r="R75" s="30"/>
    </row>
    <row r="76" spans="2:18" s="9" customFormat="1" ht="15.6" thickBot="1" x14ac:dyDescent="0.4">
      <c r="B76" s="140"/>
      <c r="C76" s="36" t="s">
        <v>18</v>
      </c>
      <c r="D76" s="41" t="s">
        <v>47</v>
      </c>
      <c r="E76" s="39">
        <v>42583</v>
      </c>
      <c r="F76" s="38">
        <v>36</v>
      </c>
      <c r="G76" s="40">
        <v>0.47735279163156896</v>
      </c>
      <c r="H76" s="40">
        <v>0.44781591624828243</v>
      </c>
      <c r="I76" s="27">
        <f t="shared" si="2"/>
        <v>0.48235279163156897</v>
      </c>
      <c r="J76" s="27">
        <f t="shared" si="3"/>
        <v>0.45281591624828244</v>
      </c>
      <c r="K76" s="41">
        <v>0.03</v>
      </c>
      <c r="L76" s="41">
        <f t="shared" si="0"/>
        <v>0</v>
      </c>
      <c r="M76" s="41">
        <f t="shared" si="6"/>
        <v>0.03</v>
      </c>
      <c r="N76" s="40">
        <f t="shared" si="4"/>
        <v>0.48235279163156897</v>
      </c>
      <c r="O76" s="42">
        <f t="shared" si="5"/>
        <v>0.45281591624828244</v>
      </c>
      <c r="P76" s="147"/>
      <c r="Q76" s="30"/>
      <c r="R76" s="30"/>
    </row>
    <row r="77" spans="2:18" s="9" customFormat="1" ht="15" x14ac:dyDescent="0.35">
      <c r="B77" s="140"/>
      <c r="C77" s="23" t="s">
        <v>18</v>
      </c>
      <c r="D77" s="28" t="s">
        <v>47</v>
      </c>
      <c r="E77" s="26">
        <v>42614</v>
      </c>
      <c r="F77" s="25">
        <v>6</v>
      </c>
      <c r="G77" s="27">
        <v>0.44235902685098322</v>
      </c>
      <c r="H77" s="27">
        <v>0.45745737296376293</v>
      </c>
      <c r="I77" s="27">
        <f t="shared" si="2"/>
        <v>0.44735902685098322</v>
      </c>
      <c r="J77" s="27">
        <f t="shared" si="3"/>
        <v>0.46245737296376294</v>
      </c>
      <c r="K77" s="28">
        <v>0.03</v>
      </c>
      <c r="L77" s="28">
        <f t="shared" si="0"/>
        <v>0</v>
      </c>
      <c r="M77" s="28">
        <f t="shared" si="6"/>
        <v>0.03</v>
      </c>
      <c r="N77" s="27">
        <f t="shared" si="4"/>
        <v>0.44735902685098322</v>
      </c>
      <c r="O77" s="29">
        <f t="shared" si="5"/>
        <v>0.46245737296376294</v>
      </c>
      <c r="P77" s="147"/>
      <c r="Q77" s="30"/>
      <c r="R77" s="30"/>
    </row>
    <row r="78" spans="2:18" s="9" customFormat="1" ht="15" x14ac:dyDescent="0.35">
      <c r="B78" s="140"/>
      <c r="C78" s="31" t="s">
        <v>18</v>
      </c>
      <c r="D78" s="35" t="s">
        <v>47</v>
      </c>
      <c r="E78" s="26">
        <v>42614</v>
      </c>
      <c r="F78" s="33">
        <v>12</v>
      </c>
      <c r="G78" s="34">
        <v>0.47266008398577963</v>
      </c>
      <c r="H78" s="34">
        <v>0.43847598125632298</v>
      </c>
      <c r="I78" s="27">
        <f t="shared" si="2"/>
        <v>0.47766008398577964</v>
      </c>
      <c r="J78" s="27">
        <f t="shared" si="3"/>
        <v>0.44347598125632298</v>
      </c>
      <c r="K78" s="28">
        <v>0.03</v>
      </c>
      <c r="L78" s="28">
        <f t="shared" si="0"/>
        <v>0</v>
      </c>
      <c r="M78" s="35">
        <f t="shared" si="6"/>
        <v>0.03</v>
      </c>
      <c r="N78" s="27">
        <f t="shared" si="4"/>
        <v>0.47766008398577964</v>
      </c>
      <c r="O78" s="29">
        <f t="shared" si="5"/>
        <v>0.44347598125632298</v>
      </c>
      <c r="P78" s="147"/>
      <c r="Q78" s="30"/>
      <c r="R78" s="30"/>
    </row>
    <row r="79" spans="2:18" s="9" customFormat="1" ht="15" x14ac:dyDescent="0.35">
      <c r="B79" s="140"/>
      <c r="C79" s="31" t="s">
        <v>18</v>
      </c>
      <c r="D79" s="35" t="s">
        <v>47</v>
      </c>
      <c r="E79" s="67">
        <v>42614</v>
      </c>
      <c r="F79" s="33">
        <v>23</v>
      </c>
      <c r="G79" s="34">
        <v>0.46476822381971938</v>
      </c>
      <c r="H79" s="34">
        <v>0.44631150218655186</v>
      </c>
      <c r="I79" s="27">
        <f t="shared" si="2"/>
        <v>0.46976822381971939</v>
      </c>
      <c r="J79" s="27">
        <f t="shared" si="3"/>
        <v>0.45131150218655186</v>
      </c>
      <c r="K79" s="28">
        <v>0.03</v>
      </c>
      <c r="L79" s="28">
        <f t="shared" si="0"/>
        <v>0</v>
      </c>
      <c r="M79" s="35">
        <f t="shared" si="6"/>
        <v>0.03</v>
      </c>
      <c r="N79" s="27">
        <f t="shared" si="4"/>
        <v>0.46976822381971939</v>
      </c>
      <c r="O79" s="29">
        <f t="shared" si="5"/>
        <v>0.45131150218655186</v>
      </c>
      <c r="P79" s="147"/>
      <c r="Q79" s="30"/>
      <c r="R79" s="30"/>
    </row>
    <row r="80" spans="2:18" s="9" customFormat="1" ht="15" x14ac:dyDescent="0.35">
      <c r="B80" s="140"/>
      <c r="C80" s="31" t="s">
        <v>18</v>
      </c>
      <c r="D80" s="35" t="s">
        <v>47</v>
      </c>
      <c r="E80" s="26">
        <v>42614</v>
      </c>
      <c r="F80" s="33">
        <v>24</v>
      </c>
      <c r="G80" s="34">
        <v>0.47764344157461913</v>
      </c>
      <c r="H80" s="34">
        <v>0.44532612933283378</v>
      </c>
      <c r="I80" s="27">
        <f t="shared" si="2"/>
        <v>0.48264344157461914</v>
      </c>
      <c r="J80" s="27">
        <f t="shared" si="3"/>
        <v>0.45032612933283378</v>
      </c>
      <c r="K80" s="28">
        <v>0.03</v>
      </c>
      <c r="L80" s="28">
        <f t="shared" si="0"/>
        <v>0</v>
      </c>
      <c r="M80" s="35">
        <f t="shared" si="6"/>
        <v>0.03</v>
      </c>
      <c r="N80" s="27">
        <f t="shared" si="4"/>
        <v>0.48264344157461914</v>
      </c>
      <c r="O80" s="29">
        <f t="shared" si="5"/>
        <v>0.45032612933283378</v>
      </c>
      <c r="P80" s="147"/>
      <c r="Q80" s="30"/>
      <c r="R80" s="30"/>
    </row>
    <row r="81" spans="2:18" s="9" customFormat="1" ht="15.6" thickBot="1" x14ac:dyDescent="0.4">
      <c r="B81" s="140"/>
      <c r="C81" s="68" t="s">
        <v>18</v>
      </c>
      <c r="D81" s="69" t="s">
        <v>47</v>
      </c>
      <c r="E81" s="71">
        <v>42614</v>
      </c>
      <c r="F81" s="70">
        <v>36</v>
      </c>
      <c r="G81" s="72">
        <v>0.47801678917933527</v>
      </c>
      <c r="H81" s="72">
        <v>0.44765881049715051</v>
      </c>
      <c r="I81" s="73">
        <f t="shared" si="2"/>
        <v>0.48301678917933527</v>
      </c>
      <c r="J81" s="73">
        <f t="shared" si="3"/>
        <v>0.45265881049715051</v>
      </c>
      <c r="K81" s="69">
        <v>0.03</v>
      </c>
      <c r="L81" s="69">
        <f t="shared" si="0"/>
        <v>0</v>
      </c>
      <c r="M81" s="69">
        <f t="shared" si="6"/>
        <v>0.03</v>
      </c>
      <c r="N81" s="73">
        <f t="shared" si="4"/>
        <v>0.48301678917933527</v>
      </c>
      <c r="O81" s="74">
        <f t="shared" si="5"/>
        <v>0.45265881049715051</v>
      </c>
      <c r="P81" s="147"/>
      <c r="Q81" s="30"/>
      <c r="R81" s="30"/>
    </row>
    <row r="82" spans="2:18" s="9" customFormat="1" ht="15" x14ac:dyDescent="0.35">
      <c r="B82" s="140"/>
      <c r="C82" s="75" t="s">
        <v>53</v>
      </c>
      <c r="D82" s="66" t="s">
        <v>48</v>
      </c>
      <c r="E82" s="76">
        <v>42583</v>
      </c>
      <c r="F82" s="65">
        <v>6</v>
      </c>
      <c r="G82" s="77">
        <v>0.68150774843073525</v>
      </c>
      <c r="H82" s="77">
        <v>0.63134392826625463</v>
      </c>
      <c r="I82" s="78">
        <f t="shared" si="2"/>
        <v>0.68650774843073525</v>
      </c>
      <c r="J82" s="78">
        <f t="shared" si="3"/>
        <v>0.63634392826625463</v>
      </c>
      <c r="K82" s="79">
        <v>0.03</v>
      </c>
      <c r="L82" s="66">
        <f t="shared" si="0"/>
        <v>0</v>
      </c>
      <c r="M82" s="66">
        <f t="shared" si="6"/>
        <v>0.03</v>
      </c>
      <c r="N82" s="80">
        <f t="shared" si="4"/>
        <v>0.68650774843073525</v>
      </c>
      <c r="O82" s="81">
        <f t="shared" si="5"/>
        <v>0.63634392826625463</v>
      </c>
      <c r="P82" s="147"/>
      <c r="Q82" s="30"/>
      <c r="R82" s="30"/>
    </row>
    <row r="83" spans="2:18" s="9" customFormat="1" ht="15" x14ac:dyDescent="0.35">
      <c r="B83" s="140"/>
      <c r="C83" s="49" t="s">
        <v>53</v>
      </c>
      <c r="D83" s="53" t="s">
        <v>48</v>
      </c>
      <c r="E83" s="82">
        <v>42583</v>
      </c>
      <c r="F83" s="51">
        <v>12</v>
      </c>
      <c r="G83" s="52">
        <v>0.64290908807780944</v>
      </c>
      <c r="H83" s="52">
        <v>0.56341865851339401</v>
      </c>
      <c r="I83" s="27">
        <f t="shared" si="2"/>
        <v>0.64790908807780945</v>
      </c>
      <c r="J83" s="27">
        <f t="shared" si="3"/>
        <v>0.56841865851339402</v>
      </c>
      <c r="K83" s="28">
        <v>0.03</v>
      </c>
      <c r="L83" s="53">
        <f t="shared" si="0"/>
        <v>0</v>
      </c>
      <c r="M83" s="53">
        <f t="shared" si="6"/>
        <v>0.03</v>
      </c>
      <c r="N83" s="83">
        <f t="shared" si="4"/>
        <v>0.64790908807780945</v>
      </c>
      <c r="O83" s="84">
        <f t="shared" si="5"/>
        <v>0.56841865851339402</v>
      </c>
      <c r="P83" s="147"/>
      <c r="Q83" s="30"/>
      <c r="R83" s="30"/>
    </row>
    <row r="84" spans="2:18" s="9" customFormat="1" ht="15" x14ac:dyDescent="0.35">
      <c r="B84" s="140"/>
      <c r="C84" s="49" t="s">
        <v>53</v>
      </c>
      <c r="D84" s="53" t="s">
        <v>48</v>
      </c>
      <c r="E84" s="82">
        <v>42583</v>
      </c>
      <c r="F84" s="51">
        <v>18</v>
      </c>
      <c r="G84" s="52">
        <v>0.66091767762271014</v>
      </c>
      <c r="H84" s="52">
        <v>0.59037905904676113</v>
      </c>
      <c r="I84" s="27">
        <f t="shared" si="2"/>
        <v>0.66591767762271015</v>
      </c>
      <c r="J84" s="27">
        <f t="shared" si="3"/>
        <v>0.59537905904676114</v>
      </c>
      <c r="K84" s="28">
        <v>0.03</v>
      </c>
      <c r="L84" s="53">
        <f t="shared" si="0"/>
        <v>0</v>
      </c>
      <c r="M84" s="53">
        <f t="shared" si="6"/>
        <v>0.03</v>
      </c>
      <c r="N84" s="83">
        <f t="shared" si="4"/>
        <v>0.66591767762271015</v>
      </c>
      <c r="O84" s="84">
        <f t="shared" si="5"/>
        <v>0.59537905904676114</v>
      </c>
      <c r="P84" s="147"/>
      <c r="Q84" s="30"/>
      <c r="R84" s="30"/>
    </row>
    <row r="85" spans="2:18" s="9" customFormat="1" ht="15" x14ac:dyDescent="0.35">
      <c r="B85" s="140"/>
      <c r="C85" s="49" t="s">
        <v>53</v>
      </c>
      <c r="D85" s="53" t="s">
        <v>48</v>
      </c>
      <c r="E85" s="82">
        <v>42583</v>
      </c>
      <c r="F85" s="51">
        <v>24</v>
      </c>
      <c r="G85" s="52">
        <v>0.64823637758561481</v>
      </c>
      <c r="H85" s="52">
        <v>0.57204398478905483</v>
      </c>
      <c r="I85" s="27">
        <f t="shared" si="2"/>
        <v>0.65323637758561481</v>
      </c>
      <c r="J85" s="27">
        <f t="shared" si="3"/>
        <v>0.57704398478905483</v>
      </c>
      <c r="K85" s="28">
        <v>0.03</v>
      </c>
      <c r="L85" s="53">
        <f t="shared" si="0"/>
        <v>0</v>
      </c>
      <c r="M85" s="53">
        <f t="shared" si="6"/>
        <v>0.03</v>
      </c>
      <c r="N85" s="83">
        <f t="shared" si="4"/>
        <v>0.65323637758561481</v>
      </c>
      <c r="O85" s="84">
        <f t="shared" si="5"/>
        <v>0.57704398478905483</v>
      </c>
      <c r="P85" s="147"/>
      <c r="Q85" s="30"/>
      <c r="R85" s="30"/>
    </row>
    <row r="86" spans="2:18" s="9" customFormat="1" ht="15.6" thickBot="1" x14ac:dyDescent="0.4">
      <c r="B86" s="140"/>
      <c r="C86" s="54" t="s">
        <v>53</v>
      </c>
      <c r="D86" s="85" t="s">
        <v>48</v>
      </c>
      <c r="E86" s="57">
        <v>42583</v>
      </c>
      <c r="F86" s="86">
        <v>36</v>
      </c>
      <c r="G86" s="87">
        <v>0.64594813092020131</v>
      </c>
      <c r="H86" s="87">
        <v>0.57226891980620598</v>
      </c>
      <c r="I86" s="27">
        <f t="shared" si="2"/>
        <v>0.65094813092020132</v>
      </c>
      <c r="J86" s="27">
        <f t="shared" si="3"/>
        <v>0.57726891980620598</v>
      </c>
      <c r="K86" s="41">
        <v>0.03</v>
      </c>
      <c r="L86" s="85">
        <f t="shared" si="0"/>
        <v>0</v>
      </c>
      <c r="M86" s="85">
        <f t="shared" si="6"/>
        <v>0.03</v>
      </c>
      <c r="N86" s="88">
        <f t="shared" si="4"/>
        <v>0.65094813092020132</v>
      </c>
      <c r="O86" s="89">
        <f t="shared" si="5"/>
        <v>0.57726891980620598</v>
      </c>
      <c r="P86" s="147"/>
      <c r="Q86" s="30"/>
      <c r="R86" s="30"/>
    </row>
    <row r="87" spans="2:18" s="9" customFormat="1" ht="15" x14ac:dyDescent="0.35">
      <c r="B87" s="140"/>
      <c r="C87" s="43" t="s">
        <v>53</v>
      </c>
      <c r="D87" s="66" t="s">
        <v>48</v>
      </c>
      <c r="E87" s="76">
        <v>42614</v>
      </c>
      <c r="F87" s="65">
        <v>6</v>
      </c>
      <c r="G87" s="77">
        <v>0.70028969650545081</v>
      </c>
      <c r="H87" s="77">
        <v>0.66934625973861261</v>
      </c>
      <c r="I87" s="27">
        <f t="shared" si="2"/>
        <v>0.70528969650545081</v>
      </c>
      <c r="J87" s="27">
        <f t="shared" si="3"/>
        <v>0.67434625973861262</v>
      </c>
      <c r="K87" s="28">
        <v>0.03</v>
      </c>
      <c r="L87" s="66">
        <f t="shared" si="0"/>
        <v>0</v>
      </c>
      <c r="M87" s="66">
        <f t="shared" si="6"/>
        <v>0.03</v>
      </c>
      <c r="N87" s="83">
        <f t="shared" si="4"/>
        <v>0.70528969650545081</v>
      </c>
      <c r="O87" s="84">
        <f t="shared" si="5"/>
        <v>0.67434625973861262</v>
      </c>
      <c r="P87" s="147"/>
      <c r="Q87" s="30"/>
      <c r="R87" s="30"/>
    </row>
    <row r="88" spans="2:18" s="9" customFormat="1" ht="15" x14ac:dyDescent="0.35">
      <c r="B88" s="140"/>
      <c r="C88" s="49" t="s">
        <v>53</v>
      </c>
      <c r="D88" s="53" t="s">
        <v>48</v>
      </c>
      <c r="E88" s="46">
        <v>42614</v>
      </c>
      <c r="F88" s="51">
        <v>12</v>
      </c>
      <c r="G88" s="52">
        <v>0.63657613644367617</v>
      </c>
      <c r="H88" s="52">
        <v>0.54826522456498583</v>
      </c>
      <c r="I88" s="27">
        <f t="shared" si="2"/>
        <v>0.64157613644367617</v>
      </c>
      <c r="J88" s="27">
        <f t="shared" si="3"/>
        <v>0.55326522456498584</v>
      </c>
      <c r="K88" s="28">
        <v>0.03</v>
      </c>
      <c r="L88" s="48">
        <f t="shared" si="0"/>
        <v>0</v>
      </c>
      <c r="M88" s="53">
        <f t="shared" si="6"/>
        <v>0.03</v>
      </c>
      <c r="N88" s="83">
        <f t="shared" si="4"/>
        <v>0.64157613644367617</v>
      </c>
      <c r="O88" s="84">
        <f t="shared" si="5"/>
        <v>0.55326522456498584</v>
      </c>
      <c r="P88" s="147"/>
      <c r="Q88" s="30"/>
      <c r="R88" s="30"/>
    </row>
    <row r="89" spans="2:18" s="9" customFormat="1" ht="15" x14ac:dyDescent="0.35">
      <c r="B89" s="140"/>
      <c r="C89" s="49" t="s">
        <v>53</v>
      </c>
      <c r="D89" s="53" t="s">
        <v>48</v>
      </c>
      <c r="E89" s="46">
        <v>42614</v>
      </c>
      <c r="F89" s="51">
        <v>15</v>
      </c>
      <c r="G89" s="52">
        <v>0.59968375536569318</v>
      </c>
      <c r="H89" s="52">
        <v>0.52896059859948497</v>
      </c>
      <c r="I89" s="27">
        <f t="shared" si="2"/>
        <v>0.60468375536569319</v>
      </c>
      <c r="J89" s="27">
        <f t="shared" si="3"/>
        <v>0.53396059859948497</v>
      </c>
      <c r="K89" s="28">
        <v>0.03</v>
      </c>
      <c r="L89" s="48">
        <f t="shared" si="0"/>
        <v>0</v>
      </c>
      <c r="M89" s="53">
        <f t="shared" si="6"/>
        <v>0.03</v>
      </c>
      <c r="N89" s="83">
        <f t="shared" si="4"/>
        <v>0.60468375536569319</v>
      </c>
      <c r="O89" s="84">
        <f t="shared" si="5"/>
        <v>0.53396059859948497</v>
      </c>
      <c r="P89" s="147"/>
      <c r="Q89" s="30"/>
      <c r="R89" s="30"/>
    </row>
    <row r="90" spans="2:18" s="9" customFormat="1" ht="15" x14ac:dyDescent="0.35">
      <c r="B90" s="140"/>
      <c r="C90" s="49" t="s">
        <v>53</v>
      </c>
      <c r="D90" s="53" t="s">
        <v>48</v>
      </c>
      <c r="E90" s="46">
        <v>42614</v>
      </c>
      <c r="F90" s="51">
        <v>18</v>
      </c>
      <c r="G90" s="52">
        <v>0.67288480362856429</v>
      </c>
      <c r="H90" s="52">
        <v>0.59727018138602339</v>
      </c>
      <c r="I90" s="27">
        <f t="shared" si="2"/>
        <v>0.67788480362856429</v>
      </c>
      <c r="J90" s="27">
        <f t="shared" si="3"/>
        <v>0.6022701813860234</v>
      </c>
      <c r="K90" s="28">
        <v>0.03</v>
      </c>
      <c r="L90" s="48">
        <f t="shared" si="0"/>
        <v>0</v>
      </c>
      <c r="M90" s="53">
        <f t="shared" si="6"/>
        <v>0.03</v>
      </c>
      <c r="N90" s="83">
        <f t="shared" si="4"/>
        <v>0.67788480362856429</v>
      </c>
      <c r="O90" s="84">
        <f t="shared" si="5"/>
        <v>0.6022701813860234</v>
      </c>
      <c r="P90" s="147"/>
      <c r="Q90" s="30"/>
      <c r="R90" s="30"/>
    </row>
    <row r="91" spans="2:18" s="9" customFormat="1" ht="15" x14ac:dyDescent="0.35">
      <c r="B91" s="140"/>
      <c r="C91" s="49" t="s">
        <v>53</v>
      </c>
      <c r="D91" s="53" t="s">
        <v>48</v>
      </c>
      <c r="E91" s="82">
        <v>42614</v>
      </c>
      <c r="F91" s="51">
        <v>24</v>
      </c>
      <c r="G91" s="52">
        <v>0.64492711332913277</v>
      </c>
      <c r="H91" s="52">
        <v>0.5568156296495429</v>
      </c>
      <c r="I91" s="27">
        <f t="shared" si="2"/>
        <v>0.64992711332913278</v>
      </c>
      <c r="J91" s="27">
        <f t="shared" si="3"/>
        <v>0.5618156296495429</v>
      </c>
      <c r="K91" s="28">
        <v>0.03</v>
      </c>
      <c r="L91" s="53">
        <f t="shared" si="0"/>
        <v>0</v>
      </c>
      <c r="M91" s="53">
        <f t="shared" si="6"/>
        <v>0.03</v>
      </c>
      <c r="N91" s="83">
        <f t="shared" si="4"/>
        <v>0.64992711332913278</v>
      </c>
      <c r="O91" s="84">
        <f t="shared" si="5"/>
        <v>0.5618156296495429</v>
      </c>
      <c r="P91" s="147"/>
      <c r="Q91" s="30"/>
      <c r="R91" s="30"/>
    </row>
    <row r="92" spans="2:18" s="9" customFormat="1" ht="15.6" thickBot="1" x14ac:dyDescent="0.4">
      <c r="B92" s="140"/>
      <c r="C92" s="54" t="s">
        <v>53</v>
      </c>
      <c r="D92" s="59" t="s">
        <v>48</v>
      </c>
      <c r="E92" s="57">
        <v>42614</v>
      </c>
      <c r="F92" s="56">
        <v>36</v>
      </c>
      <c r="G92" s="58">
        <v>0.64381130927905528</v>
      </c>
      <c r="H92" s="58">
        <v>0.55712107725425286</v>
      </c>
      <c r="I92" s="27">
        <f t="shared" si="2"/>
        <v>0.64881130927905528</v>
      </c>
      <c r="J92" s="27">
        <f t="shared" si="3"/>
        <v>0.56212107725425287</v>
      </c>
      <c r="K92" s="41">
        <v>0.03</v>
      </c>
      <c r="L92" s="59">
        <f t="shared" si="0"/>
        <v>0</v>
      </c>
      <c r="M92" s="59">
        <f t="shared" si="6"/>
        <v>0.03</v>
      </c>
      <c r="N92" s="88">
        <f t="shared" si="4"/>
        <v>0.64881130927905528</v>
      </c>
      <c r="O92" s="89">
        <f t="shared" si="5"/>
        <v>0.56212107725425287</v>
      </c>
      <c r="P92" s="147"/>
      <c r="Q92" s="30"/>
      <c r="R92" s="30"/>
    </row>
    <row r="93" spans="2:18" s="9" customFormat="1" ht="15" x14ac:dyDescent="0.35">
      <c r="B93" s="140"/>
      <c r="C93" s="43" t="s">
        <v>53</v>
      </c>
      <c r="D93" s="48" t="s">
        <v>48</v>
      </c>
      <c r="E93" s="46">
        <v>42644</v>
      </c>
      <c r="F93" s="45">
        <v>6</v>
      </c>
      <c r="G93" s="47">
        <v>0.73343599748062349</v>
      </c>
      <c r="H93" s="47">
        <v>0.68737608397822236</v>
      </c>
      <c r="I93" s="27">
        <f t="shared" si="2"/>
        <v>0.7384359974806235</v>
      </c>
      <c r="J93" s="27">
        <f t="shared" si="3"/>
        <v>0.69237608397822237</v>
      </c>
      <c r="K93" s="28">
        <v>0.03</v>
      </c>
      <c r="L93" s="48">
        <f t="shared" si="0"/>
        <v>0</v>
      </c>
      <c r="M93" s="48">
        <f t="shared" si="6"/>
        <v>0.03</v>
      </c>
      <c r="N93" s="83">
        <f t="shared" si="4"/>
        <v>0.7384359974806235</v>
      </c>
      <c r="O93" s="84">
        <f t="shared" si="5"/>
        <v>0.69237608397822237</v>
      </c>
      <c r="P93" s="147"/>
      <c r="Q93" s="30"/>
      <c r="R93" s="30"/>
    </row>
    <row r="94" spans="2:18" s="9" customFormat="1" ht="15" x14ac:dyDescent="0.35">
      <c r="B94" s="140"/>
      <c r="C94" s="49" t="s">
        <v>53</v>
      </c>
      <c r="D94" s="53" t="s">
        <v>48</v>
      </c>
      <c r="E94" s="82">
        <v>42644</v>
      </c>
      <c r="F94" s="51">
        <v>12</v>
      </c>
      <c r="G94" s="52">
        <v>0.64700354588596221</v>
      </c>
      <c r="H94" s="52">
        <v>0.54057341071302001</v>
      </c>
      <c r="I94" s="27">
        <f t="shared" si="2"/>
        <v>0.65200354588596221</v>
      </c>
      <c r="J94" s="27">
        <f t="shared" si="3"/>
        <v>0.54557341071302001</v>
      </c>
      <c r="K94" s="28">
        <v>0.03</v>
      </c>
      <c r="L94" s="48">
        <f t="shared" si="0"/>
        <v>0</v>
      </c>
      <c r="M94" s="48">
        <f t="shared" si="6"/>
        <v>0.03</v>
      </c>
      <c r="N94" s="83">
        <f t="shared" si="4"/>
        <v>0.65200354588596221</v>
      </c>
      <c r="O94" s="84">
        <f t="shared" si="5"/>
        <v>0.54557341071302001</v>
      </c>
      <c r="P94" s="147"/>
      <c r="Q94" s="30"/>
      <c r="R94" s="30"/>
    </row>
    <row r="95" spans="2:18" s="9" customFormat="1" ht="15" x14ac:dyDescent="0.35">
      <c r="B95" s="140"/>
      <c r="C95" s="49" t="s">
        <v>53</v>
      </c>
      <c r="D95" s="53" t="s">
        <v>48</v>
      </c>
      <c r="E95" s="82">
        <v>42644</v>
      </c>
      <c r="F95" s="51">
        <v>18</v>
      </c>
      <c r="G95" s="52">
        <v>0.68155687316144631</v>
      </c>
      <c r="H95" s="52">
        <v>0.5927957201878693</v>
      </c>
      <c r="I95" s="27">
        <f t="shared" si="2"/>
        <v>0.68655687316144631</v>
      </c>
      <c r="J95" s="27">
        <f t="shared" si="3"/>
        <v>0.59779572018786931</v>
      </c>
      <c r="K95" s="28">
        <v>0.03</v>
      </c>
      <c r="L95" s="48">
        <f t="shared" si="0"/>
        <v>0</v>
      </c>
      <c r="M95" s="48">
        <f t="shared" si="6"/>
        <v>0.03</v>
      </c>
      <c r="N95" s="83">
        <f t="shared" si="4"/>
        <v>0.68655687316144631</v>
      </c>
      <c r="O95" s="84">
        <f t="shared" si="5"/>
        <v>0.59779572018786931</v>
      </c>
      <c r="P95" s="147"/>
      <c r="Q95" s="30"/>
      <c r="R95" s="30"/>
    </row>
    <row r="96" spans="2:18" s="9" customFormat="1" ht="15" x14ac:dyDescent="0.35">
      <c r="B96" s="140"/>
      <c r="C96" s="49" t="s">
        <v>53</v>
      </c>
      <c r="D96" s="53" t="s">
        <v>48</v>
      </c>
      <c r="E96" s="82">
        <v>42644</v>
      </c>
      <c r="F96" s="51">
        <v>24</v>
      </c>
      <c r="G96" s="52">
        <v>0.64999552356753143</v>
      </c>
      <c r="H96" s="52">
        <v>0.54438554705297826</v>
      </c>
      <c r="I96" s="27">
        <f t="shared" si="2"/>
        <v>0.65499552356753143</v>
      </c>
      <c r="J96" s="27">
        <f t="shared" si="3"/>
        <v>0.54938554705297826</v>
      </c>
      <c r="K96" s="28">
        <v>0.03</v>
      </c>
      <c r="L96" s="53">
        <f t="shared" ref="L96:L127" si="7">$F$26</f>
        <v>0</v>
      </c>
      <c r="M96" s="53">
        <f t="shared" si="6"/>
        <v>0.03</v>
      </c>
      <c r="N96" s="83">
        <f t="shared" si="4"/>
        <v>0.65499552356753143</v>
      </c>
      <c r="O96" s="84">
        <f t="shared" si="5"/>
        <v>0.54938554705297826</v>
      </c>
      <c r="P96" s="147"/>
      <c r="Q96" s="30"/>
      <c r="R96" s="30"/>
    </row>
    <row r="97" spans="2:18" s="9" customFormat="1" ht="15.6" thickBot="1" x14ac:dyDescent="0.4">
      <c r="B97" s="140"/>
      <c r="C97" s="54" t="s">
        <v>53</v>
      </c>
      <c r="D97" s="85" t="s">
        <v>48</v>
      </c>
      <c r="E97" s="57">
        <v>42644</v>
      </c>
      <c r="F97" s="86">
        <v>36</v>
      </c>
      <c r="G97" s="87">
        <v>0.64728714605887272</v>
      </c>
      <c r="H97" s="87">
        <v>0.54347051350518627</v>
      </c>
      <c r="I97" s="90">
        <f t="shared" ref="I97:I127" si="8">G97+0.005</f>
        <v>0.65228714605887272</v>
      </c>
      <c r="J97" s="90">
        <f t="shared" ref="J97:J127" si="9">H97+0.005</f>
        <v>0.54847051350518627</v>
      </c>
      <c r="K97" s="41">
        <v>0.03</v>
      </c>
      <c r="L97" s="85">
        <f t="shared" si="7"/>
        <v>0</v>
      </c>
      <c r="M97" s="85">
        <f t="shared" si="6"/>
        <v>0.03</v>
      </c>
      <c r="N97" s="91">
        <f t="shared" ref="N97:N127" si="10">IF(L97&gt;0,I97+(L97*2),I97)</f>
        <v>0.65228714605887272</v>
      </c>
      <c r="O97" s="92">
        <f t="shared" ref="O97:O127" si="11">IF(L97&gt;0,J97+(L97*2),J97+L97)</f>
        <v>0.54847051350518627</v>
      </c>
      <c r="P97" s="147"/>
      <c r="Q97" s="30"/>
      <c r="R97" s="30"/>
    </row>
    <row r="98" spans="2:18" s="9" customFormat="1" ht="15" x14ac:dyDescent="0.35">
      <c r="B98" s="140"/>
      <c r="C98" s="23" t="s">
        <v>54</v>
      </c>
      <c r="D98" s="28" t="s">
        <v>48</v>
      </c>
      <c r="E98" s="71">
        <v>42583</v>
      </c>
      <c r="F98" s="25">
        <v>6</v>
      </c>
      <c r="G98" s="27">
        <v>0.51338175304653555</v>
      </c>
      <c r="H98" s="27">
        <v>0.4891292014655173</v>
      </c>
      <c r="I98" s="27">
        <f t="shared" si="8"/>
        <v>0.51838175304653555</v>
      </c>
      <c r="J98" s="27">
        <f t="shared" si="9"/>
        <v>0.49412920146551731</v>
      </c>
      <c r="K98" s="28">
        <v>0.03</v>
      </c>
      <c r="L98" s="28">
        <f t="shared" si="7"/>
        <v>0</v>
      </c>
      <c r="M98" s="28">
        <f t="shared" si="6"/>
        <v>0.03</v>
      </c>
      <c r="N98" s="27">
        <f t="shared" si="10"/>
        <v>0.51838175304653555</v>
      </c>
      <c r="O98" s="29">
        <f t="shared" si="11"/>
        <v>0.49412920146551731</v>
      </c>
      <c r="P98" s="147"/>
      <c r="Q98" s="30"/>
      <c r="R98" s="30"/>
    </row>
    <row r="99" spans="2:18" s="9" customFormat="1" ht="15" x14ac:dyDescent="0.35">
      <c r="B99" s="140"/>
      <c r="C99" s="31" t="s">
        <v>54</v>
      </c>
      <c r="D99" s="35" t="s">
        <v>48</v>
      </c>
      <c r="E99" s="67">
        <v>42583</v>
      </c>
      <c r="F99" s="33">
        <v>12</v>
      </c>
      <c r="G99" s="34">
        <v>0.49843489677037028</v>
      </c>
      <c r="H99" s="34">
        <v>0.45950326694444443</v>
      </c>
      <c r="I99" s="27">
        <f t="shared" si="8"/>
        <v>0.50343489677037023</v>
      </c>
      <c r="J99" s="27">
        <f t="shared" si="9"/>
        <v>0.46450326694444444</v>
      </c>
      <c r="K99" s="28">
        <v>0.03</v>
      </c>
      <c r="L99" s="35">
        <f t="shared" si="7"/>
        <v>0</v>
      </c>
      <c r="M99" s="35">
        <f t="shared" si="6"/>
        <v>0.03</v>
      </c>
      <c r="N99" s="27">
        <f t="shared" si="10"/>
        <v>0.50343489677037023</v>
      </c>
      <c r="O99" s="29">
        <f t="shared" si="11"/>
        <v>0.46450326694444444</v>
      </c>
      <c r="P99" s="147"/>
      <c r="Q99" s="30"/>
      <c r="R99" s="30"/>
    </row>
    <row r="100" spans="2:18" s="9" customFormat="1" ht="15" x14ac:dyDescent="0.35">
      <c r="B100" s="140"/>
      <c r="C100" s="31" t="s">
        <v>54</v>
      </c>
      <c r="D100" s="35" t="s">
        <v>48</v>
      </c>
      <c r="E100" s="67">
        <v>42583</v>
      </c>
      <c r="F100" s="33">
        <v>18</v>
      </c>
      <c r="G100" s="34">
        <v>0.50553980464124759</v>
      </c>
      <c r="H100" s="34">
        <v>0.47333596445783127</v>
      </c>
      <c r="I100" s="27">
        <f t="shared" si="8"/>
        <v>0.5105398046412476</v>
      </c>
      <c r="J100" s="27">
        <f t="shared" si="9"/>
        <v>0.47833596445783128</v>
      </c>
      <c r="K100" s="28">
        <v>0.03</v>
      </c>
      <c r="L100" s="35">
        <f t="shared" si="7"/>
        <v>0</v>
      </c>
      <c r="M100" s="35">
        <f t="shared" si="6"/>
        <v>0.03</v>
      </c>
      <c r="N100" s="27">
        <f t="shared" si="10"/>
        <v>0.5105398046412476</v>
      </c>
      <c r="O100" s="29">
        <f t="shared" si="11"/>
        <v>0.47833596445783128</v>
      </c>
      <c r="P100" s="147"/>
      <c r="Q100" s="30"/>
      <c r="R100" s="30"/>
    </row>
    <row r="101" spans="2:18" s="9" customFormat="1" ht="15" x14ac:dyDescent="0.35">
      <c r="B101" s="140"/>
      <c r="C101" s="31" t="s">
        <v>54</v>
      </c>
      <c r="D101" s="35" t="s">
        <v>48</v>
      </c>
      <c r="E101" s="67">
        <v>42583</v>
      </c>
      <c r="F101" s="33">
        <v>24</v>
      </c>
      <c r="G101" s="34">
        <v>0.4976727231398933</v>
      </c>
      <c r="H101" s="34">
        <v>0.46268108520833334</v>
      </c>
      <c r="I101" s="27">
        <f t="shared" si="8"/>
        <v>0.50267272313989331</v>
      </c>
      <c r="J101" s="27">
        <f t="shared" si="9"/>
        <v>0.46768108520833335</v>
      </c>
      <c r="K101" s="28">
        <v>0.03</v>
      </c>
      <c r="L101" s="35">
        <f t="shared" si="7"/>
        <v>0</v>
      </c>
      <c r="M101" s="35">
        <f t="shared" si="6"/>
        <v>0.03</v>
      </c>
      <c r="N101" s="27">
        <f t="shared" si="10"/>
        <v>0.50267272313989331</v>
      </c>
      <c r="O101" s="29">
        <f t="shared" si="11"/>
        <v>0.46768108520833335</v>
      </c>
      <c r="P101" s="147"/>
      <c r="Q101" s="30"/>
      <c r="R101" s="30"/>
    </row>
    <row r="102" spans="2:18" s="9" customFormat="1" ht="15.6" thickBot="1" x14ac:dyDescent="0.4">
      <c r="B102" s="140"/>
      <c r="C102" s="36" t="s">
        <v>54</v>
      </c>
      <c r="D102" s="41" t="s">
        <v>48</v>
      </c>
      <c r="E102" s="39">
        <v>42583</v>
      </c>
      <c r="F102" s="38">
        <v>36</v>
      </c>
      <c r="G102" s="40">
        <v>0.49409124146847627</v>
      </c>
      <c r="H102" s="40">
        <v>0.46226065199074073</v>
      </c>
      <c r="I102" s="27">
        <f t="shared" si="8"/>
        <v>0.49909124146847628</v>
      </c>
      <c r="J102" s="27">
        <f t="shared" si="9"/>
        <v>0.46726065199074074</v>
      </c>
      <c r="K102" s="41">
        <v>0.03</v>
      </c>
      <c r="L102" s="41">
        <f t="shared" si="7"/>
        <v>0</v>
      </c>
      <c r="M102" s="41">
        <f t="shared" si="6"/>
        <v>0.03</v>
      </c>
      <c r="N102" s="40">
        <f t="shared" si="10"/>
        <v>0.49909124146847628</v>
      </c>
      <c r="O102" s="42">
        <f t="shared" si="11"/>
        <v>0.46726065199074074</v>
      </c>
      <c r="P102" s="147"/>
      <c r="Q102" s="30"/>
      <c r="R102" s="30"/>
    </row>
    <row r="103" spans="2:18" s="9" customFormat="1" ht="15" x14ac:dyDescent="0.35">
      <c r="B103" s="140"/>
      <c r="C103" s="23" t="s">
        <v>54</v>
      </c>
      <c r="D103" s="28" t="s">
        <v>48</v>
      </c>
      <c r="E103" s="93">
        <v>42614</v>
      </c>
      <c r="F103" s="25">
        <v>6</v>
      </c>
      <c r="G103" s="27">
        <v>0.53849089472590317</v>
      </c>
      <c r="H103" s="27">
        <v>0.53226164906882589</v>
      </c>
      <c r="I103" s="27">
        <f t="shared" si="8"/>
        <v>0.54349089472590317</v>
      </c>
      <c r="J103" s="27">
        <f t="shared" si="9"/>
        <v>0.5372616490688259</v>
      </c>
      <c r="K103" s="28">
        <v>0.03</v>
      </c>
      <c r="L103" s="28">
        <f t="shared" si="7"/>
        <v>0</v>
      </c>
      <c r="M103" s="28">
        <f t="shared" si="6"/>
        <v>0.03</v>
      </c>
      <c r="N103" s="27">
        <f t="shared" si="10"/>
        <v>0.54349089472590317</v>
      </c>
      <c r="O103" s="29">
        <f t="shared" si="11"/>
        <v>0.5372616490688259</v>
      </c>
      <c r="P103" s="147"/>
      <c r="Q103" s="30"/>
      <c r="R103" s="30"/>
    </row>
    <row r="104" spans="2:18" s="9" customFormat="1" ht="15" x14ac:dyDescent="0.35">
      <c r="B104" s="140"/>
      <c r="C104" s="31" t="s">
        <v>54</v>
      </c>
      <c r="D104" s="35" t="s">
        <v>48</v>
      </c>
      <c r="E104" s="26">
        <v>42614</v>
      </c>
      <c r="F104" s="33">
        <v>12</v>
      </c>
      <c r="G104" s="34">
        <v>0.49958539243990419</v>
      </c>
      <c r="H104" s="34">
        <v>0.46268438671328677</v>
      </c>
      <c r="I104" s="27">
        <f t="shared" si="8"/>
        <v>0.50458539243990419</v>
      </c>
      <c r="J104" s="27">
        <f t="shared" si="9"/>
        <v>0.46768438671328677</v>
      </c>
      <c r="K104" s="28">
        <v>0.03</v>
      </c>
      <c r="L104" s="28">
        <f t="shared" si="7"/>
        <v>0</v>
      </c>
      <c r="M104" s="35">
        <f t="shared" si="6"/>
        <v>0.03</v>
      </c>
      <c r="N104" s="27">
        <f t="shared" si="10"/>
        <v>0.50458539243990419</v>
      </c>
      <c r="O104" s="29">
        <f t="shared" si="11"/>
        <v>0.46768438671328677</v>
      </c>
      <c r="P104" s="147"/>
      <c r="Q104" s="30"/>
      <c r="R104" s="30"/>
    </row>
    <row r="105" spans="2:18" s="9" customFormat="1" ht="15" x14ac:dyDescent="0.35">
      <c r="B105" s="140"/>
      <c r="C105" s="31" t="s">
        <v>54</v>
      </c>
      <c r="D105" s="35" t="s">
        <v>48</v>
      </c>
      <c r="E105" s="26">
        <v>42614</v>
      </c>
      <c r="F105" s="33">
        <v>18</v>
      </c>
      <c r="G105" s="34">
        <v>0.51506149860208228</v>
      </c>
      <c r="H105" s="34">
        <v>0.48842686659763312</v>
      </c>
      <c r="I105" s="27">
        <f t="shared" si="8"/>
        <v>0.52006149860208228</v>
      </c>
      <c r="J105" s="27">
        <f t="shared" si="9"/>
        <v>0.49342686659763313</v>
      </c>
      <c r="K105" s="28">
        <v>0.03</v>
      </c>
      <c r="L105" s="28">
        <f t="shared" si="7"/>
        <v>0</v>
      </c>
      <c r="M105" s="35">
        <f t="shared" si="6"/>
        <v>0.03</v>
      </c>
      <c r="N105" s="27">
        <f t="shared" si="10"/>
        <v>0.52006149860208228</v>
      </c>
      <c r="O105" s="29">
        <f t="shared" si="11"/>
        <v>0.49342686659763313</v>
      </c>
      <c r="P105" s="147"/>
      <c r="Q105" s="30"/>
      <c r="R105" s="30"/>
    </row>
    <row r="106" spans="2:18" s="9" customFormat="1" ht="15" x14ac:dyDescent="0.35">
      <c r="B106" s="140"/>
      <c r="C106" s="31" t="s">
        <v>54</v>
      </c>
      <c r="D106" s="35" t="s">
        <v>48</v>
      </c>
      <c r="E106" s="26">
        <v>42614</v>
      </c>
      <c r="F106" s="33">
        <v>24</v>
      </c>
      <c r="G106" s="34">
        <v>0.49831770532809977</v>
      </c>
      <c r="H106" s="34">
        <v>0.46497256051282043</v>
      </c>
      <c r="I106" s="27">
        <f t="shared" si="8"/>
        <v>0.50331770532809972</v>
      </c>
      <c r="J106" s="27">
        <f t="shared" si="9"/>
        <v>0.46997256051282044</v>
      </c>
      <c r="K106" s="28">
        <v>0.03</v>
      </c>
      <c r="L106" s="28">
        <f t="shared" si="7"/>
        <v>0</v>
      </c>
      <c r="M106" s="35">
        <f t="shared" si="6"/>
        <v>0.03</v>
      </c>
      <c r="N106" s="27">
        <f t="shared" si="10"/>
        <v>0.50331770532809972</v>
      </c>
      <c r="O106" s="29">
        <f t="shared" si="11"/>
        <v>0.46997256051282044</v>
      </c>
      <c r="P106" s="147"/>
      <c r="Q106" s="30"/>
      <c r="R106" s="30"/>
    </row>
    <row r="107" spans="2:18" s="9" customFormat="1" ht="15.6" thickBot="1" x14ac:dyDescent="0.4">
      <c r="B107" s="140"/>
      <c r="C107" s="36" t="s">
        <v>54</v>
      </c>
      <c r="D107" s="41" t="s">
        <v>48</v>
      </c>
      <c r="E107" s="94">
        <v>42614</v>
      </c>
      <c r="F107" s="38">
        <v>36</v>
      </c>
      <c r="G107" s="40">
        <v>0.49461203603841319</v>
      </c>
      <c r="H107" s="40">
        <v>0.46421064069930074</v>
      </c>
      <c r="I107" s="27">
        <f t="shared" si="8"/>
        <v>0.4996120360384132</v>
      </c>
      <c r="J107" s="27">
        <f t="shared" si="9"/>
        <v>0.46921064069930074</v>
      </c>
      <c r="K107" s="41">
        <v>0.03</v>
      </c>
      <c r="L107" s="41">
        <f t="shared" si="7"/>
        <v>0</v>
      </c>
      <c r="M107" s="41">
        <f t="shared" si="6"/>
        <v>0.03</v>
      </c>
      <c r="N107" s="40">
        <f t="shared" si="10"/>
        <v>0.4996120360384132</v>
      </c>
      <c r="O107" s="42">
        <f t="shared" si="11"/>
        <v>0.46921064069930074</v>
      </c>
      <c r="P107" s="147"/>
      <c r="Q107" s="30"/>
      <c r="R107" s="30"/>
    </row>
    <row r="108" spans="2:18" s="9" customFormat="1" ht="15" x14ac:dyDescent="0.35">
      <c r="B108" s="140"/>
      <c r="C108" s="23" t="s">
        <v>54</v>
      </c>
      <c r="D108" s="28" t="s">
        <v>48</v>
      </c>
      <c r="E108" s="26">
        <v>42644</v>
      </c>
      <c r="F108" s="25">
        <v>6</v>
      </c>
      <c r="G108" s="27">
        <v>0.5761630928164464</v>
      </c>
      <c r="H108" s="27">
        <v>0.56439197322834656</v>
      </c>
      <c r="I108" s="27">
        <f t="shared" si="8"/>
        <v>0.5811630928164464</v>
      </c>
      <c r="J108" s="27">
        <f t="shared" si="9"/>
        <v>0.56939197322834656</v>
      </c>
      <c r="K108" s="28">
        <v>0.03</v>
      </c>
      <c r="L108" s="28">
        <f t="shared" si="7"/>
        <v>0</v>
      </c>
      <c r="M108" s="28">
        <f t="shared" si="6"/>
        <v>0.03</v>
      </c>
      <c r="N108" s="27">
        <f t="shared" si="10"/>
        <v>0.5811630928164464</v>
      </c>
      <c r="O108" s="29">
        <f t="shared" si="11"/>
        <v>0.56939197322834656</v>
      </c>
      <c r="P108" s="147"/>
      <c r="Q108" s="30"/>
      <c r="R108" s="30"/>
    </row>
    <row r="109" spans="2:18" s="9" customFormat="1" ht="15" x14ac:dyDescent="0.35">
      <c r="B109" s="140"/>
      <c r="C109" s="31" t="s">
        <v>54</v>
      </c>
      <c r="D109" s="35" t="s">
        <v>48</v>
      </c>
      <c r="E109" s="26">
        <v>42644</v>
      </c>
      <c r="F109" s="33">
        <v>12</v>
      </c>
      <c r="G109" s="34">
        <v>0.50409247173428695</v>
      </c>
      <c r="H109" s="34">
        <v>0.46452547541666672</v>
      </c>
      <c r="I109" s="27">
        <f t="shared" si="8"/>
        <v>0.50909247173428696</v>
      </c>
      <c r="J109" s="27">
        <f t="shared" si="9"/>
        <v>0.46952547541666673</v>
      </c>
      <c r="K109" s="28">
        <v>0.03</v>
      </c>
      <c r="L109" s="28">
        <f t="shared" si="7"/>
        <v>0</v>
      </c>
      <c r="M109" s="35">
        <f t="shared" si="6"/>
        <v>0.03</v>
      </c>
      <c r="N109" s="27">
        <f t="shared" si="10"/>
        <v>0.50909247173428696</v>
      </c>
      <c r="O109" s="29">
        <f t="shared" si="11"/>
        <v>0.46952547541666673</v>
      </c>
      <c r="P109" s="147"/>
      <c r="Q109" s="30"/>
      <c r="R109" s="30"/>
    </row>
    <row r="110" spans="2:18" s="9" customFormat="1" ht="15" x14ac:dyDescent="0.35">
      <c r="B110" s="140"/>
      <c r="C110" s="31" t="s">
        <v>54</v>
      </c>
      <c r="D110" s="35" t="s">
        <v>48</v>
      </c>
      <c r="E110" s="26">
        <v>42644</v>
      </c>
      <c r="F110" s="33">
        <v>18</v>
      </c>
      <c r="G110" s="34">
        <v>0.51851650579058639</v>
      </c>
      <c r="H110" s="34">
        <v>0.49177404017492704</v>
      </c>
      <c r="I110" s="27">
        <f t="shared" si="8"/>
        <v>0.5235165057905864</v>
      </c>
      <c r="J110" s="27">
        <f t="shared" si="9"/>
        <v>0.49677404017492705</v>
      </c>
      <c r="K110" s="28">
        <v>0.03</v>
      </c>
      <c r="L110" s="28">
        <f t="shared" si="7"/>
        <v>0</v>
      </c>
      <c r="M110" s="35">
        <f t="shared" si="6"/>
        <v>0.03</v>
      </c>
      <c r="N110" s="27">
        <f t="shared" si="10"/>
        <v>0.5235165057905864</v>
      </c>
      <c r="O110" s="29">
        <f t="shared" si="11"/>
        <v>0.49677404017492705</v>
      </c>
      <c r="P110" s="147"/>
      <c r="Q110" s="30"/>
      <c r="R110" s="30"/>
    </row>
    <row r="111" spans="2:18" s="9" customFormat="1" ht="15" x14ac:dyDescent="0.35">
      <c r="B111" s="140"/>
      <c r="C111" s="31" t="s">
        <v>54</v>
      </c>
      <c r="D111" s="35" t="s">
        <v>48</v>
      </c>
      <c r="E111" s="26">
        <v>42644</v>
      </c>
      <c r="F111" s="33">
        <v>24</v>
      </c>
      <c r="G111" s="34">
        <v>0.50153366401556465</v>
      </c>
      <c r="H111" s="34">
        <v>0.46519899727482661</v>
      </c>
      <c r="I111" s="27">
        <f t="shared" si="8"/>
        <v>0.50653366401556466</v>
      </c>
      <c r="J111" s="27">
        <f t="shared" si="9"/>
        <v>0.47019899727482661</v>
      </c>
      <c r="K111" s="28">
        <v>0.03</v>
      </c>
      <c r="L111" s="35">
        <f t="shared" si="7"/>
        <v>0</v>
      </c>
      <c r="M111" s="35">
        <f t="shared" si="6"/>
        <v>0.03</v>
      </c>
      <c r="N111" s="27">
        <f t="shared" si="10"/>
        <v>0.50653366401556466</v>
      </c>
      <c r="O111" s="29">
        <f t="shared" si="11"/>
        <v>0.47019899727482661</v>
      </c>
      <c r="P111" s="147"/>
      <c r="Q111" s="30"/>
      <c r="R111" s="30"/>
    </row>
    <row r="112" spans="2:18" s="9" customFormat="1" ht="15.6" thickBot="1" x14ac:dyDescent="0.4">
      <c r="B112" s="140"/>
      <c r="C112" s="36" t="s">
        <v>54</v>
      </c>
      <c r="D112" s="41" t="s">
        <v>48</v>
      </c>
      <c r="E112" s="39">
        <v>42644</v>
      </c>
      <c r="F112" s="38">
        <v>36</v>
      </c>
      <c r="G112" s="40">
        <v>0.4975351281096031</v>
      </c>
      <c r="H112" s="40">
        <v>0.46419414923076918</v>
      </c>
      <c r="I112" s="27">
        <f t="shared" si="8"/>
        <v>0.5025351281096031</v>
      </c>
      <c r="J112" s="27">
        <f t="shared" si="9"/>
        <v>0.46919414923076919</v>
      </c>
      <c r="K112" s="41">
        <v>0.03</v>
      </c>
      <c r="L112" s="41">
        <f t="shared" si="7"/>
        <v>0</v>
      </c>
      <c r="M112" s="41">
        <f t="shared" si="6"/>
        <v>0.03</v>
      </c>
      <c r="N112" s="40">
        <f t="shared" si="10"/>
        <v>0.5025351281096031</v>
      </c>
      <c r="O112" s="42">
        <f t="shared" si="11"/>
        <v>0.46919414923076919</v>
      </c>
      <c r="P112" s="147"/>
      <c r="Q112" s="30"/>
      <c r="R112" s="30"/>
    </row>
    <row r="113" spans="2:19" s="9" customFormat="1" ht="15" x14ac:dyDescent="0.35">
      <c r="B113" s="140"/>
      <c r="C113" s="43" t="s">
        <v>55</v>
      </c>
      <c r="D113" s="48" t="s">
        <v>48</v>
      </c>
      <c r="E113" s="95">
        <v>42583</v>
      </c>
      <c r="F113" s="45">
        <v>6</v>
      </c>
      <c r="G113" s="47">
        <v>0.58804366129094654</v>
      </c>
      <c r="H113" s="47">
        <v>0.55061818120689665</v>
      </c>
      <c r="I113" s="27">
        <f t="shared" si="8"/>
        <v>0.59304366129094654</v>
      </c>
      <c r="J113" s="27">
        <f t="shared" si="9"/>
        <v>0.55561818120689666</v>
      </c>
      <c r="K113" s="28">
        <v>0.03</v>
      </c>
      <c r="L113" s="48">
        <f t="shared" si="7"/>
        <v>0</v>
      </c>
      <c r="M113" s="48">
        <f t="shared" si="6"/>
        <v>0.03</v>
      </c>
      <c r="N113" s="83">
        <f t="shared" si="10"/>
        <v>0.59304366129094654</v>
      </c>
      <c r="O113" s="84">
        <f t="shared" si="11"/>
        <v>0.55561818120689666</v>
      </c>
      <c r="P113" s="147"/>
      <c r="Q113" s="30"/>
      <c r="R113" s="30"/>
    </row>
    <row r="114" spans="2:19" s="9" customFormat="1" ht="15" x14ac:dyDescent="0.35">
      <c r="B114" s="140"/>
      <c r="C114" s="49" t="s">
        <v>55</v>
      </c>
      <c r="D114" s="53" t="s">
        <v>48</v>
      </c>
      <c r="E114" s="82">
        <v>42583</v>
      </c>
      <c r="F114" s="51">
        <v>12</v>
      </c>
      <c r="G114" s="52">
        <v>0.56860273732580802</v>
      </c>
      <c r="H114" s="52">
        <v>0.51481334532407419</v>
      </c>
      <c r="I114" s="27">
        <f t="shared" si="8"/>
        <v>0.57360273732580802</v>
      </c>
      <c r="J114" s="27">
        <f t="shared" si="9"/>
        <v>0.51981334532407419</v>
      </c>
      <c r="K114" s="28">
        <v>0.03</v>
      </c>
      <c r="L114" s="53">
        <f t="shared" si="7"/>
        <v>0</v>
      </c>
      <c r="M114" s="53">
        <f t="shared" si="6"/>
        <v>0.03</v>
      </c>
      <c r="N114" s="83">
        <f t="shared" si="10"/>
        <v>0.57360273732580802</v>
      </c>
      <c r="O114" s="84">
        <f t="shared" si="11"/>
        <v>0.51981334532407419</v>
      </c>
      <c r="P114" s="147"/>
      <c r="Q114" s="30"/>
      <c r="R114" s="30"/>
    </row>
    <row r="115" spans="2:19" s="9" customFormat="1" ht="15" x14ac:dyDescent="0.35">
      <c r="B115" s="140"/>
      <c r="C115" s="49" t="s">
        <v>55</v>
      </c>
      <c r="D115" s="53" t="s">
        <v>48</v>
      </c>
      <c r="E115" s="82">
        <v>42583</v>
      </c>
      <c r="F115" s="51">
        <v>18</v>
      </c>
      <c r="G115" s="52">
        <v>0.5780044529636148</v>
      </c>
      <c r="H115" s="52">
        <v>0.53165519128012062</v>
      </c>
      <c r="I115" s="27">
        <f t="shared" si="8"/>
        <v>0.58300445296361481</v>
      </c>
      <c r="J115" s="27">
        <f t="shared" si="9"/>
        <v>0.53665519128012062</v>
      </c>
      <c r="K115" s="28">
        <v>0.03</v>
      </c>
      <c r="L115" s="53">
        <f t="shared" si="7"/>
        <v>0</v>
      </c>
      <c r="M115" s="53">
        <f t="shared" si="6"/>
        <v>0.03</v>
      </c>
      <c r="N115" s="83">
        <f t="shared" si="10"/>
        <v>0.58300445296361481</v>
      </c>
      <c r="O115" s="84">
        <f t="shared" si="11"/>
        <v>0.53665519128012062</v>
      </c>
      <c r="P115" s="147"/>
      <c r="Q115" s="30"/>
      <c r="R115" s="30"/>
    </row>
    <row r="116" spans="2:19" s="9" customFormat="1" ht="15" x14ac:dyDescent="0.35">
      <c r="B116" s="140"/>
      <c r="C116" s="49" t="s">
        <v>55</v>
      </c>
      <c r="D116" s="53" t="s">
        <v>48</v>
      </c>
      <c r="E116" s="82">
        <v>42583</v>
      </c>
      <c r="F116" s="51">
        <v>24</v>
      </c>
      <c r="G116" s="52">
        <v>0.56787210095041663</v>
      </c>
      <c r="H116" s="52">
        <v>0.51576659395833346</v>
      </c>
      <c r="I116" s="27">
        <f t="shared" si="8"/>
        <v>0.57287210095041663</v>
      </c>
      <c r="J116" s="27">
        <f t="shared" si="9"/>
        <v>0.52076659395833347</v>
      </c>
      <c r="K116" s="28">
        <v>0.03</v>
      </c>
      <c r="L116" s="53">
        <f t="shared" si="7"/>
        <v>0</v>
      </c>
      <c r="M116" s="53">
        <f t="shared" si="6"/>
        <v>0.03</v>
      </c>
      <c r="N116" s="83">
        <f t="shared" si="10"/>
        <v>0.57287210095041663</v>
      </c>
      <c r="O116" s="84">
        <f t="shared" si="11"/>
        <v>0.52076659395833347</v>
      </c>
      <c r="P116" s="147"/>
      <c r="Q116" s="30"/>
      <c r="R116" s="30"/>
    </row>
    <row r="117" spans="2:19" s="9" customFormat="1" ht="15.6" thickBot="1" x14ac:dyDescent="0.4">
      <c r="B117" s="140"/>
      <c r="C117" s="96" t="s">
        <v>55</v>
      </c>
      <c r="D117" s="85" t="s">
        <v>48</v>
      </c>
      <c r="E117" s="57">
        <v>42583</v>
      </c>
      <c r="F117" s="56">
        <v>36</v>
      </c>
      <c r="G117" s="87">
        <v>0.56337135583078946</v>
      </c>
      <c r="H117" s="87">
        <v>0.51335829063271621</v>
      </c>
      <c r="I117" s="27">
        <f t="shared" si="8"/>
        <v>0.56837135583078946</v>
      </c>
      <c r="J117" s="27">
        <f t="shared" si="9"/>
        <v>0.51835829063271621</v>
      </c>
      <c r="K117" s="41">
        <v>0.03</v>
      </c>
      <c r="L117" s="85">
        <f t="shared" si="7"/>
        <v>0</v>
      </c>
      <c r="M117" s="85">
        <f t="shared" si="6"/>
        <v>0.03</v>
      </c>
      <c r="N117" s="88">
        <f t="shared" si="10"/>
        <v>0.56837135583078946</v>
      </c>
      <c r="O117" s="89">
        <f t="shared" si="11"/>
        <v>0.51835829063271621</v>
      </c>
      <c r="P117" s="147"/>
      <c r="Q117" s="30"/>
      <c r="R117" s="30"/>
    </row>
    <row r="118" spans="2:19" s="9" customFormat="1" ht="15" x14ac:dyDescent="0.35">
      <c r="B118" s="140"/>
      <c r="C118" s="43" t="s">
        <v>55</v>
      </c>
      <c r="D118" s="48" t="s">
        <v>48</v>
      </c>
      <c r="E118" s="46">
        <v>42614</v>
      </c>
      <c r="F118" s="45">
        <v>6</v>
      </c>
      <c r="G118" s="47">
        <v>0.61887078805531703</v>
      </c>
      <c r="H118" s="47">
        <v>0.60370001279352237</v>
      </c>
      <c r="I118" s="27">
        <f t="shared" si="8"/>
        <v>0.62387078805531704</v>
      </c>
      <c r="J118" s="27">
        <f t="shared" si="9"/>
        <v>0.60870001279352237</v>
      </c>
      <c r="K118" s="28">
        <v>0.03</v>
      </c>
      <c r="L118" s="48">
        <f t="shared" si="7"/>
        <v>0</v>
      </c>
      <c r="M118" s="48">
        <f t="shared" si="6"/>
        <v>0.03</v>
      </c>
      <c r="N118" s="83">
        <f t="shared" si="10"/>
        <v>0.62387078805531704</v>
      </c>
      <c r="O118" s="84">
        <f t="shared" si="11"/>
        <v>0.60870001279352237</v>
      </c>
      <c r="P118" s="147"/>
      <c r="Q118" s="30"/>
      <c r="R118" s="30"/>
    </row>
    <row r="119" spans="2:19" s="9" customFormat="1" ht="15" x14ac:dyDescent="0.35">
      <c r="B119" s="140"/>
      <c r="C119" s="49" t="s">
        <v>55</v>
      </c>
      <c r="D119" s="53" t="s">
        <v>48</v>
      </c>
      <c r="E119" s="46">
        <v>42614</v>
      </c>
      <c r="F119" s="51">
        <v>12</v>
      </c>
      <c r="G119" s="52">
        <v>0.57023632820912995</v>
      </c>
      <c r="H119" s="52">
        <v>0.51801092391203707</v>
      </c>
      <c r="I119" s="27">
        <f t="shared" si="8"/>
        <v>0.57523632820912995</v>
      </c>
      <c r="J119" s="27">
        <f t="shared" si="9"/>
        <v>0.52301092391203707</v>
      </c>
      <c r="K119" s="28">
        <v>0.03</v>
      </c>
      <c r="L119" s="53">
        <f t="shared" si="7"/>
        <v>0</v>
      </c>
      <c r="M119" s="53">
        <f t="shared" si="6"/>
        <v>0.03</v>
      </c>
      <c r="N119" s="83">
        <f t="shared" si="10"/>
        <v>0.57523632820912995</v>
      </c>
      <c r="O119" s="84">
        <f t="shared" si="11"/>
        <v>0.52301092391203707</v>
      </c>
      <c r="P119" s="147"/>
      <c r="Q119" s="30"/>
      <c r="R119" s="30"/>
    </row>
    <row r="120" spans="2:19" s="9" customFormat="1" ht="15" x14ac:dyDescent="0.35">
      <c r="B120" s="140"/>
      <c r="C120" s="49" t="s">
        <v>55</v>
      </c>
      <c r="D120" s="53" t="s">
        <v>48</v>
      </c>
      <c r="E120" s="46">
        <v>42614</v>
      </c>
      <c r="F120" s="51">
        <v>18</v>
      </c>
      <c r="G120" s="52">
        <v>0.59095081244322922</v>
      </c>
      <c r="H120" s="52">
        <v>0.55042806683357892</v>
      </c>
      <c r="I120" s="27">
        <f t="shared" si="8"/>
        <v>0.59595081244322923</v>
      </c>
      <c r="J120" s="27">
        <f t="shared" si="9"/>
        <v>0.55542806683357893</v>
      </c>
      <c r="K120" s="28">
        <v>0.03</v>
      </c>
      <c r="L120" s="53">
        <f t="shared" si="7"/>
        <v>0</v>
      </c>
      <c r="M120" s="53">
        <f t="shared" si="6"/>
        <v>0.03</v>
      </c>
      <c r="N120" s="83">
        <f t="shared" si="10"/>
        <v>0.59595081244322923</v>
      </c>
      <c r="O120" s="84">
        <f t="shared" si="11"/>
        <v>0.55542806683357893</v>
      </c>
      <c r="P120" s="147"/>
      <c r="Q120" s="30"/>
      <c r="R120" s="30"/>
    </row>
    <row r="121" spans="2:19" s="9" customFormat="1" ht="15" x14ac:dyDescent="0.35">
      <c r="B121" s="140"/>
      <c r="C121" s="49" t="s">
        <v>55</v>
      </c>
      <c r="D121" s="53" t="s">
        <v>48</v>
      </c>
      <c r="E121" s="46">
        <v>42614</v>
      </c>
      <c r="F121" s="51">
        <v>24</v>
      </c>
      <c r="G121" s="52">
        <v>0.56865082174060322</v>
      </c>
      <c r="H121" s="52">
        <v>0.51726381870370375</v>
      </c>
      <c r="I121" s="27">
        <f t="shared" si="8"/>
        <v>0.57365082174060322</v>
      </c>
      <c r="J121" s="27">
        <f t="shared" si="9"/>
        <v>0.52226381870370375</v>
      </c>
      <c r="K121" s="28">
        <v>0.03</v>
      </c>
      <c r="L121" s="53">
        <f t="shared" si="7"/>
        <v>0</v>
      </c>
      <c r="M121" s="53">
        <f t="shared" si="6"/>
        <v>0.03</v>
      </c>
      <c r="N121" s="83">
        <f t="shared" si="10"/>
        <v>0.57365082174060322</v>
      </c>
      <c r="O121" s="84">
        <f t="shared" si="11"/>
        <v>0.52226381870370375</v>
      </c>
      <c r="P121" s="147"/>
      <c r="Q121" s="30"/>
      <c r="S121" s="30"/>
    </row>
    <row r="122" spans="2:19" s="9" customFormat="1" ht="15.6" thickBot="1" x14ac:dyDescent="0.4">
      <c r="B122" s="140"/>
      <c r="C122" s="54" t="s">
        <v>55</v>
      </c>
      <c r="D122" s="59" t="s">
        <v>48</v>
      </c>
      <c r="E122" s="57">
        <v>42614</v>
      </c>
      <c r="F122" s="56">
        <v>36</v>
      </c>
      <c r="G122" s="58">
        <v>0.5639530481636601</v>
      </c>
      <c r="H122" s="58">
        <v>0.5144571575154322</v>
      </c>
      <c r="I122" s="27">
        <f t="shared" si="8"/>
        <v>0.5689530481636601</v>
      </c>
      <c r="J122" s="27">
        <f t="shared" si="9"/>
        <v>0.5194571575154322</v>
      </c>
      <c r="K122" s="41">
        <v>0.03</v>
      </c>
      <c r="L122" s="59">
        <f t="shared" si="7"/>
        <v>0</v>
      </c>
      <c r="M122" s="59">
        <f t="shared" si="6"/>
        <v>0.03</v>
      </c>
      <c r="N122" s="88">
        <f t="shared" si="10"/>
        <v>0.5689530481636601</v>
      </c>
      <c r="O122" s="89">
        <f t="shared" si="11"/>
        <v>0.5194571575154322</v>
      </c>
      <c r="P122" s="147"/>
      <c r="Q122" s="30"/>
      <c r="S122" s="30"/>
    </row>
    <row r="123" spans="2:19" s="9" customFormat="1" ht="15" x14ac:dyDescent="0.35">
      <c r="B123" s="140"/>
      <c r="C123" s="63" t="s">
        <v>55</v>
      </c>
      <c r="D123" s="66" t="s">
        <v>48</v>
      </c>
      <c r="E123" s="76">
        <v>42644</v>
      </c>
      <c r="F123" s="65">
        <v>6</v>
      </c>
      <c r="G123" s="77">
        <v>0.62502350868107182</v>
      </c>
      <c r="H123" s="77">
        <v>0.61707700393700793</v>
      </c>
      <c r="I123" s="27">
        <f t="shared" si="8"/>
        <v>0.63002350868107182</v>
      </c>
      <c r="J123" s="27">
        <f t="shared" si="9"/>
        <v>0.62207700393700793</v>
      </c>
      <c r="K123" s="28">
        <v>0.03</v>
      </c>
      <c r="L123" s="66">
        <f t="shared" si="7"/>
        <v>0</v>
      </c>
      <c r="M123" s="66">
        <f t="shared" si="6"/>
        <v>0.03</v>
      </c>
      <c r="N123" s="83">
        <f t="shared" si="10"/>
        <v>0.63002350868107182</v>
      </c>
      <c r="O123" s="84">
        <f t="shared" si="11"/>
        <v>0.62207700393700793</v>
      </c>
      <c r="P123" s="147"/>
      <c r="Q123" s="30"/>
      <c r="S123" s="30"/>
    </row>
    <row r="124" spans="2:19" s="9" customFormat="1" ht="15" x14ac:dyDescent="0.35">
      <c r="B124" s="140"/>
      <c r="C124" s="49" t="s">
        <v>55</v>
      </c>
      <c r="D124" s="53" t="s">
        <v>48</v>
      </c>
      <c r="E124" s="46">
        <v>42644</v>
      </c>
      <c r="F124" s="51">
        <v>12</v>
      </c>
      <c r="G124" s="52">
        <v>0.57361978427960569</v>
      </c>
      <c r="H124" s="52">
        <v>0.52206261513888896</v>
      </c>
      <c r="I124" s="27">
        <f t="shared" si="8"/>
        <v>0.5786197842796057</v>
      </c>
      <c r="J124" s="27">
        <f t="shared" si="9"/>
        <v>0.52706261513888897</v>
      </c>
      <c r="K124" s="28">
        <v>0.03</v>
      </c>
      <c r="L124" s="53">
        <f t="shared" si="7"/>
        <v>0</v>
      </c>
      <c r="M124" s="53">
        <f t="shared" si="6"/>
        <v>0.03</v>
      </c>
      <c r="N124" s="83">
        <f t="shared" si="10"/>
        <v>0.5786197842796057</v>
      </c>
      <c r="O124" s="84">
        <f t="shared" si="11"/>
        <v>0.52706261513888897</v>
      </c>
      <c r="P124" s="147"/>
      <c r="Q124" s="30"/>
      <c r="S124" s="30"/>
    </row>
    <row r="125" spans="2:19" s="9" customFormat="1" ht="15" x14ac:dyDescent="0.35">
      <c r="B125" s="140"/>
      <c r="C125" s="49" t="s">
        <v>55</v>
      </c>
      <c r="D125" s="53" t="s">
        <v>48</v>
      </c>
      <c r="E125" s="46">
        <v>42644</v>
      </c>
      <c r="F125" s="51">
        <v>18</v>
      </c>
      <c r="G125" s="52">
        <v>0.59345108914705691</v>
      </c>
      <c r="H125" s="52">
        <v>0.55520411278425663</v>
      </c>
      <c r="I125" s="27">
        <f t="shared" si="8"/>
        <v>0.59845108914705691</v>
      </c>
      <c r="J125" s="27">
        <f t="shared" si="9"/>
        <v>0.56020411278425664</v>
      </c>
      <c r="K125" s="28">
        <v>0.03</v>
      </c>
      <c r="L125" s="53">
        <f t="shared" si="7"/>
        <v>0</v>
      </c>
      <c r="M125" s="53">
        <f t="shared" si="6"/>
        <v>0.03</v>
      </c>
      <c r="N125" s="83">
        <f t="shared" si="10"/>
        <v>0.59845108914705691</v>
      </c>
      <c r="O125" s="84">
        <f t="shared" si="11"/>
        <v>0.56020411278425664</v>
      </c>
      <c r="P125" s="147"/>
      <c r="Q125" s="30"/>
      <c r="S125" s="30"/>
    </row>
    <row r="126" spans="2:19" s="9" customFormat="1" ht="15" x14ac:dyDescent="0.35">
      <c r="B126" s="140"/>
      <c r="C126" s="49" t="s">
        <v>55</v>
      </c>
      <c r="D126" s="53" t="s">
        <v>48</v>
      </c>
      <c r="E126" s="46">
        <v>42644</v>
      </c>
      <c r="F126" s="51">
        <v>24</v>
      </c>
      <c r="G126" s="52">
        <v>0.57022490123670788</v>
      </c>
      <c r="H126" s="52">
        <v>0.51916642359953713</v>
      </c>
      <c r="I126" s="27">
        <f t="shared" si="8"/>
        <v>0.57522490123670789</v>
      </c>
      <c r="J126" s="27">
        <f t="shared" si="9"/>
        <v>0.52416642359953713</v>
      </c>
      <c r="K126" s="28">
        <v>0.03</v>
      </c>
      <c r="L126" s="53">
        <f t="shared" si="7"/>
        <v>0</v>
      </c>
      <c r="M126" s="53">
        <f t="shared" si="6"/>
        <v>0.03</v>
      </c>
      <c r="N126" s="83">
        <f t="shared" si="10"/>
        <v>0.57522490123670789</v>
      </c>
      <c r="O126" s="84">
        <f t="shared" si="11"/>
        <v>0.52416642359953713</v>
      </c>
      <c r="P126" s="147"/>
      <c r="Q126" s="30"/>
      <c r="S126" s="30"/>
    </row>
    <row r="127" spans="2:19" s="9" customFormat="1" ht="15.6" thickBot="1" x14ac:dyDescent="0.4">
      <c r="B127" s="140"/>
      <c r="C127" s="96" t="s">
        <v>55</v>
      </c>
      <c r="D127" s="85" t="s">
        <v>48</v>
      </c>
      <c r="E127" s="97">
        <v>42644</v>
      </c>
      <c r="F127" s="86">
        <v>36</v>
      </c>
      <c r="G127" s="87">
        <v>0.56509672831446112</v>
      </c>
      <c r="H127" s="87">
        <v>0.51585863625000017</v>
      </c>
      <c r="I127" s="27">
        <f t="shared" si="8"/>
        <v>0.57009672831446112</v>
      </c>
      <c r="J127" s="27">
        <f t="shared" si="9"/>
        <v>0.52085863625000017</v>
      </c>
      <c r="K127" s="41">
        <v>0.03</v>
      </c>
      <c r="L127" s="85">
        <f t="shared" si="7"/>
        <v>0</v>
      </c>
      <c r="M127" s="85">
        <f t="shared" si="6"/>
        <v>0.03</v>
      </c>
      <c r="N127" s="88">
        <f t="shared" si="10"/>
        <v>0.57009672831446112</v>
      </c>
      <c r="O127" s="89">
        <f t="shared" si="11"/>
        <v>0.52085863625000017</v>
      </c>
      <c r="P127" s="147"/>
      <c r="Q127" s="30"/>
      <c r="S127" s="30"/>
    </row>
    <row r="128" spans="2:19" s="9" customFormat="1" ht="15.6" thickBot="1" x14ac:dyDescent="0.4">
      <c r="B128" s="140"/>
      <c r="C128" s="98"/>
      <c r="D128" s="18"/>
      <c r="E128" s="19"/>
      <c r="F128" s="18"/>
      <c r="G128" s="19"/>
      <c r="H128" s="19"/>
      <c r="I128" s="19"/>
      <c r="J128" s="19"/>
      <c r="K128" s="18"/>
      <c r="L128" s="18"/>
      <c r="M128" s="18"/>
      <c r="N128" s="19"/>
      <c r="O128" s="19"/>
      <c r="P128" s="147"/>
      <c r="Q128" s="30"/>
      <c r="S128" s="30"/>
    </row>
    <row r="129" spans="2:19" s="9" customFormat="1" ht="15.6" thickBot="1" x14ac:dyDescent="0.4">
      <c r="B129" s="140"/>
      <c r="C129" s="173" t="s">
        <v>30</v>
      </c>
      <c r="D129" s="174"/>
      <c r="E129" s="175"/>
      <c r="F129" s="190" t="s">
        <v>23</v>
      </c>
      <c r="G129" s="191"/>
      <c r="H129" s="191"/>
      <c r="I129" s="191"/>
      <c r="J129" s="191"/>
      <c r="K129" s="191"/>
      <c r="L129" s="191"/>
      <c r="M129" s="191"/>
      <c r="N129" s="191"/>
      <c r="O129" s="192"/>
      <c r="P129" s="147"/>
      <c r="Q129" s="30"/>
      <c r="S129" s="30"/>
    </row>
    <row r="130" spans="2:19" s="9" customFormat="1" ht="15.6" thickBot="1" x14ac:dyDescent="0.4">
      <c r="B130" s="140"/>
      <c r="C130" s="101" t="s">
        <v>2</v>
      </c>
      <c r="D130" s="102" t="s">
        <v>3</v>
      </c>
      <c r="E130" s="103" t="s">
        <v>4</v>
      </c>
      <c r="F130" s="157" t="s">
        <v>19</v>
      </c>
      <c r="G130" s="19"/>
      <c r="H130" s="19"/>
      <c r="I130" s="19"/>
      <c r="J130" s="19"/>
      <c r="K130" s="142"/>
      <c r="L130" s="142"/>
      <c r="M130" s="142"/>
      <c r="N130" s="158" t="s">
        <v>3</v>
      </c>
      <c r="O130" s="159" t="s">
        <v>4</v>
      </c>
      <c r="P130" s="147"/>
      <c r="S130" s="30"/>
    </row>
    <row r="131" spans="2:19" s="9" customFormat="1" ht="15" x14ac:dyDescent="0.35">
      <c r="B131" s="140"/>
      <c r="C131" s="104">
        <v>42552</v>
      </c>
      <c r="D131" s="105">
        <v>2.6869999999999998</v>
      </c>
      <c r="E131" s="106">
        <v>2.4999999999999911E-2</v>
      </c>
      <c r="F131" s="107" t="s">
        <v>24</v>
      </c>
      <c r="G131" s="19"/>
      <c r="H131" s="19"/>
      <c r="I131" s="19"/>
      <c r="J131" s="19"/>
      <c r="K131" s="142"/>
      <c r="L131" s="142"/>
      <c r="M131" s="142"/>
      <c r="N131" s="108">
        <f>AVERAGE(D131:D136)</f>
        <v>2.8301666666666665</v>
      </c>
      <c r="O131" s="160">
        <f>AVERAGE(E131:E136)</f>
        <v>1.4166666666666586E-2</v>
      </c>
      <c r="P131" s="148"/>
      <c r="S131" s="30"/>
    </row>
    <row r="132" spans="2:19" s="9" customFormat="1" ht="15" x14ac:dyDescent="0.35">
      <c r="B132" s="140"/>
      <c r="C132" s="109">
        <v>42583</v>
      </c>
      <c r="D132" s="110">
        <v>2.714</v>
      </c>
      <c r="E132" s="111">
        <v>2.0000000000000018E-2</v>
      </c>
      <c r="F132" s="112" t="s">
        <v>25</v>
      </c>
      <c r="G132" s="19"/>
      <c r="H132" s="19"/>
      <c r="I132" s="19"/>
      <c r="J132" s="19"/>
      <c r="K132" s="142"/>
      <c r="L132" s="142"/>
      <c r="M132" s="142"/>
      <c r="N132" s="113">
        <f>AVERAGE(D131:D142)</f>
        <v>2.9750833333333335</v>
      </c>
      <c r="O132" s="161">
        <f>AVERAGE(E131:E142)</f>
        <v>2.2499999999999001E-3</v>
      </c>
      <c r="P132" s="148"/>
      <c r="S132" s="30"/>
    </row>
    <row r="133" spans="2:19" s="9" customFormat="1" ht="15" x14ac:dyDescent="0.35">
      <c r="B133" s="140"/>
      <c r="C133" s="109">
        <v>42614</v>
      </c>
      <c r="D133" s="110">
        <v>2.7189999999999999</v>
      </c>
      <c r="E133" s="111">
        <v>1.6999999999999904E-2</v>
      </c>
      <c r="F133" s="112" t="s">
        <v>26</v>
      </c>
      <c r="G133" s="115"/>
      <c r="H133" s="115"/>
      <c r="I133" s="115"/>
      <c r="J133" s="115"/>
      <c r="K133" s="142"/>
      <c r="L133" s="142"/>
      <c r="M133" s="142"/>
      <c r="N133" s="113">
        <f>AVERAGE(D131:D148)</f>
        <v>2.9983888888888885</v>
      </c>
      <c r="O133" s="161">
        <f>AVERAGE(E131:E148)</f>
        <v>-3.8888888888889538E-3</v>
      </c>
      <c r="P133" s="148"/>
      <c r="S133" s="30"/>
    </row>
    <row r="134" spans="2:19" s="9" customFormat="1" ht="15" x14ac:dyDescent="0.35">
      <c r="B134" s="140"/>
      <c r="C134" s="109">
        <v>42644</v>
      </c>
      <c r="D134" s="110">
        <v>2.7639999999999998</v>
      </c>
      <c r="E134" s="111">
        <v>1.0999999999999677E-2</v>
      </c>
      <c r="F134" s="112" t="s">
        <v>27</v>
      </c>
      <c r="G134" s="115"/>
      <c r="H134" s="115"/>
      <c r="I134" s="115"/>
      <c r="J134" s="115"/>
      <c r="K134" s="142"/>
      <c r="L134" s="142"/>
      <c r="M134" s="142"/>
      <c r="N134" s="113">
        <f>AVERAGE(D131:D154)</f>
        <v>3.0138749999999992</v>
      </c>
      <c r="O134" s="161">
        <f>AVERAGE(E131:E154)</f>
        <v>-3.7727272727273217E-3</v>
      </c>
      <c r="P134" s="148"/>
      <c r="S134" s="30"/>
    </row>
    <row r="135" spans="2:19" s="9" customFormat="1" ht="15" x14ac:dyDescent="0.35">
      <c r="B135" s="140"/>
      <c r="C135" s="109">
        <v>42675</v>
      </c>
      <c r="D135" s="110">
        <v>2.9220000000000002</v>
      </c>
      <c r="E135" s="111">
        <v>1.2000000000000011E-2</v>
      </c>
      <c r="F135" s="112" t="s">
        <v>28</v>
      </c>
      <c r="G135" s="115"/>
      <c r="H135" s="115"/>
      <c r="I135" s="115"/>
      <c r="J135" s="115"/>
      <c r="K135" s="142"/>
      <c r="L135" s="142"/>
      <c r="M135" s="142"/>
      <c r="N135" s="113">
        <f>AVERAGE(D131:D160)</f>
        <v>2.998699999999999</v>
      </c>
      <c r="O135" s="161">
        <f>AVERAGE(E131:E160)</f>
        <v>-4.7391304347826659E-3</v>
      </c>
      <c r="P135" s="148"/>
      <c r="S135" s="30"/>
    </row>
    <row r="136" spans="2:19" s="9" customFormat="1" ht="15.6" thickBot="1" x14ac:dyDescent="0.4">
      <c r="B136" s="140"/>
      <c r="C136" s="109">
        <v>42705</v>
      </c>
      <c r="D136" s="110">
        <v>3.1749999999999998</v>
      </c>
      <c r="E136" s="111">
        <v>0</v>
      </c>
      <c r="F136" s="116" t="s">
        <v>29</v>
      </c>
      <c r="G136" s="162"/>
      <c r="H136" s="162"/>
      <c r="I136" s="162"/>
      <c r="J136" s="162"/>
      <c r="K136" s="163"/>
      <c r="L136" s="163"/>
      <c r="M136" s="163"/>
      <c r="N136" s="117">
        <f>AVERAGE(D131:D166)</f>
        <v>2.9998888888888882</v>
      </c>
      <c r="O136" s="164">
        <f>AVERAGE(E131:E166)</f>
        <v>-4.7391304347826659E-3</v>
      </c>
      <c r="P136" s="149"/>
      <c r="S136" s="30"/>
    </row>
    <row r="137" spans="2:19" s="9" customFormat="1" ht="15.6" thickBot="1" x14ac:dyDescent="0.4">
      <c r="B137" s="140"/>
      <c r="C137" s="109">
        <v>42736</v>
      </c>
      <c r="D137" s="110">
        <v>3.3069999999999999</v>
      </c>
      <c r="E137" s="111">
        <v>-2.0000000000002238E-3</v>
      </c>
      <c r="F137" s="114"/>
      <c r="G137" s="115"/>
      <c r="H137" s="115"/>
      <c r="I137" s="115"/>
      <c r="J137" s="115"/>
      <c r="K137" s="114"/>
      <c r="L137" s="114"/>
      <c r="M137" s="114"/>
      <c r="N137" s="115"/>
      <c r="O137" s="118"/>
      <c r="P137" s="149"/>
      <c r="S137" s="30"/>
    </row>
    <row r="138" spans="2:19" s="9" customFormat="1" ht="15" customHeight="1" x14ac:dyDescent="0.35">
      <c r="B138" s="140"/>
      <c r="C138" s="109">
        <v>42767</v>
      </c>
      <c r="D138" s="110">
        <v>3.3</v>
      </c>
      <c r="E138" s="111">
        <v>1.9999999999997797E-3</v>
      </c>
      <c r="F138" s="172" t="s">
        <v>35</v>
      </c>
      <c r="G138" s="165"/>
      <c r="H138" s="165"/>
      <c r="I138" s="165"/>
      <c r="J138" s="165"/>
      <c r="K138" s="166"/>
      <c r="L138" s="166"/>
      <c r="M138" s="166"/>
      <c r="N138" s="170"/>
      <c r="O138" s="118"/>
      <c r="P138" s="149"/>
      <c r="S138" s="30"/>
    </row>
    <row r="139" spans="2:19" s="9" customFormat="1" ht="15" customHeight="1" x14ac:dyDescent="0.35">
      <c r="B139" s="140"/>
      <c r="C139" s="109">
        <v>42795</v>
      </c>
      <c r="D139" s="110">
        <v>3.2440000000000002</v>
      </c>
      <c r="E139" s="111">
        <v>-5.9999999999997833E-3</v>
      </c>
      <c r="F139" s="119" t="s">
        <v>44</v>
      </c>
      <c r="G139" s="115"/>
      <c r="H139" s="115"/>
      <c r="I139" s="115"/>
      <c r="J139" s="115"/>
      <c r="K139" s="114"/>
      <c r="L139" s="114"/>
      <c r="M139" s="114"/>
      <c r="N139" s="167"/>
      <c r="O139" s="118"/>
      <c r="P139" s="149"/>
      <c r="S139" s="30"/>
    </row>
    <row r="140" spans="2:19" s="9" customFormat="1" ht="15" customHeight="1" x14ac:dyDescent="0.35">
      <c r="B140" s="140"/>
      <c r="C140" s="109">
        <v>42826</v>
      </c>
      <c r="D140" s="110">
        <v>2.9649999999999999</v>
      </c>
      <c r="E140" s="111">
        <v>-1.8000000000000238E-2</v>
      </c>
      <c r="F140" s="119" t="s">
        <v>36</v>
      </c>
      <c r="G140" s="115"/>
      <c r="H140" s="115"/>
      <c r="I140" s="115"/>
      <c r="J140" s="115"/>
      <c r="K140" s="114"/>
      <c r="L140" s="114"/>
      <c r="M140" s="114"/>
      <c r="N140" s="167"/>
      <c r="O140" s="118"/>
      <c r="P140" s="149"/>
      <c r="S140" s="30"/>
    </row>
    <row r="141" spans="2:19" s="9" customFormat="1" ht="15" customHeight="1" x14ac:dyDescent="0.35">
      <c r="B141" s="140"/>
      <c r="C141" s="109">
        <v>42856</v>
      </c>
      <c r="D141" s="110">
        <v>2.9319999999999999</v>
      </c>
      <c r="E141" s="111">
        <v>-2.2000000000000242E-2</v>
      </c>
      <c r="F141" s="119" t="s">
        <v>37</v>
      </c>
      <c r="G141" s="115"/>
      <c r="H141" s="115"/>
      <c r="I141" s="115"/>
      <c r="J141" s="115"/>
      <c r="K141" s="142"/>
      <c r="L141" s="142"/>
      <c r="M141" s="114"/>
      <c r="N141" s="167"/>
      <c r="O141" s="118"/>
      <c r="P141" s="149"/>
      <c r="S141" s="30"/>
    </row>
    <row r="142" spans="2:19" s="9" customFormat="1" ht="15" customHeight="1" x14ac:dyDescent="0.35">
      <c r="B142" s="140"/>
      <c r="C142" s="109">
        <v>42887</v>
      </c>
      <c r="D142" s="110">
        <v>2.972</v>
      </c>
      <c r="E142" s="111">
        <v>-1.2000000000000011E-2</v>
      </c>
      <c r="F142" s="119" t="s">
        <v>38</v>
      </c>
      <c r="G142" s="115"/>
      <c r="H142" s="115"/>
      <c r="I142" s="115"/>
      <c r="J142" s="115"/>
      <c r="K142" s="142"/>
      <c r="L142" s="142"/>
      <c r="M142" s="114"/>
      <c r="N142" s="167"/>
      <c r="O142" s="118"/>
      <c r="P142" s="149"/>
      <c r="S142" s="30"/>
    </row>
    <row r="143" spans="2:19" s="9" customFormat="1" ht="15" customHeight="1" x14ac:dyDescent="0.35">
      <c r="B143" s="140"/>
      <c r="C143" s="109">
        <v>42917</v>
      </c>
      <c r="D143" s="110">
        <v>2.9940000000000002</v>
      </c>
      <c r="E143" s="111">
        <v>-2.4999999999999911E-2</v>
      </c>
      <c r="F143" s="119" t="s">
        <v>39</v>
      </c>
      <c r="G143" s="115"/>
      <c r="H143" s="115"/>
      <c r="I143" s="115"/>
      <c r="J143" s="115"/>
      <c r="K143" s="142"/>
      <c r="L143" s="142"/>
      <c r="M143" s="114"/>
      <c r="N143" s="167"/>
      <c r="O143" s="118"/>
      <c r="P143" s="149"/>
      <c r="S143" s="30"/>
    </row>
    <row r="144" spans="2:19" s="9" customFormat="1" ht="15" customHeight="1" x14ac:dyDescent="0.35">
      <c r="B144" s="140"/>
      <c r="C144" s="109">
        <v>42948</v>
      </c>
      <c r="D144" s="110">
        <v>3.0110000000000001</v>
      </c>
      <c r="E144" s="111">
        <v>-1.6000000000000014E-2</v>
      </c>
      <c r="F144" s="119" t="s">
        <v>40</v>
      </c>
      <c r="G144" s="115"/>
      <c r="H144" s="115"/>
      <c r="I144" s="115"/>
      <c r="J144" s="115"/>
      <c r="K144" s="142"/>
      <c r="L144" s="142"/>
      <c r="M144" s="114"/>
      <c r="N144" s="167"/>
      <c r="O144" s="118"/>
      <c r="P144" s="149"/>
      <c r="S144" s="30"/>
    </row>
    <row r="145" spans="2:19" s="9" customFormat="1" ht="15" customHeight="1" x14ac:dyDescent="0.35">
      <c r="B145" s="140"/>
      <c r="C145" s="109">
        <v>42979</v>
      </c>
      <c r="D145" s="110">
        <v>2.988</v>
      </c>
      <c r="E145" s="111">
        <v>-1.6999999999999904E-2</v>
      </c>
      <c r="F145" s="120" t="s">
        <v>41</v>
      </c>
      <c r="G145" s="115"/>
      <c r="H145" s="115"/>
      <c r="I145" s="115"/>
      <c r="J145" s="115"/>
      <c r="K145" s="142"/>
      <c r="L145" s="142"/>
      <c r="M145" s="114"/>
      <c r="N145" s="167"/>
      <c r="O145" s="118"/>
      <c r="P145" s="149"/>
      <c r="S145" s="30"/>
    </row>
    <row r="146" spans="2:19" s="9" customFormat="1" ht="15" customHeight="1" x14ac:dyDescent="0.35">
      <c r="B146" s="140"/>
      <c r="C146" s="109">
        <v>43009</v>
      </c>
      <c r="D146" s="110">
        <v>3.016</v>
      </c>
      <c r="E146" s="111">
        <v>-9.9999999999997868E-3</v>
      </c>
      <c r="F146" s="120" t="s">
        <v>42</v>
      </c>
      <c r="G146" s="115"/>
      <c r="H146" s="115"/>
      <c r="I146" s="115"/>
      <c r="J146" s="115"/>
      <c r="K146" s="142"/>
      <c r="L146" s="142"/>
      <c r="M146" s="114"/>
      <c r="N146" s="167"/>
      <c r="O146" s="118"/>
      <c r="P146" s="149"/>
      <c r="S146" s="30"/>
    </row>
    <row r="147" spans="2:19" s="9" customFormat="1" ht="15.75" customHeight="1" thickBot="1" x14ac:dyDescent="0.4">
      <c r="B147" s="140"/>
      <c r="C147" s="109">
        <v>43040</v>
      </c>
      <c r="D147" s="110">
        <v>3.0619999999999998</v>
      </c>
      <c r="E147" s="111">
        <v>-1.6000000000000014E-2</v>
      </c>
      <c r="F147" s="121" t="s">
        <v>43</v>
      </c>
      <c r="G147" s="162"/>
      <c r="H147" s="162"/>
      <c r="I147" s="162"/>
      <c r="J147" s="162"/>
      <c r="K147" s="163"/>
      <c r="L147" s="163"/>
      <c r="M147" s="168"/>
      <c r="N147" s="169"/>
      <c r="O147" s="118"/>
      <c r="P147" s="149"/>
      <c r="S147" s="30"/>
    </row>
    <row r="148" spans="2:19" s="9" customFormat="1" ht="15" x14ac:dyDescent="0.35">
      <c r="B148" s="140"/>
      <c r="C148" s="109">
        <v>43070</v>
      </c>
      <c r="D148" s="110">
        <v>3.1989999999999998</v>
      </c>
      <c r="E148" s="111">
        <v>-1.3000000000000345E-2</v>
      </c>
      <c r="F148" s="114"/>
      <c r="G148" s="115"/>
      <c r="H148" s="115"/>
      <c r="I148" s="115"/>
      <c r="J148" s="115"/>
      <c r="M148" s="114"/>
      <c r="N148" s="115"/>
      <c r="O148" s="118"/>
      <c r="P148" s="149"/>
      <c r="S148" s="30"/>
    </row>
    <row r="149" spans="2:19" s="9" customFormat="1" ht="15" x14ac:dyDescent="0.35">
      <c r="B149" s="140"/>
      <c r="C149" s="109">
        <v>43101</v>
      </c>
      <c r="D149" s="110">
        <v>3.3149999999999999</v>
      </c>
      <c r="E149" s="111">
        <v>-4.0000000000000036E-3</v>
      </c>
      <c r="F149" s="114"/>
      <c r="G149" s="115"/>
      <c r="H149" s="115"/>
      <c r="I149" s="115"/>
      <c r="J149" s="115"/>
      <c r="M149" s="114"/>
      <c r="N149" s="115"/>
      <c r="O149" s="118"/>
      <c r="P149" s="149"/>
      <c r="S149" s="30"/>
    </row>
    <row r="150" spans="2:19" s="9" customFormat="1" ht="15" x14ac:dyDescent="0.35">
      <c r="B150" s="140"/>
      <c r="C150" s="109">
        <v>43132</v>
      </c>
      <c r="D150" s="110">
        <v>3.29</v>
      </c>
      <c r="E150" s="111">
        <v>6.0000000000002274E-3</v>
      </c>
      <c r="F150" s="114"/>
      <c r="G150" s="115"/>
      <c r="H150" s="115"/>
      <c r="I150" s="115"/>
      <c r="J150" s="115"/>
      <c r="M150" s="114"/>
      <c r="N150" s="115"/>
      <c r="O150" s="118"/>
      <c r="P150" s="149"/>
      <c r="S150" s="30"/>
    </row>
    <row r="151" spans="2:19" s="9" customFormat="1" ht="15" x14ac:dyDescent="0.35">
      <c r="B151" s="140"/>
      <c r="C151" s="109">
        <v>43160</v>
      </c>
      <c r="D151" s="110">
        <v>3.2189999999999999</v>
      </c>
      <c r="E151" s="111" t="s">
        <v>49</v>
      </c>
      <c r="F151" s="114"/>
      <c r="G151" s="115"/>
      <c r="H151" s="115"/>
      <c r="I151" s="115"/>
      <c r="J151" s="115"/>
      <c r="K151" s="114"/>
      <c r="L151" s="114"/>
      <c r="M151" s="114"/>
      <c r="N151" s="115"/>
      <c r="O151" s="118"/>
      <c r="P151" s="149"/>
      <c r="S151" s="30"/>
    </row>
    <row r="152" spans="2:19" s="9" customFormat="1" ht="15" x14ac:dyDescent="0.35">
      <c r="B152" s="140"/>
      <c r="C152" s="109">
        <v>43191</v>
      </c>
      <c r="D152" s="110">
        <v>2.84</v>
      </c>
      <c r="E152" s="111">
        <v>-1.9000000000000128E-2</v>
      </c>
      <c r="F152" s="114"/>
      <c r="G152" s="115"/>
      <c r="H152" s="115"/>
      <c r="I152" s="115"/>
      <c r="J152" s="115"/>
      <c r="K152" s="114"/>
      <c r="L152" s="114"/>
      <c r="M152" s="114"/>
      <c r="N152" s="115"/>
      <c r="O152" s="118"/>
      <c r="P152" s="149"/>
      <c r="S152" s="30"/>
    </row>
    <row r="153" spans="2:19" s="9" customFormat="1" ht="15" x14ac:dyDescent="0.35">
      <c r="B153" s="140"/>
      <c r="C153" s="109">
        <v>43221</v>
      </c>
      <c r="D153" s="110">
        <v>2.8330000000000002</v>
      </c>
      <c r="E153" s="111" t="s">
        <v>49</v>
      </c>
      <c r="F153" s="114"/>
      <c r="G153" s="115"/>
      <c r="H153" s="115"/>
      <c r="I153" s="115"/>
      <c r="J153" s="115"/>
      <c r="K153" s="114"/>
      <c r="L153" s="114"/>
      <c r="M153" s="114"/>
      <c r="N153" s="115"/>
      <c r="O153" s="118"/>
      <c r="P153" s="149"/>
      <c r="S153" s="30"/>
    </row>
    <row r="154" spans="2:19" s="9" customFormat="1" ht="15" x14ac:dyDescent="0.35">
      <c r="B154" s="140"/>
      <c r="C154" s="109">
        <v>43252</v>
      </c>
      <c r="D154" s="110">
        <v>2.8650000000000002</v>
      </c>
      <c r="E154" s="111">
        <v>4.0000000000000036E-3</v>
      </c>
      <c r="F154" s="122"/>
      <c r="G154" s="99"/>
      <c r="H154" s="99"/>
      <c r="I154" s="99"/>
      <c r="J154" s="99"/>
      <c r="K154" s="122"/>
      <c r="L154" s="122"/>
      <c r="M154" s="122"/>
      <c r="N154" s="99"/>
      <c r="O154" s="100"/>
      <c r="P154" s="148"/>
    </row>
    <row r="155" spans="2:19" s="9" customFormat="1" ht="15" x14ac:dyDescent="0.35">
      <c r="B155" s="140"/>
      <c r="C155" s="109">
        <v>43282</v>
      </c>
      <c r="D155" s="110">
        <v>2.895</v>
      </c>
      <c r="E155" s="111" t="s">
        <v>49</v>
      </c>
      <c r="F155" s="122"/>
      <c r="G155" s="99"/>
      <c r="H155" s="99"/>
      <c r="I155" s="99"/>
      <c r="J155" s="99"/>
      <c r="K155" s="122"/>
      <c r="L155" s="122"/>
      <c r="M155" s="122"/>
      <c r="N155" s="99"/>
      <c r="O155" s="100"/>
      <c r="P155" s="148"/>
    </row>
    <row r="156" spans="2:19" s="9" customFormat="1" ht="15" x14ac:dyDescent="0.35">
      <c r="B156" s="140"/>
      <c r="C156" s="109">
        <v>43313</v>
      </c>
      <c r="D156" s="110">
        <v>2.9020000000000001</v>
      </c>
      <c r="E156" s="111" t="s">
        <v>49</v>
      </c>
      <c r="F156" s="122"/>
      <c r="G156" s="99"/>
      <c r="H156" s="99"/>
      <c r="I156" s="99"/>
      <c r="J156" s="99"/>
      <c r="K156" s="122"/>
      <c r="L156" s="122"/>
      <c r="M156" s="122"/>
      <c r="N156" s="99"/>
      <c r="O156" s="100"/>
      <c r="P156" s="148"/>
    </row>
    <row r="157" spans="2:19" s="9" customFormat="1" ht="15" x14ac:dyDescent="0.35">
      <c r="B157" s="140"/>
      <c r="C157" s="109">
        <v>43344</v>
      </c>
      <c r="D157" s="110">
        <v>2.88</v>
      </c>
      <c r="E157" s="111" t="s">
        <v>49</v>
      </c>
      <c r="F157" s="122"/>
      <c r="G157" s="99"/>
      <c r="H157" s="99"/>
      <c r="I157" s="99"/>
      <c r="J157" s="99"/>
      <c r="K157" s="122"/>
      <c r="L157" s="122"/>
      <c r="M157" s="122"/>
      <c r="N157" s="99"/>
      <c r="O157" s="100"/>
      <c r="P157" s="148"/>
    </row>
    <row r="158" spans="2:19" s="9" customFormat="1" ht="15" x14ac:dyDescent="0.35">
      <c r="B158" s="140"/>
      <c r="C158" s="109">
        <v>43374</v>
      </c>
      <c r="D158" s="110">
        <v>2.8969999999999998</v>
      </c>
      <c r="E158" s="111" t="s">
        <v>49</v>
      </c>
      <c r="F158" s="122"/>
      <c r="G158" s="99"/>
      <c r="H158" s="99"/>
      <c r="I158" s="99"/>
      <c r="J158" s="99"/>
      <c r="K158" s="122"/>
      <c r="L158" s="122"/>
      <c r="M158" s="122"/>
      <c r="N158" s="99"/>
      <c r="O158" s="100"/>
      <c r="P158" s="148"/>
    </row>
    <row r="159" spans="2:19" s="9" customFormat="1" ht="15" x14ac:dyDescent="0.35">
      <c r="B159" s="140"/>
      <c r="C159" s="109">
        <v>43405</v>
      </c>
      <c r="D159" s="110">
        <v>2.9689999999999999</v>
      </c>
      <c r="E159" s="111" t="s">
        <v>49</v>
      </c>
      <c r="F159" s="122"/>
      <c r="G159" s="99"/>
      <c r="H159" s="99"/>
      <c r="I159" s="99"/>
      <c r="J159" s="99"/>
      <c r="K159" s="122"/>
      <c r="L159" s="122"/>
      <c r="M159" s="122"/>
      <c r="N159" s="99"/>
      <c r="O159" s="100"/>
      <c r="P159" s="148"/>
    </row>
    <row r="160" spans="2:19" s="9" customFormat="1" ht="15" x14ac:dyDescent="0.35">
      <c r="B160" s="140"/>
      <c r="C160" s="109">
        <v>43435</v>
      </c>
      <c r="D160" s="110">
        <v>3.085</v>
      </c>
      <c r="E160" s="111">
        <v>-2.6000000000000245E-2</v>
      </c>
      <c r="F160" s="122"/>
      <c r="G160" s="99"/>
      <c r="H160" s="99"/>
      <c r="I160" s="99"/>
      <c r="J160" s="99"/>
      <c r="K160" s="122"/>
      <c r="L160" s="122"/>
      <c r="M160" s="122"/>
      <c r="N160" s="99"/>
      <c r="O160" s="100"/>
      <c r="P160" s="148"/>
    </row>
    <row r="161" spans="2:16" s="9" customFormat="1" ht="15" x14ac:dyDescent="0.35">
      <c r="B161" s="140"/>
      <c r="C161" s="109">
        <v>43466</v>
      </c>
      <c r="D161" s="110">
        <v>3.226</v>
      </c>
      <c r="E161" s="111" t="s">
        <v>49</v>
      </c>
      <c r="F161" s="122"/>
      <c r="G161" s="99"/>
      <c r="H161" s="99"/>
      <c r="I161" s="99"/>
      <c r="J161" s="99"/>
      <c r="K161" s="122"/>
      <c r="L161" s="122"/>
      <c r="M161" s="122"/>
      <c r="N161" s="99"/>
      <c r="O161" s="100"/>
      <c r="P161" s="148"/>
    </row>
    <row r="162" spans="2:16" s="9" customFormat="1" ht="15" x14ac:dyDescent="0.35">
      <c r="B162" s="140"/>
      <c r="C162" s="109">
        <v>43497</v>
      </c>
      <c r="D162" s="110">
        <v>3.194</v>
      </c>
      <c r="E162" s="111" t="s">
        <v>49</v>
      </c>
      <c r="F162" s="122"/>
      <c r="G162" s="99"/>
      <c r="H162" s="99"/>
      <c r="I162" s="99"/>
      <c r="J162" s="99"/>
      <c r="K162" s="122"/>
      <c r="L162" s="122"/>
      <c r="M162" s="122"/>
      <c r="N162" s="99"/>
      <c r="O162" s="100"/>
      <c r="P162" s="148"/>
    </row>
    <row r="163" spans="2:16" s="9" customFormat="1" ht="15" x14ac:dyDescent="0.35">
      <c r="B163" s="140"/>
      <c r="C163" s="109">
        <v>43525</v>
      </c>
      <c r="D163" s="110">
        <v>3.1309999999999998</v>
      </c>
      <c r="E163" s="111" t="s">
        <v>49</v>
      </c>
      <c r="F163" s="122"/>
      <c r="G163" s="99"/>
      <c r="H163" s="99"/>
      <c r="I163" s="99"/>
      <c r="J163" s="99"/>
      <c r="K163" s="122"/>
      <c r="L163" s="122"/>
      <c r="M163" s="122"/>
      <c r="N163" s="99"/>
      <c r="O163" s="100"/>
      <c r="P163" s="148"/>
    </row>
    <row r="164" spans="2:16" s="9" customFormat="1" ht="15" x14ac:dyDescent="0.35">
      <c r="B164" s="140"/>
      <c r="C164" s="109">
        <v>43556</v>
      </c>
      <c r="D164" s="110">
        <v>2.823</v>
      </c>
      <c r="E164" s="111" t="s">
        <v>49</v>
      </c>
      <c r="F164" s="122"/>
      <c r="G164" s="99"/>
      <c r="H164" s="99"/>
      <c r="I164" s="99"/>
      <c r="J164" s="99"/>
      <c r="K164" s="122"/>
      <c r="L164" s="122"/>
      <c r="M164" s="122"/>
      <c r="N164" s="99"/>
      <c r="O164" s="100"/>
      <c r="P164" s="148"/>
    </row>
    <row r="165" spans="2:16" s="9" customFormat="1" ht="15" x14ac:dyDescent="0.35">
      <c r="B165" s="140"/>
      <c r="C165" s="109">
        <v>43586</v>
      </c>
      <c r="D165" s="110">
        <v>2.8149999999999999</v>
      </c>
      <c r="E165" s="111" t="s">
        <v>49</v>
      </c>
      <c r="F165" s="122"/>
      <c r="G165" s="99"/>
      <c r="H165" s="99"/>
      <c r="I165" s="99"/>
      <c r="J165" s="99"/>
      <c r="K165" s="122"/>
      <c r="L165" s="122"/>
      <c r="M165" s="122"/>
      <c r="N165" s="99"/>
      <c r="O165" s="100"/>
      <c r="P165" s="148"/>
    </row>
    <row r="166" spans="2:16" s="9" customFormat="1" ht="15.6" thickBot="1" x14ac:dyDescent="0.4">
      <c r="B166" s="140"/>
      <c r="C166" s="123">
        <v>43617</v>
      </c>
      <c r="D166" s="124">
        <v>2.8460000000000001</v>
      </c>
      <c r="E166" s="125" t="s">
        <v>49</v>
      </c>
      <c r="F166" s="122"/>
      <c r="G166" s="99"/>
      <c r="H166" s="99"/>
      <c r="I166" s="99"/>
      <c r="J166" s="99"/>
      <c r="K166" s="122"/>
      <c r="L166" s="122"/>
      <c r="M166" s="122"/>
      <c r="N166" s="99"/>
      <c r="O166" s="100"/>
      <c r="P166" s="148"/>
    </row>
    <row r="167" spans="2:16" ht="17.399999999999999" thickBot="1" x14ac:dyDescent="0.45">
      <c r="B167" s="150"/>
      <c r="C167" s="151"/>
      <c r="D167" s="151"/>
      <c r="E167" s="152"/>
      <c r="F167" s="153"/>
      <c r="G167" s="154"/>
      <c r="H167" s="154"/>
      <c r="I167" s="154"/>
      <c r="J167" s="154"/>
      <c r="K167" s="153"/>
      <c r="L167" s="153"/>
      <c r="M167" s="153"/>
      <c r="N167" s="154"/>
      <c r="O167" s="155"/>
      <c r="P167" s="156"/>
    </row>
  </sheetData>
  <sheetProtection algorithmName="SHA-512" hashValue="6Qz5oRaOkXL3NzEEZqX7Nyr3WAHm5zfY8051EGhzPtNphSx+1CLi8fntxc1rtxwrdFk3wjVQvQla73M2c/KlQw==" saltValue="DxE6HtircrtBo64t7Yfc5g==" spinCount="100000" sheet="1" objects="1" scenarios="1" autoFilter="0"/>
  <protectedRanges>
    <protectedRange sqref="F26" name="Range1"/>
  </protectedRanges>
  <autoFilter ref="C31:O100"/>
  <sortState ref="B16:U21">
    <sortCondition ref="E16:E21"/>
  </sortState>
  <mergeCells count="17">
    <mergeCell ref="C11:O11"/>
    <mergeCell ref="N30:O30"/>
    <mergeCell ref="C15:F15"/>
    <mergeCell ref="C16:F16"/>
    <mergeCell ref="C17:F17"/>
    <mergeCell ref="C19:F19"/>
    <mergeCell ref="C21:F21"/>
    <mergeCell ref="C22:F22"/>
    <mergeCell ref="C23:F23"/>
    <mergeCell ref="C24:F24"/>
    <mergeCell ref="C129:E129"/>
    <mergeCell ref="C26:E26"/>
    <mergeCell ref="F27:F28"/>
    <mergeCell ref="C27:E28"/>
    <mergeCell ref="C18:F18"/>
    <mergeCell ref="F129:O129"/>
    <mergeCell ref="C20:F20"/>
  </mergeCells>
  <dataValidations count="2">
    <dataValidation type="decimal" allowBlank="1" showInputMessage="1" showErrorMessage="1" sqref="F27">
      <formula1>0</formula1>
      <formula2>0.1</formula2>
    </dataValidation>
    <dataValidation type="decimal" allowBlank="1" showInputMessage="1" showErrorMessage="1" sqref="F26">
      <formula1>-0.02</formula1>
      <formula2>0.1</formula2>
    </dataValidation>
  </dataValidations>
  <hyperlinks>
    <hyperlink ref="F146" r:id="rId1"/>
    <hyperlink ref="F145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Reicher</dc:creator>
  <cp:lastModifiedBy>Maritzalyn Anscombe</cp:lastModifiedBy>
  <cp:lastPrinted>2015-09-01T20:32:17Z</cp:lastPrinted>
  <dcterms:created xsi:type="dcterms:W3CDTF">2013-11-25T15:37:13Z</dcterms:created>
  <dcterms:modified xsi:type="dcterms:W3CDTF">2016-06-27T14:45:39Z</dcterms:modified>
</cp:coreProperties>
</file>