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P:\MATRIX\AGERA MATRIX\2016-10-25\"/>
    </mc:Choice>
  </mc:AlternateContent>
  <workbookProtection workbookAlgorithmName="SHA-512" workbookHashValue="Z2r8EHEjK/njfQOLxrugH6WavJ6/YA5qvgVCSS09N7rXgi1kz/I7oSQHeDe0T7w0qq46Iyx+n/vMwcg3sfzMvQ==" workbookSaltValue="tJlmNAvoMwIXGmy8eyK6xw==" workbookSpinCount="100000" lockStructure="1"/>
  <bookViews>
    <workbookView xWindow="0" yWindow="0" windowWidth="25425" windowHeight="12270" firstSheet="1" activeTab="1"/>
  </bookViews>
  <sheets>
    <sheet name="3.1.16" sheetId="3" state="hidden" r:id="rId1"/>
    <sheet name="Matrix" sheetId="2" r:id="rId2"/>
  </sheets>
  <definedNames>
    <definedName name="_xlnm._FilterDatabase" localSheetId="0" hidden="1">'3.1.16'!$A$2:$AP$702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423" i="3" l="1"/>
  <c r="V422" i="3"/>
  <c r="V421" i="3"/>
  <c r="V420" i="3"/>
  <c r="V419" i="3"/>
  <c r="V418" i="3"/>
  <c r="V417" i="3"/>
  <c r="V416" i="3"/>
  <c r="V415" i="3"/>
  <c r="V414" i="3"/>
  <c r="V413" i="3"/>
  <c r="V412" i="3"/>
  <c r="V411" i="3"/>
  <c r="V410" i="3"/>
  <c r="V409" i="3"/>
  <c r="V408" i="3"/>
  <c r="V407" i="3"/>
  <c r="V406" i="3"/>
  <c r="V405" i="3"/>
  <c r="V404" i="3"/>
  <c r="V403" i="3"/>
  <c r="V402" i="3"/>
  <c r="V401" i="3"/>
  <c r="V400" i="3"/>
  <c r="V399" i="3"/>
  <c r="V398" i="3"/>
  <c r="V397" i="3"/>
  <c r="V396" i="3"/>
  <c r="V395" i="3"/>
  <c r="V394" i="3"/>
  <c r="V393" i="3"/>
  <c r="V392" i="3"/>
  <c r="V391" i="3"/>
  <c r="V390" i="3"/>
  <c r="V389" i="3"/>
  <c r="V388" i="3"/>
  <c r="V387" i="3"/>
  <c r="V386" i="3"/>
  <c r="V385" i="3"/>
  <c r="V384" i="3"/>
  <c r="V383" i="3"/>
  <c r="V382" i="3"/>
  <c r="V381" i="3"/>
  <c r="V380" i="3"/>
  <c r="V379" i="3"/>
  <c r="V378" i="3"/>
  <c r="V377" i="3"/>
  <c r="V376" i="3"/>
  <c r="V375" i="3"/>
  <c r="V374" i="3"/>
  <c r="V373" i="3"/>
  <c r="V372" i="3"/>
  <c r="V371" i="3"/>
  <c r="V370" i="3"/>
  <c r="V369" i="3"/>
  <c r="V368" i="3"/>
  <c r="V367" i="3"/>
  <c r="V366" i="3"/>
  <c r="V365" i="3"/>
  <c r="V364" i="3"/>
  <c r="V363" i="3"/>
  <c r="V482" i="3" l="1"/>
  <c r="V481" i="3"/>
  <c r="V480" i="3"/>
  <c r="V479" i="3"/>
  <c r="V478" i="3"/>
  <c r="V477" i="3"/>
  <c r="V476" i="3"/>
  <c r="V475" i="3"/>
  <c r="V474" i="3"/>
  <c r="V473" i="3"/>
  <c r="V472" i="3"/>
  <c r="V471" i="3"/>
  <c r="V470" i="3"/>
  <c r="V469" i="3"/>
  <c r="V468" i="3"/>
  <c r="V467" i="3"/>
  <c r="V466" i="3"/>
  <c r="V465" i="3"/>
  <c r="V464" i="3"/>
  <c r="V463" i="3"/>
  <c r="V462" i="3"/>
  <c r="V461" i="3"/>
  <c r="V460" i="3"/>
  <c r="V459" i="3"/>
  <c r="V458" i="3"/>
  <c r="V457" i="3"/>
  <c r="V456" i="3"/>
  <c r="V455" i="3"/>
  <c r="V454" i="3"/>
  <c r="V453" i="3"/>
  <c r="V452" i="3"/>
  <c r="V451" i="3"/>
  <c r="V450" i="3"/>
  <c r="V449" i="3"/>
  <c r="V448" i="3"/>
  <c r="V447" i="3"/>
  <c r="V446" i="3"/>
  <c r="V445" i="3"/>
  <c r="V444" i="3"/>
  <c r="V443" i="3"/>
  <c r="V442" i="3"/>
  <c r="V441" i="3"/>
  <c r="V440" i="3"/>
  <c r="V439" i="3"/>
  <c r="V438" i="3"/>
  <c r="V437" i="3"/>
  <c r="V436" i="3"/>
  <c r="V435" i="3"/>
  <c r="V434" i="3"/>
  <c r="V433" i="3"/>
  <c r="V432" i="3"/>
  <c r="V431" i="3"/>
  <c r="V430" i="3"/>
  <c r="V429" i="3"/>
  <c r="V428" i="3"/>
  <c r="V427" i="3"/>
  <c r="V426" i="3"/>
  <c r="V425" i="3"/>
  <c r="V424" i="3"/>
  <c r="V4" i="3" l="1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Y124" i="3" s="1"/>
  <c r="V125" i="3"/>
  <c r="Y125" i="3" s="1"/>
  <c r="V126" i="3"/>
  <c r="Y126" i="3" s="1"/>
  <c r="V127" i="3"/>
  <c r="Y127" i="3" s="1"/>
  <c r="V128" i="3"/>
  <c r="Y128" i="3" s="1"/>
  <c r="V129" i="3"/>
  <c r="Y129" i="3" s="1"/>
  <c r="V130" i="3"/>
  <c r="Y130" i="3" s="1"/>
  <c r="V131" i="3"/>
  <c r="Y131" i="3" s="1"/>
  <c r="V132" i="3"/>
  <c r="Y132" i="3" s="1"/>
  <c r="V133" i="3"/>
  <c r="Y133" i="3" s="1"/>
  <c r="V134" i="3"/>
  <c r="Y134" i="3" s="1"/>
  <c r="V135" i="3"/>
  <c r="Y135" i="3" s="1"/>
  <c r="V136" i="3"/>
  <c r="Y136" i="3" s="1"/>
  <c r="V137" i="3"/>
  <c r="Y137" i="3" s="1"/>
  <c r="V138" i="3"/>
  <c r="Y138" i="3" s="1"/>
  <c r="V139" i="3"/>
  <c r="Y139" i="3" s="1"/>
  <c r="V140" i="3"/>
  <c r="Y140" i="3" s="1"/>
  <c r="V141" i="3"/>
  <c r="Y141" i="3" s="1"/>
  <c r="V142" i="3"/>
  <c r="Y142" i="3" s="1"/>
  <c r="V143" i="3"/>
  <c r="Y143" i="3" s="1"/>
  <c r="V144" i="3"/>
  <c r="Y144" i="3" s="1"/>
  <c r="V145" i="3"/>
  <c r="Y145" i="3" s="1"/>
  <c r="V146" i="3"/>
  <c r="Y146" i="3" s="1"/>
  <c r="V147" i="3"/>
  <c r="Y147" i="3" s="1"/>
  <c r="V148" i="3"/>
  <c r="Y148" i="3" s="1"/>
  <c r="V149" i="3"/>
  <c r="Y149" i="3" s="1"/>
  <c r="V150" i="3"/>
  <c r="Y150" i="3" s="1"/>
  <c r="V151" i="3"/>
  <c r="Y151" i="3" s="1"/>
  <c r="V152" i="3"/>
  <c r="Y152" i="3" s="1"/>
  <c r="V153" i="3"/>
  <c r="Y153" i="3" s="1"/>
  <c r="V154" i="3"/>
  <c r="Y154" i="3" s="1"/>
  <c r="V155" i="3"/>
  <c r="Y155" i="3" s="1"/>
  <c r="V156" i="3"/>
  <c r="Y156" i="3" s="1"/>
  <c r="V157" i="3"/>
  <c r="Y157" i="3" s="1"/>
  <c r="V158" i="3"/>
  <c r="Y158" i="3" s="1"/>
  <c r="V159" i="3"/>
  <c r="Y159" i="3" s="1"/>
  <c r="V160" i="3"/>
  <c r="Y160" i="3" s="1"/>
  <c r="V161" i="3"/>
  <c r="Y161" i="3" s="1"/>
  <c r="V162" i="3"/>
  <c r="Y162" i="3" s="1"/>
  <c r="V163" i="3"/>
  <c r="Y163" i="3" s="1"/>
  <c r="V164" i="3"/>
  <c r="Y164" i="3" s="1"/>
  <c r="V165" i="3"/>
  <c r="Y165" i="3" s="1"/>
  <c r="V166" i="3"/>
  <c r="Y166" i="3" s="1"/>
  <c r="V167" i="3"/>
  <c r="Y167" i="3" s="1"/>
  <c r="V168" i="3"/>
  <c r="Y168" i="3" s="1"/>
  <c r="V169" i="3"/>
  <c r="Y169" i="3" s="1"/>
  <c r="V170" i="3"/>
  <c r="Y170" i="3" s="1"/>
  <c r="V171" i="3"/>
  <c r="Y171" i="3" s="1"/>
  <c r="V172" i="3"/>
  <c r="Y172" i="3" s="1"/>
  <c r="V173" i="3"/>
  <c r="Y173" i="3" s="1"/>
  <c r="V174" i="3"/>
  <c r="Y174" i="3" s="1"/>
  <c r="V175" i="3"/>
  <c r="Y175" i="3" s="1"/>
  <c r="V176" i="3"/>
  <c r="Y176" i="3" s="1"/>
  <c r="V177" i="3"/>
  <c r="Y177" i="3" s="1"/>
  <c r="V178" i="3"/>
  <c r="Y178" i="3" s="1"/>
  <c r="V179" i="3"/>
  <c r="Y179" i="3" s="1"/>
  <c r="V180" i="3"/>
  <c r="Y180" i="3" s="1"/>
  <c r="V181" i="3"/>
  <c r="Y181" i="3" s="1"/>
  <c r="V182" i="3"/>
  <c r="Y182" i="3" s="1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214" i="3"/>
  <c r="V215" i="3"/>
  <c r="V216" i="3"/>
  <c r="V217" i="3"/>
  <c r="V218" i="3"/>
  <c r="V219" i="3"/>
  <c r="V220" i="3"/>
  <c r="V221" i="3"/>
  <c r="V222" i="3"/>
  <c r="V223" i="3"/>
  <c r="V224" i="3"/>
  <c r="V225" i="3"/>
  <c r="V226" i="3"/>
  <c r="V227" i="3"/>
  <c r="V228" i="3"/>
  <c r="V229" i="3"/>
  <c r="V230" i="3"/>
  <c r="V231" i="3"/>
  <c r="V232" i="3"/>
  <c r="V233" i="3"/>
  <c r="V234" i="3"/>
  <c r="V235" i="3"/>
  <c r="V236" i="3"/>
  <c r="V237" i="3"/>
  <c r="V238" i="3"/>
  <c r="V239" i="3"/>
  <c r="V240" i="3"/>
  <c r="V241" i="3"/>
  <c r="V242" i="3"/>
  <c r="V243" i="3"/>
  <c r="V244" i="3"/>
  <c r="V245" i="3"/>
  <c r="V246" i="3"/>
  <c r="V247" i="3"/>
  <c r="V248" i="3"/>
  <c r="V249" i="3"/>
  <c r="V250" i="3"/>
  <c r="V251" i="3"/>
  <c r="V252" i="3"/>
  <c r="V253" i="3"/>
  <c r="V254" i="3"/>
  <c r="V255" i="3"/>
  <c r="V256" i="3"/>
  <c r="V257" i="3"/>
  <c r="V258" i="3"/>
  <c r="V259" i="3"/>
  <c r="V260" i="3"/>
  <c r="V261" i="3"/>
  <c r="V262" i="3"/>
  <c r="V263" i="3"/>
  <c r="V264" i="3"/>
  <c r="V265" i="3"/>
  <c r="V266" i="3"/>
  <c r="V267" i="3"/>
  <c r="V268" i="3"/>
  <c r="V269" i="3"/>
  <c r="V270" i="3"/>
  <c r="V271" i="3"/>
  <c r="V272" i="3"/>
  <c r="V273" i="3"/>
  <c r="V274" i="3"/>
  <c r="V275" i="3"/>
  <c r="V276" i="3"/>
  <c r="V277" i="3"/>
  <c r="V278" i="3"/>
  <c r="V279" i="3"/>
  <c r="V280" i="3"/>
  <c r="V281" i="3"/>
  <c r="V282" i="3"/>
  <c r="V283" i="3"/>
  <c r="V284" i="3"/>
  <c r="V285" i="3"/>
  <c r="V286" i="3"/>
  <c r="V287" i="3"/>
  <c r="V288" i="3"/>
  <c r="V289" i="3"/>
  <c r="V290" i="3"/>
  <c r="V291" i="3"/>
  <c r="V292" i="3"/>
  <c r="V293" i="3"/>
  <c r="V294" i="3"/>
  <c r="V295" i="3"/>
  <c r="V296" i="3"/>
  <c r="V297" i="3"/>
  <c r="V298" i="3"/>
  <c r="V299" i="3"/>
  <c r="V300" i="3"/>
  <c r="V301" i="3"/>
  <c r="V302" i="3"/>
  <c r="V303" i="3"/>
  <c r="V304" i="3"/>
  <c r="V305" i="3"/>
  <c r="V306" i="3"/>
  <c r="V307" i="3"/>
  <c r="V308" i="3"/>
  <c r="V309" i="3"/>
  <c r="V310" i="3"/>
  <c r="V311" i="3"/>
  <c r="V312" i="3"/>
  <c r="V313" i="3"/>
  <c r="V314" i="3"/>
  <c r="V315" i="3"/>
  <c r="V316" i="3"/>
  <c r="V317" i="3"/>
  <c r="V318" i="3"/>
  <c r="V319" i="3"/>
  <c r="V320" i="3"/>
  <c r="V321" i="3"/>
  <c r="V322" i="3"/>
  <c r="V323" i="3"/>
  <c r="V324" i="3"/>
  <c r="V325" i="3"/>
  <c r="V326" i="3"/>
  <c r="V327" i="3"/>
  <c r="V328" i="3"/>
  <c r="V329" i="3"/>
  <c r="V330" i="3"/>
  <c r="V331" i="3"/>
  <c r="V332" i="3"/>
  <c r="V333" i="3"/>
  <c r="V334" i="3"/>
  <c r="V335" i="3"/>
  <c r="V336" i="3"/>
  <c r="V337" i="3"/>
  <c r="V338" i="3"/>
  <c r="V339" i="3"/>
  <c r="V340" i="3"/>
  <c r="V341" i="3"/>
  <c r="V342" i="3"/>
  <c r="V343" i="3"/>
  <c r="V344" i="3"/>
  <c r="V345" i="3"/>
  <c r="V346" i="3"/>
  <c r="V347" i="3"/>
  <c r="V348" i="3"/>
  <c r="V349" i="3"/>
  <c r="V350" i="3"/>
  <c r="V351" i="3"/>
  <c r="V352" i="3"/>
  <c r="V353" i="3"/>
  <c r="V354" i="3"/>
  <c r="V355" i="3"/>
  <c r="V356" i="3"/>
  <c r="V357" i="3"/>
  <c r="V358" i="3"/>
  <c r="V359" i="3"/>
  <c r="V360" i="3"/>
  <c r="V361" i="3"/>
  <c r="V362" i="3"/>
  <c r="V483" i="3"/>
  <c r="V484" i="3"/>
  <c r="V485" i="3"/>
  <c r="V486" i="3"/>
  <c r="V487" i="3"/>
  <c r="V488" i="3"/>
  <c r="V489" i="3"/>
  <c r="V490" i="3"/>
  <c r="V491" i="3"/>
  <c r="V492" i="3"/>
  <c r="V493" i="3"/>
  <c r="V494" i="3"/>
  <c r="V495" i="3"/>
  <c r="V496" i="3"/>
  <c r="V497" i="3"/>
  <c r="V498" i="3"/>
  <c r="V499" i="3"/>
  <c r="V500" i="3"/>
  <c r="V501" i="3"/>
  <c r="V502" i="3"/>
  <c r="V503" i="3"/>
  <c r="V504" i="3"/>
  <c r="V505" i="3"/>
  <c r="V506" i="3"/>
  <c r="V507" i="3"/>
  <c r="V508" i="3"/>
  <c r="V509" i="3"/>
  <c r="V510" i="3"/>
  <c r="V511" i="3"/>
  <c r="V512" i="3"/>
  <c r="V513" i="3"/>
  <c r="V514" i="3"/>
  <c r="V515" i="3"/>
  <c r="V516" i="3"/>
  <c r="V517" i="3"/>
  <c r="V518" i="3"/>
  <c r="V519" i="3"/>
  <c r="V520" i="3"/>
  <c r="V521" i="3"/>
  <c r="V522" i="3"/>
  <c r="V523" i="3"/>
  <c r="V524" i="3"/>
  <c r="V525" i="3"/>
  <c r="V526" i="3"/>
  <c r="V527" i="3"/>
  <c r="V528" i="3"/>
  <c r="V529" i="3"/>
  <c r="V530" i="3"/>
  <c r="V531" i="3"/>
  <c r="V532" i="3"/>
  <c r="V533" i="3"/>
  <c r="V534" i="3"/>
  <c r="V535" i="3"/>
  <c r="V536" i="3"/>
  <c r="V537" i="3"/>
  <c r="V538" i="3"/>
  <c r="V539" i="3"/>
  <c r="V540" i="3"/>
  <c r="V541" i="3"/>
  <c r="V542" i="3"/>
  <c r="V543" i="3"/>
  <c r="V544" i="3"/>
  <c r="V545" i="3"/>
  <c r="V546" i="3"/>
  <c r="V547" i="3"/>
  <c r="V548" i="3"/>
  <c r="V549" i="3"/>
  <c r="V550" i="3"/>
  <c r="V551" i="3"/>
  <c r="V552" i="3"/>
  <c r="V553" i="3"/>
  <c r="V554" i="3"/>
  <c r="V555" i="3"/>
  <c r="V556" i="3"/>
  <c r="V557" i="3"/>
  <c r="V558" i="3"/>
  <c r="V559" i="3"/>
  <c r="V560" i="3"/>
  <c r="V561" i="3"/>
  <c r="V562" i="3"/>
  <c r="V563" i="3"/>
  <c r="V564" i="3"/>
  <c r="V565" i="3"/>
  <c r="V566" i="3"/>
  <c r="V567" i="3"/>
  <c r="V568" i="3"/>
  <c r="V569" i="3"/>
  <c r="V570" i="3"/>
  <c r="V571" i="3"/>
  <c r="V572" i="3"/>
  <c r="V573" i="3"/>
  <c r="V574" i="3"/>
  <c r="V575" i="3"/>
  <c r="V576" i="3"/>
  <c r="V577" i="3"/>
  <c r="V578" i="3"/>
  <c r="V579" i="3"/>
  <c r="V580" i="3"/>
  <c r="V581" i="3"/>
  <c r="V582" i="3"/>
  <c r="V583" i="3"/>
  <c r="V584" i="3"/>
  <c r="V585" i="3"/>
  <c r="V586" i="3"/>
  <c r="V587" i="3"/>
  <c r="V588" i="3"/>
  <c r="V589" i="3"/>
  <c r="V590" i="3"/>
  <c r="V591" i="3"/>
  <c r="V592" i="3"/>
  <c r="V593" i="3"/>
  <c r="V594" i="3"/>
  <c r="V595" i="3"/>
  <c r="V596" i="3"/>
  <c r="V597" i="3"/>
  <c r="V598" i="3"/>
  <c r="V599" i="3"/>
  <c r="V600" i="3"/>
  <c r="V601" i="3"/>
  <c r="V602" i="3"/>
  <c r="V603" i="3"/>
  <c r="V604" i="3"/>
  <c r="V605" i="3"/>
  <c r="V606" i="3"/>
  <c r="V607" i="3"/>
  <c r="V608" i="3"/>
  <c r="V609" i="3"/>
  <c r="V610" i="3"/>
  <c r="V611" i="3"/>
  <c r="V612" i="3"/>
  <c r="V613" i="3"/>
  <c r="V614" i="3"/>
  <c r="V615" i="3"/>
  <c r="V616" i="3"/>
  <c r="V617" i="3"/>
  <c r="V618" i="3"/>
  <c r="V619" i="3"/>
  <c r="V620" i="3"/>
  <c r="V621" i="3"/>
  <c r="V622" i="3"/>
  <c r="V623" i="3"/>
  <c r="V624" i="3"/>
  <c r="V625" i="3"/>
  <c r="V626" i="3"/>
  <c r="V627" i="3"/>
  <c r="V628" i="3"/>
  <c r="V629" i="3"/>
  <c r="V630" i="3"/>
  <c r="V631" i="3"/>
  <c r="V632" i="3"/>
  <c r="V633" i="3"/>
  <c r="V634" i="3"/>
  <c r="V635" i="3"/>
  <c r="V636" i="3"/>
  <c r="V637" i="3"/>
  <c r="V638" i="3"/>
  <c r="V639" i="3"/>
  <c r="V640" i="3"/>
  <c r="V641" i="3"/>
  <c r="V642" i="3"/>
  <c r="V643" i="3"/>
  <c r="V644" i="3"/>
  <c r="V645" i="3"/>
  <c r="V646" i="3"/>
  <c r="V647" i="3"/>
  <c r="V648" i="3"/>
  <c r="V649" i="3"/>
  <c r="V650" i="3"/>
  <c r="V651" i="3"/>
  <c r="V652" i="3"/>
  <c r="V653" i="3"/>
  <c r="V654" i="3"/>
  <c r="V655" i="3"/>
  <c r="V656" i="3"/>
  <c r="V657" i="3"/>
  <c r="V658" i="3"/>
  <c r="V659" i="3"/>
  <c r="V660" i="3"/>
  <c r="V661" i="3"/>
  <c r="V662" i="3"/>
  <c r="V663" i="3"/>
  <c r="V664" i="3"/>
  <c r="V665" i="3"/>
  <c r="V666" i="3"/>
  <c r="V667" i="3"/>
  <c r="V668" i="3"/>
  <c r="V669" i="3"/>
  <c r="V670" i="3"/>
  <c r="V671" i="3"/>
  <c r="V672" i="3"/>
  <c r="V673" i="3"/>
  <c r="V674" i="3"/>
  <c r="V675" i="3"/>
  <c r="V676" i="3"/>
  <c r="V677" i="3"/>
  <c r="V678" i="3"/>
  <c r="V679" i="3"/>
  <c r="V680" i="3"/>
  <c r="V681" i="3"/>
  <c r="V682" i="3"/>
  <c r="V683" i="3"/>
  <c r="V684" i="3"/>
  <c r="V685" i="3"/>
  <c r="V686" i="3"/>
  <c r="V687" i="3"/>
  <c r="V688" i="3"/>
  <c r="V689" i="3"/>
  <c r="V690" i="3"/>
  <c r="V691" i="3"/>
  <c r="V692" i="3"/>
  <c r="V693" i="3"/>
  <c r="V694" i="3"/>
  <c r="V695" i="3"/>
  <c r="V696" i="3"/>
  <c r="V697" i="3"/>
  <c r="V698" i="3"/>
  <c r="V699" i="3"/>
  <c r="V700" i="3"/>
  <c r="V701" i="3"/>
  <c r="V702" i="3"/>
  <c r="V3" i="3"/>
  <c r="A618" i="2" l="1"/>
  <c r="B618" i="2"/>
  <c r="C618" i="2"/>
  <c r="D618" i="2"/>
  <c r="A619" i="2"/>
  <c r="B619" i="2"/>
  <c r="C619" i="2"/>
  <c r="D619" i="2"/>
  <c r="A620" i="2"/>
  <c r="B620" i="2"/>
  <c r="C620" i="2"/>
  <c r="D620" i="2"/>
  <c r="A621" i="2"/>
  <c r="B621" i="2"/>
  <c r="C621" i="2"/>
  <c r="D621" i="2"/>
  <c r="A622" i="2"/>
  <c r="B622" i="2"/>
  <c r="C622" i="2"/>
  <c r="D622" i="2"/>
  <c r="A623" i="2"/>
  <c r="B623" i="2"/>
  <c r="C623" i="2"/>
  <c r="D623" i="2"/>
  <c r="A624" i="2"/>
  <c r="B624" i="2"/>
  <c r="C624" i="2"/>
  <c r="D624" i="2"/>
  <c r="A625" i="2"/>
  <c r="B625" i="2"/>
  <c r="C625" i="2"/>
  <c r="D625" i="2"/>
  <c r="A626" i="2"/>
  <c r="B626" i="2"/>
  <c r="C626" i="2"/>
  <c r="D626" i="2"/>
  <c r="A627" i="2"/>
  <c r="B627" i="2"/>
  <c r="C627" i="2"/>
  <c r="D627" i="2"/>
  <c r="A628" i="2"/>
  <c r="B628" i="2"/>
  <c r="C628" i="2"/>
  <c r="D628" i="2"/>
  <c r="A629" i="2"/>
  <c r="B629" i="2"/>
  <c r="C629" i="2"/>
  <c r="D629" i="2"/>
  <c r="A630" i="2"/>
  <c r="B630" i="2"/>
  <c r="C630" i="2"/>
  <c r="D630" i="2"/>
  <c r="A631" i="2"/>
  <c r="B631" i="2"/>
  <c r="C631" i="2"/>
  <c r="D631" i="2"/>
  <c r="A632" i="2"/>
  <c r="B632" i="2"/>
  <c r="C632" i="2"/>
  <c r="D632" i="2"/>
  <c r="A633" i="2"/>
  <c r="B633" i="2"/>
  <c r="C633" i="2"/>
  <c r="D633" i="2"/>
  <c r="A634" i="2"/>
  <c r="B634" i="2"/>
  <c r="C634" i="2"/>
  <c r="D634" i="2"/>
  <c r="A635" i="2"/>
  <c r="B635" i="2"/>
  <c r="C635" i="2"/>
  <c r="D635" i="2"/>
  <c r="A636" i="2"/>
  <c r="B636" i="2"/>
  <c r="C636" i="2"/>
  <c r="D636" i="2"/>
  <c r="A637" i="2"/>
  <c r="B637" i="2"/>
  <c r="C637" i="2"/>
  <c r="D637" i="2"/>
  <c r="A638" i="2"/>
  <c r="B638" i="2"/>
  <c r="C638" i="2"/>
  <c r="D638" i="2"/>
  <c r="A639" i="2"/>
  <c r="B639" i="2"/>
  <c r="C639" i="2"/>
  <c r="D639" i="2"/>
  <c r="A640" i="2"/>
  <c r="B640" i="2"/>
  <c r="C640" i="2"/>
  <c r="D640" i="2"/>
  <c r="A641" i="2"/>
  <c r="B641" i="2"/>
  <c r="C641" i="2"/>
  <c r="D641" i="2"/>
  <c r="A642" i="2"/>
  <c r="B642" i="2"/>
  <c r="C642" i="2"/>
  <c r="D642" i="2"/>
  <c r="A643" i="2"/>
  <c r="B643" i="2"/>
  <c r="C643" i="2"/>
  <c r="D643" i="2"/>
  <c r="A644" i="2"/>
  <c r="B644" i="2"/>
  <c r="C644" i="2"/>
  <c r="D644" i="2"/>
  <c r="A645" i="2"/>
  <c r="B645" i="2"/>
  <c r="C645" i="2"/>
  <c r="D645" i="2"/>
  <c r="A646" i="2"/>
  <c r="B646" i="2"/>
  <c r="C646" i="2"/>
  <c r="D646" i="2"/>
  <c r="A647" i="2"/>
  <c r="B647" i="2"/>
  <c r="C647" i="2"/>
  <c r="D647" i="2"/>
  <c r="A648" i="2"/>
  <c r="B648" i="2"/>
  <c r="C648" i="2"/>
  <c r="D648" i="2"/>
  <c r="A649" i="2"/>
  <c r="B649" i="2"/>
  <c r="C649" i="2"/>
  <c r="D649" i="2"/>
  <c r="A650" i="2"/>
  <c r="B650" i="2"/>
  <c r="C650" i="2"/>
  <c r="D650" i="2"/>
  <c r="A651" i="2"/>
  <c r="B651" i="2"/>
  <c r="C651" i="2"/>
  <c r="D651" i="2"/>
  <c r="A652" i="2"/>
  <c r="B652" i="2"/>
  <c r="C652" i="2"/>
  <c r="D652" i="2"/>
  <c r="A653" i="2"/>
  <c r="B653" i="2"/>
  <c r="C653" i="2"/>
  <c r="D653" i="2"/>
  <c r="A654" i="2"/>
  <c r="B654" i="2"/>
  <c r="C654" i="2"/>
  <c r="D654" i="2"/>
  <c r="A655" i="2"/>
  <c r="B655" i="2"/>
  <c r="C655" i="2"/>
  <c r="D655" i="2"/>
  <c r="A656" i="2"/>
  <c r="B656" i="2"/>
  <c r="C656" i="2"/>
  <c r="D656" i="2"/>
  <c r="A657" i="2"/>
  <c r="B657" i="2"/>
  <c r="C657" i="2"/>
  <c r="D657" i="2"/>
  <c r="A658" i="2"/>
  <c r="B658" i="2"/>
  <c r="C658" i="2"/>
  <c r="D658" i="2"/>
  <c r="A659" i="2"/>
  <c r="B659" i="2"/>
  <c r="C659" i="2"/>
  <c r="D659" i="2"/>
  <c r="A660" i="2"/>
  <c r="B660" i="2"/>
  <c r="C660" i="2"/>
  <c r="D660" i="2"/>
  <c r="A661" i="2"/>
  <c r="B661" i="2"/>
  <c r="C661" i="2"/>
  <c r="D661" i="2"/>
  <c r="A662" i="2"/>
  <c r="B662" i="2"/>
  <c r="C662" i="2"/>
  <c r="D662" i="2"/>
  <c r="A663" i="2"/>
  <c r="B663" i="2"/>
  <c r="C663" i="2"/>
  <c r="D663" i="2"/>
  <c r="A664" i="2"/>
  <c r="B664" i="2"/>
  <c r="C664" i="2"/>
  <c r="D664" i="2"/>
  <c r="A665" i="2"/>
  <c r="B665" i="2"/>
  <c r="C665" i="2"/>
  <c r="D665" i="2"/>
  <c r="A666" i="2"/>
  <c r="B666" i="2"/>
  <c r="C666" i="2"/>
  <c r="D666" i="2"/>
  <c r="A667" i="2"/>
  <c r="B667" i="2"/>
  <c r="C667" i="2"/>
  <c r="D667" i="2"/>
  <c r="A668" i="2"/>
  <c r="B668" i="2"/>
  <c r="C668" i="2"/>
  <c r="D668" i="2"/>
  <c r="A669" i="2"/>
  <c r="B669" i="2"/>
  <c r="C669" i="2"/>
  <c r="D669" i="2"/>
  <c r="A670" i="2"/>
  <c r="B670" i="2"/>
  <c r="C670" i="2"/>
  <c r="D670" i="2"/>
  <c r="A671" i="2"/>
  <c r="B671" i="2"/>
  <c r="C671" i="2"/>
  <c r="D671" i="2"/>
  <c r="A672" i="2"/>
  <c r="B672" i="2"/>
  <c r="C672" i="2"/>
  <c r="D672" i="2"/>
  <c r="A673" i="2"/>
  <c r="B673" i="2"/>
  <c r="C673" i="2"/>
  <c r="D673" i="2"/>
  <c r="A674" i="2"/>
  <c r="B674" i="2"/>
  <c r="C674" i="2"/>
  <c r="D674" i="2"/>
  <c r="A675" i="2"/>
  <c r="B675" i="2"/>
  <c r="C675" i="2"/>
  <c r="D675" i="2"/>
  <c r="A676" i="2"/>
  <c r="B676" i="2"/>
  <c r="C676" i="2"/>
  <c r="D676" i="2"/>
  <c r="A677" i="2"/>
  <c r="B677" i="2"/>
  <c r="C677" i="2"/>
  <c r="D677" i="2"/>
  <c r="A678" i="2"/>
  <c r="B678" i="2"/>
  <c r="C678" i="2"/>
  <c r="D678" i="2"/>
  <c r="A679" i="2"/>
  <c r="B679" i="2"/>
  <c r="C679" i="2"/>
  <c r="D679" i="2"/>
  <c r="A680" i="2"/>
  <c r="B680" i="2"/>
  <c r="C680" i="2"/>
  <c r="D680" i="2"/>
  <c r="A681" i="2"/>
  <c r="B681" i="2"/>
  <c r="C681" i="2"/>
  <c r="D681" i="2"/>
  <c r="A682" i="2"/>
  <c r="B682" i="2"/>
  <c r="C682" i="2"/>
  <c r="D682" i="2"/>
  <c r="A683" i="2"/>
  <c r="B683" i="2"/>
  <c r="C683" i="2"/>
  <c r="D683" i="2"/>
  <c r="A684" i="2"/>
  <c r="B684" i="2"/>
  <c r="C684" i="2"/>
  <c r="D684" i="2"/>
  <c r="A685" i="2"/>
  <c r="B685" i="2"/>
  <c r="C685" i="2"/>
  <c r="D685" i="2"/>
  <c r="A686" i="2"/>
  <c r="B686" i="2"/>
  <c r="C686" i="2"/>
  <c r="D686" i="2"/>
  <c r="A687" i="2"/>
  <c r="B687" i="2"/>
  <c r="C687" i="2"/>
  <c r="D687" i="2"/>
  <c r="A688" i="2"/>
  <c r="B688" i="2"/>
  <c r="C688" i="2"/>
  <c r="D688" i="2"/>
  <c r="A689" i="2"/>
  <c r="B689" i="2"/>
  <c r="C689" i="2"/>
  <c r="D689" i="2"/>
  <c r="A690" i="2"/>
  <c r="B690" i="2"/>
  <c r="C690" i="2"/>
  <c r="D690" i="2"/>
  <c r="A691" i="2"/>
  <c r="B691" i="2"/>
  <c r="C691" i="2"/>
  <c r="D691" i="2"/>
  <c r="A692" i="2"/>
  <c r="B692" i="2"/>
  <c r="C692" i="2"/>
  <c r="D692" i="2"/>
  <c r="A693" i="2"/>
  <c r="B693" i="2"/>
  <c r="C693" i="2"/>
  <c r="D693" i="2"/>
  <c r="A694" i="2"/>
  <c r="B694" i="2"/>
  <c r="C694" i="2"/>
  <c r="D694" i="2"/>
  <c r="A695" i="2"/>
  <c r="B695" i="2"/>
  <c r="C695" i="2"/>
  <c r="D695" i="2"/>
  <c r="A696" i="2"/>
  <c r="B696" i="2"/>
  <c r="C696" i="2"/>
  <c r="D696" i="2"/>
  <c r="A697" i="2"/>
  <c r="B697" i="2"/>
  <c r="C697" i="2"/>
  <c r="D697" i="2"/>
  <c r="A698" i="2"/>
  <c r="B698" i="2"/>
  <c r="C698" i="2"/>
  <c r="D698" i="2"/>
  <c r="A699" i="2"/>
  <c r="B699" i="2"/>
  <c r="C699" i="2"/>
  <c r="D699" i="2"/>
  <c r="A700" i="2"/>
  <c r="B700" i="2"/>
  <c r="C700" i="2"/>
  <c r="D700" i="2"/>
  <c r="A701" i="2"/>
  <c r="B701" i="2"/>
  <c r="C701" i="2"/>
  <c r="D701" i="2"/>
  <c r="A702" i="2"/>
  <c r="B702" i="2"/>
  <c r="C702" i="2"/>
  <c r="D702" i="2"/>
  <c r="A703" i="2"/>
  <c r="B703" i="2"/>
  <c r="C703" i="2"/>
  <c r="D703" i="2"/>
  <c r="A704" i="2"/>
  <c r="B704" i="2"/>
  <c r="C704" i="2"/>
  <c r="D704" i="2"/>
  <c r="A705" i="2"/>
  <c r="B705" i="2"/>
  <c r="C705" i="2"/>
  <c r="D705" i="2"/>
  <c r="A706" i="2"/>
  <c r="B706" i="2"/>
  <c r="C706" i="2"/>
  <c r="D706" i="2"/>
  <c r="A707" i="2"/>
  <c r="B707" i="2"/>
  <c r="C707" i="2"/>
  <c r="D707" i="2"/>
  <c r="A708" i="2"/>
  <c r="B708" i="2"/>
  <c r="C708" i="2"/>
  <c r="D708" i="2"/>
  <c r="A709" i="2"/>
  <c r="B709" i="2"/>
  <c r="C709" i="2"/>
  <c r="D709" i="2"/>
  <c r="A710" i="2"/>
  <c r="B710" i="2"/>
  <c r="C710" i="2"/>
  <c r="D710" i="2"/>
  <c r="A711" i="2"/>
  <c r="B711" i="2"/>
  <c r="C711" i="2"/>
  <c r="D711" i="2"/>
  <c r="A712" i="2"/>
  <c r="B712" i="2"/>
  <c r="C712" i="2"/>
  <c r="D712" i="2"/>
  <c r="A713" i="2"/>
  <c r="B713" i="2"/>
  <c r="C713" i="2"/>
  <c r="D713" i="2"/>
  <c r="A714" i="2"/>
  <c r="B714" i="2"/>
  <c r="C714" i="2"/>
  <c r="D714" i="2"/>
  <c r="A715" i="2"/>
  <c r="B715" i="2"/>
  <c r="C715" i="2"/>
  <c r="D715" i="2"/>
  <c r="A716" i="2"/>
  <c r="B716" i="2"/>
  <c r="C716" i="2"/>
  <c r="D716" i="2"/>
  <c r="A717" i="2"/>
  <c r="B717" i="2"/>
  <c r="C717" i="2"/>
  <c r="D717" i="2"/>
  <c r="Y702" i="3"/>
  <c r="X702" i="3"/>
  <c r="AA702" i="3" s="1"/>
  <c r="W702" i="3"/>
  <c r="Z702" i="3" s="1"/>
  <c r="Y701" i="3"/>
  <c r="X701" i="3"/>
  <c r="AA701" i="3" s="1"/>
  <c r="W701" i="3"/>
  <c r="Z701" i="3" s="1"/>
  <c r="Y700" i="3"/>
  <c r="X700" i="3"/>
  <c r="AA700" i="3" s="1"/>
  <c r="W700" i="3"/>
  <c r="Z700" i="3" s="1"/>
  <c r="Y699" i="3"/>
  <c r="X699" i="3"/>
  <c r="AA699" i="3" s="1"/>
  <c r="W699" i="3"/>
  <c r="Z699" i="3" s="1"/>
  <c r="Y698" i="3"/>
  <c r="X698" i="3"/>
  <c r="AA698" i="3" s="1"/>
  <c r="W698" i="3"/>
  <c r="Z698" i="3" s="1"/>
  <c r="Y697" i="3"/>
  <c r="X697" i="3"/>
  <c r="AA697" i="3" s="1"/>
  <c r="W697" i="3"/>
  <c r="Z697" i="3" s="1"/>
  <c r="Y696" i="3"/>
  <c r="X696" i="3"/>
  <c r="AA696" i="3" s="1"/>
  <c r="W696" i="3"/>
  <c r="Z696" i="3" s="1"/>
  <c r="Y695" i="3"/>
  <c r="X695" i="3"/>
  <c r="AA695" i="3" s="1"/>
  <c r="W695" i="3"/>
  <c r="Z695" i="3" s="1"/>
  <c r="Y694" i="3"/>
  <c r="X694" i="3"/>
  <c r="AA694" i="3" s="1"/>
  <c r="W694" i="3"/>
  <c r="Z694" i="3" s="1"/>
  <c r="Y693" i="3"/>
  <c r="X693" i="3"/>
  <c r="AA693" i="3" s="1"/>
  <c r="W693" i="3"/>
  <c r="Z693" i="3" s="1"/>
  <c r="Y692" i="3"/>
  <c r="X692" i="3"/>
  <c r="AA692" i="3" s="1"/>
  <c r="W692" i="3"/>
  <c r="Z692" i="3" s="1"/>
  <c r="Y691" i="3"/>
  <c r="X691" i="3"/>
  <c r="AA691" i="3" s="1"/>
  <c r="W691" i="3"/>
  <c r="Z691" i="3" s="1"/>
  <c r="Y690" i="3"/>
  <c r="X690" i="3"/>
  <c r="AA690" i="3" s="1"/>
  <c r="W690" i="3"/>
  <c r="Z690" i="3" s="1"/>
  <c r="Y689" i="3"/>
  <c r="X689" i="3"/>
  <c r="AA689" i="3" s="1"/>
  <c r="W689" i="3"/>
  <c r="Z689" i="3" s="1"/>
  <c r="Y688" i="3"/>
  <c r="X688" i="3"/>
  <c r="AA688" i="3" s="1"/>
  <c r="W688" i="3"/>
  <c r="Z688" i="3" s="1"/>
  <c r="Y687" i="3"/>
  <c r="X687" i="3"/>
  <c r="AA687" i="3" s="1"/>
  <c r="W687" i="3"/>
  <c r="Z687" i="3" s="1"/>
  <c r="Y686" i="3"/>
  <c r="X686" i="3"/>
  <c r="AA686" i="3" s="1"/>
  <c r="W686" i="3"/>
  <c r="Z686" i="3" s="1"/>
  <c r="Y685" i="3"/>
  <c r="X685" i="3"/>
  <c r="AA685" i="3" s="1"/>
  <c r="W685" i="3"/>
  <c r="Z685" i="3" s="1"/>
  <c r="Y684" i="3"/>
  <c r="X684" i="3"/>
  <c r="AA684" i="3" s="1"/>
  <c r="W684" i="3"/>
  <c r="Z684" i="3" s="1"/>
  <c r="Y683" i="3"/>
  <c r="X683" i="3"/>
  <c r="AA683" i="3" s="1"/>
  <c r="W683" i="3"/>
  <c r="Z683" i="3" s="1"/>
  <c r="Y682" i="3"/>
  <c r="X682" i="3"/>
  <c r="AA682" i="3" s="1"/>
  <c r="W682" i="3"/>
  <c r="Z682" i="3" s="1"/>
  <c r="Y681" i="3"/>
  <c r="X681" i="3"/>
  <c r="AA681" i="3" s="1"/>
  <c r="W681" i="3"/>
  <c r="Z681" i="3" s="1"/>
  <c r="Y680" i="3"/>
  <c r="X680" i="3"/>
  <c r="AA680" i="3" s="1"/>
  <c r="W680" i="3"/>
  <c r="Z680" i="3" s="1"/>
  <c r="Y679" i="3"/>
  <c r="X679" i="3"/>
  <c r="AA679" i="3" s="1"/>
  <c r="W679" i="3"/>
  <c r="Z679" i="3" s="1"/>
  <c r="Y678" i="3"/>
  <c r="X678" i="3"/>
  <c r="AA678" i="3" s="1"/>
  <c r="W678" i="3"/>
  <c r="Z678" i="3" s="1"/>
  <c r="Y677" i="3"/>
  <c r="X677" i="3"/>
  <c r="AA677" i="3" s="1"/>
  <c r="W677" i="3"/>
  <c r="Z677" i="3" s="1"/>
  <c r="Y676" i="3"/>
  <c r="X676" i="3"/>
  <c r="AA676" i="3" s="1"/>
  <c r="W676" i="3"/>
  <c r="Z676" i="3" s="1"/>
  <c r="Y675" i="3"/>
  <c r="X675" i="3"/>
  <c r="AA675" i="3" s="1"/>
  <c r="W675" i="3"/>
  <c r="Z675" i="3" s="1"/>
  <c r="Y674" i="3"/>
  <c r="X674" i="3"/>
  <c r="AA674" i="3" s="1"/>
  <c r="W674" i="3"/>
  <c r="Z674" i="3" s="1"/>
  <c r="Y673" i="3"/>
  <c r="X673" i="3"/>
  <c r="AA673" i="3" s="1"/>
  <c r="W673" i="3"/>
  <c r="Z673" i="3" s="1"/>
  <c r="Y672" i="3"/>
  <c r="X672" i="3"/>
  <c r="AA672" i="3" s="1"/>
  <c r="W672" i="3"/>
  <c r="Z672" i="3" s="1"/>
  <c r="Y671" i="3"/>
  <c r="X671" i="3"/>
  <c r="AA671" i="3" s="1"/>
  <c r="W671" i="3"/>
  <c r="Z671" i="3" s="1"/>
  <c r="Y670" i="3"/>
  <c r="X670" i="3"/>
  <c r="AA670" i="3" s="1"/>
  <c r="W670" i="3"/>
  <c r="Z670" i="3" s="1"/>
  <c r="Y669" i="3"/>
  <c r="X669" i="3"/>
  <c r="AA669" i="3" s="1"/>
  <c r="W669" i="3"/>
  <c r="Z669" i="3" s="1"/>
  <c r="Y668" i="3"/>
  <c r="X668" i="3"/>
  <c r="AA668" i="3" s="1"/>
  <c r="W668" i="3"/>
  <c r="Z668" i="3" s="1"/>
  <c r="Y667" i="3"/>
  <c r="X667" i="3"/>
  <c r="AA667" i="3" s="1"/>
  <c r="W667" i="3"/>
  <c r="Z667" i="3" s="1"/>
  <c r="Y666" i="3"/>
  <c r="X666" i="3"/>
  <c r="AA666" i="3" s="1"/>
  <c r="W666" i="3"/>
  <c r="Z666" i="3" s="1"/>
  <c r="Y665" i="3"/>
  <c r="X665" i="3"/>
  <c r="AA665" i="3" s="1"/>
  <c r="W665" i="3"/>
  <c r="Z665" i="3" s="1"/>
  <c r="Y664" i="3"/>
  <c r="X664" i="3"/>
  <c r="AA664" i="3" s="1"/>
  <c r="W664" i="3"/>
  <c r="Z664" i="3" s="1"/>
  <c r="Y663" i="3"/>
  <c r="X663" i="3"/>
  <c r="AA663" i="3" s="1"/>
  <c r="W663" i="3"/>
  <c r="Z663" i="3" s="1"/>
  <c r="Y662" i="3"/>
  <c r="X662" i="3"/>
  <c r="AA662" i="3" s="1"/>
  <c r="W662" i="3"/>
  <c r="Z662" i="3" s="1"/>
  <c r="Y661" i="3"/>
  <c r="X661" i="3"/>
  <c r="AA661" i="3" s="1"/>
  <c r="W661" i="3"/>
  <c r="Z661" i="3" s="1"/>
  <c r="Y660" i="3"/>
  <c r="X660" i="3"/>
  <c r="AA660" i="3" s="1"/>
  <c r="W660" i="3"/>
  <c r="Z660" i="3" s="1"/>
  <c r="Y659" i="3"/>
  <c r="X659" i="3"/>
  <c r="AA659" i="3" s="1"/>
  <c r="W659" i="3"/>
  <c r="Z659" i="3" s="1"/>
  <c r="Y658" i="3"/>
  <c r="X658" i="3"/>
  <c r="AA658" i="3" s="1"/>
  <c r="W658" i="3"/>
  <c r="Z658" i="3" s="1"/>
  <c r="Y657" i="3"/>
  <c r="X657" i="3"/>
  <c r="AA657" i="3" s="1"/>
  <c r="W657" i="3"/>
  <c r="Z657" i="3" s="1"/>
  <c r="Y656" i="3"/>
  <c r="X656" i="3"/>
  <c r="AA656" i="3" s="1"/>
  <c r="W656" i="3"/>
  <c r="Z656" i="3" s="1"/>
  <c r="Y655" i="3"/>
  <c r="X655" i="3"/>
  <c r="AA655" i="3" s="1"/>
  <c r="W655" i="3"/>
  <c r="Z655" i="3" s="1"/>
  <c r="Y654" i="3"/>
  <c r="X654" i="3"/>
  <c r="AA654" i="3" s="1"/>
  <c r="W654" i="3"/>
  <c r="Z654" i="3" s="1"/>
  <c r="Y653" i="3"/>
  <c r="X653" i="3"/>
  <c r="AA653" i="3" s="1"/>
  <c r="W653" i="3"/>
  <c r="Z653" i="3" s="1"/>
  <c r="Y652" i="3"/>
  <c r="X652" i="3"/>
  <c r="AA652" i="3" s="1"/>
  <c r="W652" i="3"/>
  <c r="Z652" i="3" s="1"/>
  <c r="Y651" i="3"/>
  <c r="X651" i="3"/>
  <c r="AA651" i="3" s="1"/>
  <c r="W651" i="3"/>
  <c r="Z651" i="3" s="1"/>
  <c r="Y650" i="3"/>
  <c r="X650" i="3"/>
  <c r="AA650" i="3" s="1"/>
  <c r="W650" i="3"/>
  <c r="Z650" i="3" s="1"/>
  <c r="Y649" i="3"/>
  <c r="X649" i="3"/>
  <c r="AA649" i="3" s="1"/>
  <c r="W649" i="3"/>
  <c r="Z649" i="3" s="1"/>
  <c r="Y648" i="3"/>
  <c r="X648" i="3"/>
  <c r="AA648" i="3" s="1"/>
  <c r="W648" i="3"/>
  <c r="Z648" i="3" s="1"/>
  <c r="Y647" i="3"/>
  <c r="X647" i="3"/>
  <c r="AA647" i="3" s="1"/>
  <c r="W647" i="3"/>
  <c r="Z647" i="3" s="1"/>
  <c r="Y646" i="3"/>
  <c r="X646" i="3"/>
  <c r="AA646" i="3" s="1"/>
  <c r="W646" i="3"/>
  <c r="Z646" i="3" s="1"/>
  <c r="Y645" i="3"/>
  <c r="X645" i="3"/>
  <c r="AA645" i="3" s="1"/>
  <c r="W645" i="3"/>
  <c r="Z645" i="3" s="1"/>
  <c r="Y644" i="3"/>
  <c r="X644" i="3"/>
  <c r="AA644" i="3" s="1"/>
  <c r="W644" i="3"/>
  <c r="Z644" i="3" s="1"/>
  <c r="Y643" i="3"/>
  <c r="X643" i="3"/>
  <c r="AA643" i="3" s="1"/>
  <c r="W643" i="3"/>
  <c r="Z643" i="3" s="1"/>
  <c r="Y642" i="3"/>
  <c r="X642" i="3"/>
  <c r="AA642" i="3" s="1"/>
  <c r="W642" i="3"/>
  <c r="Z642" i="3" s="1"/>
  <c r="Y641" i="3"/>
  <c r="X641" i="3"/>
  <c r="AA641" i="3" s="1"/>
  <c r="W641" i="3"/>
  <c r="Z641" i="3" s="1"/>
  <c r="Y640" i="3"/>
  <c r="X640" i="3"/>
  <c r="AA640" i="3" s="1"/>
  <c r="W640" i="3"/>
  <c r="Z640" i="3" s="1"/>
  <c r="Y639" i="3"/>
  <c r="X639" i="3"/>
  <c r="AA639" i="3" s="1"/>
  <c r="W639" i="3"/>
  <c r="Z639" i="3" s="1"/>
  <c r="Y638" i="3"/>
  <c r="X638" i="3"/>
  <c r="AA638" i="3" s="1"/>
  <c r="W638" i="3"/>
  <c r="Z638" i="3" s="1"/>
  <c r="Y637" i="3"/>
  <c r="X637" i="3"/>
  <c r="AA637" i="3" s="1"/>
  <c r="W637" i="3"/>
  <c r="Z637" i="3" s="1"/>
  <c r="Y636" i="3"/>
  <c r="X636" i="3"/>
  <c r="AA636" i="3" s="1"/>
  <c r="W636" i="3"/>
  <c r="Z636" i="3" s="1"/>
  <c r="Y635" i="3"/>
  <c r="X635" i="3"/>
  <c r="AA635" i="3" s="1"/>
  <c r="W635" i="3"/>
  <c r="Z635" i="3" s="1"/>
  <c r="Y634" i="3"/>
  <c r="X634" i="3"/>
  <c r="AA634" i="3" s="1"/>
  <c r="W634" i="3"/>
  <c r="Z634" i="3" s="1"/>
  <c r="Y633" i="3"/>
  <c r="X633" i="3"/>
  <c r="AA633" i="3" s="1"/>
  <c r="W633" i="3"/>
  <c r="Z633" i="3" s="1"/>
  <c r="Y632" i="3"/>
  <c r="X632" i="3"/>
  <c r="AA632" i="3" s="1"/>
  <c r="W632" i="3"/>
  <c r="Z632" i="3" s="1"/>
  <c r="Y631" i="3"/>
  <c r="X631" i="3"/>
  <c r="AA631" i="3" s="1"/>
  <c r="W631" i="3"/>
  <c r="Z631" i="3" s="1"/>
  <c r="Y630" i="3"/>
  <c r="X630" i="3"/>
  <c r="AA630" i="3" s="1"/>
  <c r="W630" i="3"/>
  <c r="Z630" i="3" s="1"/>
  <c r="Y629" i="3"/>
  <c r="X629" i="3"/>
  <c r="AA629" i="3" s="1"/>
  <c r="W629" i="3"/>
  <c r="Z629" i="3" s="1"/>
  <c r="Y628" i="3"/>
  <c r="X628" i="3"/>
  <c r="AA628" i="3" s="1"/>
  <c r="W628" i="3"/>
  <c r="Z628" i="3" s="1"/>
  <c r="Y627" i="3"/>
  <c r="X627" i="3"/>
  <c r="AA627" i="3" s="1"/>
  <c r="W627" i="3"/>
  <c r="Z627" i="3" s="1"/>
  <c r="Y626" i="3"/>
  <c r="X626" i="3"/>
  <c r="AA626" i="3" s="1"/>
  <c r="W626" i="3"/>
  <c r="Z626" i="3" s="1"/>
  <c r="Y625" i="3"/>
  <c r="X625" i="3"/>
  <c r="AA625" i="3" s="1"/>
  <c r="W625" i="3"/>
  <c r="Z625" i="3" s="1"/>
  <c r="Y624" i="3"/>
  <c r="X624" i="3"/>
  <c r="AA624" i="3" s="1"/>
  <c r="W624" i="3"/>
  <c r="Z624" i="3" s="1"/>
  <c r="Y623" i="3"/>
  <c r="X623" i="3"/>
  <c r="AA623" i="3" s="1"/>
  <c r="W623" i="3"/>
  <c r="Z623" i="3" s="1"/>
  <c r="Y622" i="3"/>
  <c r="X622" i="3"/>
  <c r="AA622" i="3" s="1"/>
  <c r="W622" i="3"/>
  <c r="Z622" i="3" s="1"/>
  <c r="Y621" i="3"/>
  <c r="X621" i="3"/>
  <c r="AA621" i="3" s="1"/>
  <c r="W621" i="3"/>
  <c r="Z621" i="3" s="1"/>
  <c r="Y620" i="3"/>
  <c r="X620" i="3"/>
  <c r="AA620" i="3" s="1"/>
  <c r="W620" i="3"/>
  <c r="Z620" i="3" s="1"/>
  <c r="Y619" i="3"/>
  <c r="X619" i="3"/>
  <c r="AA619" i="3" s="1"/>
  <c r="W619" i="3"/>
  <c r="Z619" i="3" s="1"/>
  <c r="Y618" i="3"/>
  <c r="X618" i="3"/>
  <c r="AA618" i="3" s="1"/>
  <c r="W618" i="3"/>
  <c r="Z618" i="3" s="1"/>
  <c r="Y617" i="3"/>
  <c r="X617" i="3"/>
  <c r="AA617" i="3" s="1"/>
  <c r="W617" i="3"/>
  <c r="Z617" i="3" s="1"/>
  <c r="Y616" i="3"/>
  <c r="X616" i="3"/>
  <c r="AA616" i="3" s="1"/>
  <c r="W616" i="3"/>
  <c r="Z616" i="3" s="1"/>
  <c r="Y615" i="3"/>
  <c r="X615" i="3"/>
  <c r="AA615" i="3" s="1"/>
  <c r="W615" i="3"/>
  <c r="Z615" i="3" s="1"/>
  <c r="Y614" i="3"/>
  <c r="X614" i="3"/>
  <c r="AA614" i="3" s="1"/>
  <c r="W614" i="3"/>
  <c r="Z614" i="3" s="1"/>
  <c r="Y613" i="3"/>
  <c r="X613" i="3"/>
  <c r="AA613" i="3" s="1"/>
  <c r="W613" i="3"/>
  <c r="Z613" i="3" s="1"/>
  <c r="Y612" i="3"/>
  <c r="X612" i="3"/>
  <c r="AA612" i="3" s="1"/>
  <c r="W612" i="3"/>
  <c r="Z612" i="3" s="1"/>
  <c r="Y611" i="3"/>
  <c r="X611" i="3"/>
  <c r="AA611" i="3" s="1"/>
  <c r="W611" i="3"/>
  <c r="Z611" i="3" s="1"/>
  <c r="Y610" i="3"/>
  <c r="X610" i="3"/>
  <c r="AA610" i="3" s="1"/>
  <c r="W610" i="3"/>
  <c r="Z610" i="3" s="1"/>
  <c r="Y609" i="3"/>
  <c r="X609" i="3"/>
  <c r="AA609" i="3" s="1"/>
  <c r="W609" i="3"/>
  <c r="Z609" i="3" s="1"/>
  <c r="Y608" i="3"/>
  <c r="X608" i="3"/>
  <c r="AA608" i="3" s="1"/>
  <c r="W608" i="3"/>
  <c r="Z608" i="3" s="1"/>
  <c r="Y607" i="3"/>
  <c r="X607" i="3"/>
  <c r="AA607" i="3" s="1"/>
  <c r="W607" i="3"/>
  <c r="Z607" i="3" s="1"/>
  <c r="Y606" i="3"/>
  <c r="X606" i="3"/>
  <c r="AA606" i="3" s="1"/>
  <c r="W606" i="3"/>
  <c r="Z606" i="3" s="1"/>
  <c r="Y605" i="3"/>
  <c r="X605" i="3"/>
  <c r="AA605" i="3" s="1"/>
  <c r="W605" i="3"/>
  <c r="Z605" i="3" s="1"/>
  <c r="Y604" i="3"/>
  <c r="X604" i="3"/>
  <c r="AA604" i="3" s="1"/>
  <c r="W604" i="3"/>
  <c r="Z604" i="3" s="1"/>
  <c r="Y603" i="3"/>
  <c r="X603" i="3"/>
  <c r="AA603" i="3" s="1"/>
  <c r="W603" i="3"/>
  <c r="Z603" i="3" s="1"/>
  <c r="E11" i="2" l="1"/>
  <c r="F618" i="2" l="1"/>
  <c r="J618" i="2" s="1" a="1"/>
  <c r="J618" i="2" s="1"/>
  <c r="G619" i="2"/>
  <c r="K619" i="2" s="1" a="1"/>
  <c r="K619" i="2" s="1"/>
  <c r="G620" i="2"/>
  <c r="K620" i="2" s="1" a="1"/>
  <c r="K620" i="2" s="1"/>
  <c r="F621" i="2"/>
  <c r="J621" i="2" s="1" a="1"/>
  <c r="J621" i="2" s="1"/>
  <c r="F623" i="2"/>
  <c r="J623" i="2" s="1" a="1"/>
  <c r="J623" i="2" s="1"/>
  <c r="F624" i="2"/>
  <c r="J624" i="2" s="1" a="1"/>
  <c r="J624" i="2" s="1"/>
  <c r="H626" i="2"/>
  <c r="L626" i="2" s="1" a="1"/>
  <c r="L626" i="2" s="1"/>
  <c r="H629" i="2"/>
  <c r="L629" i="2" s="1" a="1"/>
  <c r="L629" i="2" s="1"/>
  <c r="G630" i="2"/>
  <c r="K630" i="2" s="1" a="1"/>
  <c r="K630" i="2" s="1"/>
  <c r="H631" i="2"/>
  <c r="L631" i="2" s="1" a="1"/>
  <c r="L631" i="2" s="1"/>
  <c r="H632" i="2"/>
  <c r="L632" i="2" s="1" a="1"/>
  <c r="L632" i="2" s="1"/>
  <c r="G633" i="2"/>
  <c r="K633" i="2" s="1" a="1"/>
  <c r="K633" i="2" s="1"/>
  <c r="F634" i="2"/>
  <c r="J634" i="2" s="1" a="1"/>
  <c r="J634" i="2" s="1"/>
  <c r="G635" i="2"/>
  <c r="K635" i="2" s="1" a="1"/>
  <c r="K635" i="2" s="1"/>
  <c r="G636" i="2"/>
  <c r="K636" i="2" s="1" a="1"/>
  <c r="K636" i="2" s="1"/>
  <c r="F637" i="2"/>
  <c r="J637" i="2" s="1" a="1"/>
  <c r="J637" i="2" s="1"/>
  <c r="F639" i="2"/>
  <c r="J639" i="2" s="1" a="1"/>
  <c r="J639" i="2" s="1"/>
  <c r="F640" i="2"/>
  <c r="J640" i="2" s="1" a="1"/>
  <c r="J640" i="2" s="1"/>
  <c r="H642" i="2"/>
  <c r="L642" i="2" s="1" a="1"/>
  <c r="L642" i="2" s="1"/>
  <c r="H645" i="2"/>
  <c r="L645" i="2" s="1" a="1"/>
  <c r="L645" i="2" s="1"/>
  <c r="G646" i="2"/>
  <c r="K646" i="2" s="1" a="1"/>
  <c r="K646" i="2" s="1"/>
  <c r="H647" i="2"/>
  <c r="L647" i="2" s="1" a="1"/>
  <c r="L647" i="2" s="1"/>
  <c r="H648" i="2"/>
  <c r="L648" i="2" s="1" a="1"/>
  <c r="L648" i="2" s="1"/>
  <c r="G649" i="2"/>
  <c r="K649" i="2" s="1" a="1"/>
  <c r="K649" i="2" s="1"/>
  <c r="F650" i="2"/>
  <c r="J650" i="2" s="1" a="1"/>
  <c r="J650" i="2" s="1"/>
  <c r="G651" i="2"/>
  <c r="K651" i="2" s="1" a="1"/>
  <c r="K651" i="2" s="1"/>
  <c r="G652" i="2"/>
  <c r="K652" i="2" s="1" a="1"/>
  <c r="K652" i="2" s="1"/>
  <c r="F653" i="2"/>
  <c r="J653" i="2" s="1" a="1"/>
  <c r="J653" i="2" s="1"/>
  <c r="F655" i="2"/>
  <c r="J655" i="2" s="1" a="1"/>
  <c r="J655" i="2" s="1"/>
  <c r="F656" i="2"/>
  <c r="J656" i="2" s="1" a="1"/>
  <c r="J656" i="2" s="1"/>
  <c r="H658" i="2"/>
  <c r="L658" i="2" s="1" a="1"/>
  <c r="L658" i="2" s="1"/>
  <c r="H661" i="2"/>
  <c r="L661" i="2" s="1" a="1"/>
  <c r="L661" i="2" s="1"/>
  <c r="G662" i="2"/>
  <c r="K662" i="2" s="1" a="1"/>
  <c r="K662" i="2" s="1"/>
  <c r="H663" i="2"/>
  <c r="L663" i="2" s="1" a="1"/>
  <c r="L663" i="2" s="1"/>
  <c r="H664" i="2"/>
  <c r="L664" i="2" s="1" a="1"/>
  <c r="L664" i="2" s="1"/>
  <c r="G665" i="2"/>
  <c r="K665" i="2" s="1" a="1"/>
  <c r="K665" i="2" s="1"/>
  <c r="F666" i="2"/>
  <c r="J666" i="2" s="1" a="1"/>
  <c r="J666" i="2" s="1"/>
  <c r="G667" i="2"/>
  <c r="K667" i="2" s="1" a="1"/>
  <c r="K667" i="2" s="1"/>
  <c r="G668" i="2"/>
  <c r="K668" i="2" s="1" a="1"/>
  <c r="K668" i="2" s="1"/>
  <c r="F669" i="2"/>
  <c r="J669" i="2" s="1" a="1"/>
  <c r="J669" i="2" s="1"/>
  <c r="F671" i="2"/>
  <c r="J671" i="2" s="1" a="1"/>
  <c r="J671" i="2" s="1"/>
  <c r="F672" i="2"/>
  <c r="J672" i="2" s="1" a="1"/>
  <c r="J672" i="2" s="1"/>
  <c r="H674" i="2"/>
  <c r="L674" i="2" s="1" a="1"/>
  <c r="L674" i="2" s="1"/>
  <c r="H677" i="2"/>
  <c r="L677" i="2" s="1" a="1"/>
  <c r="L677" i="2" s="1"/>
  <c r="G678" i="2"/>
  <c r="K678" i="2" s="1" a="1"/>
  <c r="K678" i="2" s="1"/>
  <c r="H679" i="2"/>
  <c r="L679" i="2" s="1" a="1"/>
  <c r="L679" i="2" s="1"/>
  <c r="H680" i="2"/>
  <c r="L680" i="2" s="1" a="1"/>
  <c r="L680" i="2" s="1"/>
  <c r="G681" i="2"/>
  <c r="K681" i="2" s="1" a="1"/>
  <c r="K681" i="2" s="1"/>
  <c r="F682" i="2"/>
  <c r="J682" i="2" s="1" a="1"/>
  <c r="J682" i="2" s="1"/>
  <c r="G683" i="2"/>
  <c r="K683" i="2" s="1" a="1"/>
  <c r="K683" i="2" s="1"/>
  <c r="G684" i="2"/>
  <c r="K684" i="2" s="1" a="1"/>
  <c r="K684" i="2" s="1"/>
  <c r="F685" i="2"/>
  <c r="J685" i="2" s="1" a="1"/>
  <c r="J685" i="2" s="1"/>
  <c r="F687" i="2"/>
  <c r="J687" i="2" s="1" a="1"/>
  <c r="J687" i="2" s="1"/>
  <c r="F688" i="2"/>
  <c r="J688" i="2" s="1" a="1"/>
  <c r="J688" i="2" s="1"/>
  <c r="H690" i="2"/>
  <c r="L690" i="2" s="1" a="1"/>
  <c r="L690" i="2" s="1"/>
  <c r="H693" i="2"/>
  <c r="L693" i="2" s="1" a="1"/>
  <c r="L693" i="2" s="1"/>
  <c r="G694" i="2"/>
  <c r="K694" i="2" s="1" a="1"/>
  <c r="K694" i="2" s="1"/>
  <c r="H695" i="2"/>
  <c r="L695" i="2" s="1" a="1"/>
  <c r="L695" i="2" s="1"/>
  <c r="H696" i="2"/>
  <c r="L696" i="2" s="1" a="1"/>
  <c r="L696" i="2" s="1"/>
  <c r="H618" i="2"/>
  <c r="L618" i="2" s="1" a="1"/>
  <c r="L618" i="2" s="1"/>
  <c r="H621" i="2"/>
  <c r="L621" i="2" s="1" a="1"/>
  <c r="L621" i="2" s="1"/>
  <c r="G622" i="2"/>
  <c r="K622" i="2" s="1" a="1"/>
  <c r="K622" i="2" s="1"/>
  <c r="H623" i="2"/>
  <c r="L623" i="2" s="1" a="1"/>
  <c r="L623" i="2" s="1"/>
  <c r="H624" i="2"/>
  <c r="L624" i="2" s="1" a="1"/>
  <c r="L624" i="2" s="1"/>
  <c r="G625" i="2"/>
  <c r="K625" i="2" s="1" a="1"/>
  <c r="K625" i="2" s="1"/>
  <c r="F626" i="2"/>
  <c r="J626" i="2" s="1" a="1"/>
  <c r="J626" i="2" s="1"/>
  <c r="G627" i="2"/>
  <c r="K627" i="2" s="1" a="1"/>
  <c r="K627" i="2" s="1"/>
  <c r="G628" i="2"/>
  <c r="K628" i="2" s="1" a="1"/>
  <c r="K628" i="2" s="1"/>
  <c r="F629" i="2"/>
  <c r="J629" i="2" s="1" a="1"/>
  <c r="J629" i="2" s="1"/>
  <c r="F631" i="2"/>
  <c r="J631" i="2" s="1" a="1"/>
  <c r="J631" i="2" s="1"/>
  <c r="F632" i="2"/>
  <c r="J632" i="2" s="1" a="1"/>
  <c r="J632" i="2" s="1"/>
  <c r="H634" i="2"/>
  <c r="L634" i="2" s="1" a="1"/>
  <c r="L634" i="2" s="1"/>
  <c r="H637" i="2"/>
  <c r="L637" i="2" s="1" a="1"/>
  <c r="L637" i="2" s="1"/>
  <c r="G638" i="2"/>
  <c r="K638" i="2" s="1" a="1"/>
  <c r="K638" i="2" s="1"/>
  <c r="H639" i="2"/>
  <c r="L639" i="2" s="1" a="1"/>
  <c r="L639" i="2" s="1"/>
  <c r="H640" i="2"/>
  <c r="L640" i="2" s="1" a="1"/>
  <c r="L640" i="2" s="1"/>
  <c r="G641" i="2"/>
  <c r="K641" i="2" s="1" a="1"/>
  <c r="K641" i="2" s="1"/>
  <c r="F642" i="2"/>
  <c r="J642" i="2" s="1" a="1"/>
  <c r="J642" i="2" s="1"/>
  <c r="G643" i="2"/>
  <c r="K643" i="2" s="1" a="1"/>
  <c r="K643" i="2" s="1"/>
  <c r="G644" i="2"/>
  <c r="K644" i="2" s="1" a="1"/>
  <c r="K644" i="2" s="1"/>
  <c r="F645" i="2"/>
  <c r="J645" i="2" s="1" a="1"/>
  <c r="J645" i="2" s="1"/>
  <c r="F647" i="2"/>
  <c r="J647" i="2" s="1" a="1"/>
  <c r="J647" i="2" s="1"/>
  <c r="F648" i="2"/>
  <c r="J648" i="2" s="1" a="1"/>
  <c r="J648" i="2" s="1"/>
  <c r="H650" i="2"/>
  <c r="L650" i="2" s="1" a="1"/>
  <c r="L650" i="2" s="1"/>
  <c r="H653" i="2"/>
  <c r="L653" i="2" s="1" a="1"/>
  <c r="L653" i="2" s="1"/>
  <c r="G654" i="2"/>
  <c r="K654" i="2" s="1" a="1"/>
  <c r="K654" i="2" s="1"/>
  <c r="H655" i="2"/>
  <c r="L655" i="2" s="1" a="1"/>
  <c r="L655" i="2" s="1"/>
  <c r="H656" i="2"/>
  <c r="L656" i="2" s="1" a="1"/>
  <c r="L656" i="2" s="1"/>
  <c r="G657" i="2"/>
  <c r="K657" i="2" s="1" a="1"/>
  <c r="K657" i="2" s="1"/>
  <c r="F658" i="2"/>
  <c r="J658" i="2" s="1" a="1"/>
  <c r="J658" i="2" s="1"/>
  <c r="G659" i="2"/>
  <c r="K659" i="2" s="1" a="1"/>
  <c r="K659" i="2" s="1"/>
  <c r="G660" i="2"/>
  <c r="K660" i="2" s="1" a="1"/>
  <c r="K660" i="2" s="1"/>
  <c r="F661" i="2"/>
  <c r="J661" i="2" s="1" a="1"/>
  <c r="J661" i="2" s="1"/>
  <c r="F663" i="2"/>
  <c r="J663" i="2" s="1" a="1"/>
  <c r="J663" i="2" s="1"/>
  <c r="F664" i="2"/>
  <c r="J664" i="2" s="1" a="1"/>
  <c r="J664" i="2" s="1"/>
  <c r="H666" i="2"/>
  <c r="L666" i="2" s="1" a="1"/>
  <c r="L666" i="2" s="1"/>
  <c r="H669" i="2"/>
  <c r="L669" i="2" s="1" a="1"/>
  <c r="L669" i="2" s="1"/>
  <c r="G670" i="2"/>
  <c r="K670" i="2" s="1" a="1"/>
  <c r="K670" i="2" s="1"/>
  <c r="H671" i="2"/>
  <c r="L671" i="2" s="1" a="1"/>
  <c r="L671" i="2" s="1"/>
  <c r="H672" i="2"/>
  <c r="L672" i="2" s="1" a="1"/>
  <c r="L672" i="2" s="1"/>
  <c r="G673" i="2"/>
  <c r="K673" i="2" s="1" a="1"/>
  <c r="K673" i="2" s="1"/>
  <c r="F674" i="2"/>
  <c r="J674" i="2" s="1" a="1"/>
  <c r="J674" i="2" s="1"/>
  <c r="G675" i="2"/>
  <c r="K675" i="2" s="1" a="1"/>
  <c r="K675" i="2" s="1"/>
  <c r="G676" i="2"/>
  <c r="K676" i="2" s="1" a="1"/>
  <c r="K676" i="2" s="1"/>
  <c r="F677" i="2"/>
  <c r="J677" i="2" s="1" a="1"/>
  <c r="J677" i="2" s="1"/>
  <c r="F679" i="2"/>
  <c r="J679" i="2" s="1" a="1"/>
  <c r="J679" i="2" s="1"/>
  <c r="F680" i="2"/>
  <c r="J680" i="2" s="1" a="1"/>
  <c r="J680" i="2" s="1"/>
  <c r="H682" i="2"/>
  <c r="L682" i="2" s="1" a="1"/>
  <c r="L682" i="2" s="1"/>
  <c r="H685" i="2"/>
  <c r="L685" i="2" s="1" a="1"/>
  <c r="L685" i="2" s="1"/>
  <c r="G686" i="2"/>
  <c r="K686" i="2" s="1" a="1"/>
  <c r="K686" i="2" s="1"/>
  <c r="H687" i="2"/>
  <c r="L687" i="2" s="1" a="1"/>
  <c r="L687" i="2" s="1"/>
  <c r="H688" i="2"/>
  <c r="L688" i="2" s="1" a="1"/>
  <c r="L688" i="2" s="1"/>
  <c r="G689" i="2"/>
  <c r="K689" i="2" s="1" a="1"/>
  <c r="K689" i="2" s="1"/>
  <c r="F690" i="2"/>
  <c r="J690" i="2" s="1" a="1"/>
  <c r="J690" i="2" s="1"/>
  <c r="G691" i="2"/>
  <c r="K691" i="2" s="1" a="1"/>
  <c r="K691" i="2" s="1"/>
  <c r="G692" i="2"/>
  <c r="K692" i="2" s="1" a="1"/>
  <c r="K692" i="2" s="1"/>
  <c r="F693" i="2"/>
  <c r="J693" i="2" s="1" a="1"/>
  <c r="J693" i="2" s="1"/>
  <c r="F695" i="2"/>
  <c r="J695" i="2" s="1" a="1"/>
  <c r="J695" i="2" s="1"/>
  <c r="F696" i="2"/>
  <c r="J696" i="2" s="1" a="1"/>
  <c r="J696" i="2" s="1"/>
  <c r="G618" i="2"/>
  <c r="K618" i="2" s="1" a="1"/>
  <c r="K618" i="2" s="1"/>
  <c r="H620" i="2"/>
  <c r="L620" i="2" s="1" a="1"/>
  <c r="L620" i="2" s="1"/>
  <c r="F622" i="2"/>
  <c r="J622" i="2" s="1" a="1"/>
  <c r="J622" i="2" s="1"/>
  <c r="G624" i="2"/>
  <c r="K624" i="2" s="1" a="1"/>
  <c r="K624" i="2" s="1"/>
  <c r="F628" i="2"/>
  <c r="J628" i="2" s="1" a="1"/>
  <c r="J628" i="2" s="1"/>
  <c r="H633" i="2"/>
  <c r="L633" i="2" s="1" a="1"/>
  <c r="L633" i="2" s="1"/>
  <c r="H635" i="2"/>
  <c r="L635" i="2" s="1" a="1"/>
  <c r="L635" i="2" s="1"/>
  <c r="G637" i="2"/>
  <c r="K637" i="2" s="1" a="1"/>
  <c r="K637" i="2" s="1"/>
  <c r="G639" i="2"/>
  <c r="K639" i="2" s="1" a="1"/>
  <c r="K639" i="2" s="1"/>
  <c r="F641" i="2"/>
  <c r="J641" i="2" s="1" a="1"/>
  <c r="J641" i="2" s="1"/>
  <c r="F643" i="2"/>
  <c r="J643" i="2" s="1" a="1"/>
  <c r="J643" i="2" s="1"/>
  <c r="H646" i="2"/>
  <c r="L646" i="2" s="1" a="1"/>
  <c r="L646" i="2" s="1"/>
  <c r="G650" i="2"/>
  <c r="K650" i="2" s="1" a="1"/>
  <c r="K650" i="2" s="1"/>
  <c r="H652" i="2"/>
  <c r="L652" i="2" s="1" a="1"/>
  <c r="L652" i="2" s="1"/>
  <c r="F654" i="2"/>
  <c r="J654" i="2" s="1" a="1"/>
  <c r="J654" i="2" s="1"/>
  <c r="G656" i="2"/>
  <c r="K656" i="2" s="1" a="1"/>
  <c r="K656" i="2" s="1"/>
  <c r="F660" i="2"/>
  <c r="J660" i="2" s="1" a="1"/>
  <c r="J660" i="2" s="1"/>
  <c r="H665" i="2"/>
  <c r="L665" i="2" s="1" a="1"/>
  <c r="L665" i="2" s="1"/>
  <c r="H667" i="2"/>
  <c r="L667" i="2" s="1" a="1"/>
  <c r="L667" i="2" s="1"/>
  <c r="G669" i="2"/>
  <c r="K669" i="2" s="1" a="1"/>
  <c r="K669" i="2" s="1"/>
  <c r="G671" i="2"/>
  <c r="K671" i="2" s="1" a="1"/>
  <c r="K671" i="2" s="1"/>
  <c r="F673" i="2"/>
  <c r="J673" i="2" s="1" a="1"/>
  <c r="J673" i="2" s="1"/>
  <c r="F675" i="2"/>
  <c r="J675" i="2" s="1" a="1"/>
  <c r="J675" i="2" s="1"/>
  <c r="H678" i="2"/>
  <c r="L678" i="2" s="1" a="1"/>
  <c r="L678" i="2" s="1"/>
  <c r="G682" i="2"/>
  <c r="K682" i="2" s="1" a="1"/>
  <c r="K682" i="2" s="1"/>
  <c r="H684" i="2"/>
  <c r="L684" i="2" s="1" a="1"/>
  <c r="L684" i="2" s="1"/>
  <c r="F686" i="2"/>
  <c r="J686" i="2" s="1" a="1"/>
  <c r="J686" i="2" s="1"/>
  <c r="G688" i="2"/>
  <c r="K688" i="2" s="1" a="1"/>
  <c r="K688" i="2" s="1"/>
  <c r="F692" i="2"/>
  <c r="J692" i="2" s="1" a="1"/>
  <c r="J692" i="2" s="1"/>
  <c r="G697" i="2"/>
  <c r="K697" i="2" s="1" a="1"/>
  <c r="K697" i="2" s="1"/>
  <c r="G698" i="2"/>
  <c r="K698" i="2" s="1" a="1"/>
  <c r="K698" i="2" s="1"/>
  <c r="H699" i="2"/>
  <c r="L699" i="2" s="1" a="1"/>
  <c r="L699" i="2" s="1"/>
  <c r="H700" i="2"/>
  <c r="L700" i="2" s="1" a="1"/>
  <c r="L700" i="2" s="1"/>
  <c r="G701" i="2"/>
  <c r="K701" i="2" s="1" a="1"/>
  <c r="K701" i="2" s="1"/>
  <c r="F702" i="2"/>
  <c r="J702" i="2" s="1" a="1"/>
  <c r="J702" i="2" s="1"/>
  <c r="G703" i="2"/>
  <c r="K703" i="2" s="1" a="1"/>
  <c r="K703" i="2" s="1"/>
  <c r="G704" i="2"/>
  <c r="K704" i="2" s="1" a="1"/>
  <c r="K704" i="2" s="1"/>
  <c r="G705" i="2"/>
  <c r="K705" i="2" s="1" a="1"/>
  <c r="K705" i="2" s="1"/>
  <c r="G706" i="2"/>
  <c r="K706" i="2" s="1" a="1"/>
  <c r="K706" i="2" s="1"/>
  <c r="G707" i="2"/>
  <c r="K707" i="2" s="1" a="1"/>
  <c r="K707" i="2" s="1"/>
  <c r="F708" i="2"/>
  <c r="J708" i="2" s="1" a="1"/>
  <c r="J708" i="2" s="1"/>
  <c r="F709" i="2"/>
  <c r="J709" i="2" s="1" a="1"/>
  <c r="J709" i="2" s="1"/>
  <c r="H716" i="2"/>
  <c r="L716" i="2" s="1" a="1"/>
  <c r="L716" i="2" s="1"/>
  <c r="H717" i="2"/>
  <c r="L717" i="2" s="1" a="1"/>
  <c r="L717" i="2" s="1"/>
  <c r="F619" i="2"/>
  <c r="J619" i="2" s="1" a="1"/>
  <c r="J619" i="2" s="1"/>
  <c r="H622" i="2"/>
  <c r="L622" i="2" s="1" a="1"/>
  <c r="L622" i="2" s="1"/>
  <c r="G626" i="2"/>
  <c r="K626" i="2" s="1" a="1"/>
  <c r="K626" i="2" s="1"/>
  <c r="H628" i="2"/>
  <c r="L628" i="2" s="1" a="1"/>
  <c r="L628" i="2" s="1"/>
  <c r="F630" i="2"/>
  <c r="J630" i="2" s="1" a="1"/>
  <c r="J630" i="2" s="1"/>
  <c r="G632" i="2"/>
  <c r="K632" i="2" s="1" a="1"/>
  <c r="K632" i="2" s="1"/>
  <c r="F636" i="2"/>
  <c r="J636" i="2" s="1" a="1"/>
  <c r="J636" i="2" s="1"/>
  <c r="H641" i="2"/>
  <c r="L641" i="2" s="1" a="1"/>
  <c r="L641" i="2" s="1"/>
  <c r="H643" i="2"/>
  <c r="L643" i="2" s="1" a="1"/>
  <c r="L643" i="2" s="1"/>
  <c r="G645" i="2"/>
  <c r="K645" i="2" s="1" a="1"/>
  <c r="K645" i="2" s="1"/>
  <c r="G647" i="2"/>
  <c r="K647" i="2" s="1" a="1"/>
  <c r="K647" i="2" s="1"/>
  <c r="F649" i="2"/>
  <c r="J649" i="2" s="1" a="1"/>
  <c r="J649" i="2" s="1"/>
  <c r="F651" i="2"/>
  <c r="J651" i="2" s="1" a="1"/>
  <c r="J651" i="2" s="1"/>
  <c r="H654" i="2"/>
  <c r="L654" i="2" s="1" a="1"/>
  <c r="L654" i="2" s="1"/>
  <c r="H619" i="2"/>
  <c r="L619" i="2" s="1" a="1"/>
  <c r="L619" i="2" s="1"/>
  <c r="G621" i="2"/>
  <c r="K621" i="2" s="1" a="1"/>
  <c r="K621" i="2" s="1"/>
  <c r="G623" i="2"/>
  <c r="K623" i="2" s="1" a="1"/>
  <c r="K623" i="2" s="1"/>
  <c r="F625" i="2"/>
  <c r="J625" i="2" s="1" a="1"/>
  <c r="J625" i="2" s="1"/>
  <c r="F627" i="2"/>
  <c r="J627" i="2" s="1" a="1"/>
  <c r="J627" i="2" s="1"/>
  <c r="H630" i="2"/>
  <c r="L630" i="2" s="1" a="1"/>
  <c r="L630" i="2" s="1"/>
  <c r="G634" i="2"/>
  <c r="K634" i="2" s="1" a="1"/>
  <c r="K634" i="2" s="1"/>
  <c r="H636" i="2"/>
  <c r="L636" i="2" s="1" a="1"/>
  <c r="L636" i="2" s="1"/>
  <c r="F638" i="2"/>
  <c r="J638" i="2" s="1" a="1"/>
  <c r="J638" i="2" s="1"/>
  <c r="G640" i="2"/>
  <c r="K640" i="2" s="1" a="1"/>
  <c r="K640" i="2" s="1"/>
  <c r="F644" i="2"/>
  <c r="J644" i="2" s="1" a="1"/>
  <c r="J644" i="2" s="1"/>
  <c r="H649" i="2"/>
  <c r="L649" i="2" s="1" a="1"/>
  <c r="L649" i="2" s="1"/>
  <c r="H651" i="2"/>
  <c r="L651" i="2" s="1" a="1"/>
  <c r="L651" i="2" s="1"/>
  <c r="G653" i="2"/>
  <c r="K653" i="2" s="1" a="1"/>
  <c r="K653" i="2" s="1"/>
  <c r="G655" i="2"/>
  <c r="K655" i="2" s="1" a="1"/>
  <c r="K655" i="2" s="1"/>
  <c r="F657" i="2"/>
  <c r="J657" i="2" s="1" a="1"/>
  <c r="J657" i="2" s="1"/>
  <c r="F659" i="2"/>
  <c r="J659" i="2" s="1" a="1"/>
  <c r="J659" i="2" s="1"/>
  <c r="H662" i="2"/>
  <c r="L662" i="2" s="1" a="1"/>
  <c r="L662" i="2" s="1"/>
  <c r="G666" i="2"/>
  <c r="K666" i="2" s="1" a="1"/>
  <c r="K666" i="2" s="1"/>
  <c r="H668" i="2"/>
  <c r="L668" i="2" s="1" a="1"/>
  <c r="L668" i="2" s="1"/>
  <c r="F670" i="2"/>
  <c r="J670" i="2" s="1" a="1"/>
  <c r="J670" i="2" s="1"/>
  <c r="G672" i="2"/>
  <c r="K672" i="2" s="1" a="1"/>
  <c r="K672" i="2" s="1"/>
  <c r="F676" i="2"/>
  <c r="J676" i="2" s="1" a="1"/>
  <c r="J676" i="2" s="1"/>
  <c r="H681" i="2"/>
  <c r="L681" i="2" s="1" a="1"/>
  <c r="L681" i="2" s="1"/>
  <c r="H683" i="2"/>
  <c r="L683" i="2" s="1" a="1"/>
  <c r="L683" i="2" s="1"/>
  <c r="G685" i="2"/>
  <c r="K685" i="2" s="1" a="1"/>
  <c r="K685" i="2" s="1"/>
  <c r="G687" i="2"/>
  <c r="K687" i="2" s="1" a="1"/>
  <c r="K687" i="2" s="1"/>
  <c r="F689" i="2"/>
  <c r="J689" i="2" s="1" a="1"/>
  <c r="J689" i="2" s="1"/>
  <c r="F691" i="2"/>
  <c r="J691" i="2" s="1" a="1"/>
  <c r="J691" i="2" s="1"/>
  <c r="H694" i="2"/>
  <c r="L694" i="2" s="1" a="1"/>
  <c r="L694" i="2" s="1"/>
  <c r="F699" i="2"/>
  <c r="J699" i="2" s="1" a="1"/>
  <c r="J699" i="2" s="1"/>
  <c r="F700" i="2"/>
  <c r="J700" i="2" s="1" a="1"/>
  <c r="J700" i="2" s="1"/>
  <c r="H702" i="2"/>
  <c r="L702" i="2" s="1" a="1"/>
  <c r="L702" i="2" s="1"/>
  <c r="H708" i="2"/>
  <c r="L708" i="2" s="1" a="1"/>
  <c r="L708" i="2" s="1"/>
  <c r="H709" i="2"/>
  <c r="L709" i="2" s="1" a="1"/>
  <c r="L709" i="2" s="1"/>
  <c r="G710" i="2"/>
  <c r="K710" i="2" s="1" a="1"/>
  <c r="K710" i="2" s="1"/>
  <c r="G711" i="2"/>
  <c r="K711" i="2" s="1" a="1"/>
  <c r="K711" i="2" s="1"/>
  <c r="G712" i="2"/>
  <c r="K712" i="2" s="1" a="1"/>
  <c r="K712" i="2" s="1"/>
  <c r="G713" i="2"/>
  <c r="K713" i="2" s="1" a="1"/>
  <c r="K713" i="2" s="1"/>
  <c r="G714" i="2"/>
  <c r="K714" i="2" s="1" a="1"/>
  <c r="K714" i="2" s="1"/>
  <c r="G715" i="2"/>
  <c r="K715" i="2" s="1" a="1"/>
  <c r="K715" i="2" s="1"/>
  <c r="F716" i="2"/>
  <c r="J716" i="2" s="1" a="1"/>
  <c r="J716" i="2" s="1"/>
  <c r="F717" i="2"/>
  <c r="J717" i="2" s="1" a="1"/>
  <c r="J717" i="2" s="1"/>
  <c r="F620" i="2"/>
  <c r="J620" i="2" s="1" a="1"/>
  <c r="J620" i="2" s="1"/>
  <c r="H625" i="2"/>
  <c r="L625" i="2" s="1" a="1"/>
  <c r="L625" i="2" s="1"/>
  <c r="H627" i="2"/>
  <c r="L627" i="2" s="1" a="1"/>
  <c r="L627" i="2" s="1"/>
  <c r="G629" i="2"/>
  <c r="K629" i="2" s="1" a="1"/>
  <c r="K629" i="2" s="1"/>
  <c r="G631" i="2"/>
  <c r="K631" i="2" s="1" a="1"/>
  <c r="K631" i="2" s="1"/>
  <c r="F633" i="2"/>
  <c r="J633" i="2" s="1" a="1"/>
  <c r="J633" i="2" s="1"/>
  <c r="F635" i="2"/>
  <c r="J635" i="2" s="1" a="1"/>
  <c r="J635" i="2" s="1"/>
  <c r="H638" i="2"/>
  <c r="L638" i="2" s="1" a="1"/>
  <c r="L638" i="2" s="1"/>
  <c r="G642" i="2"/>
  <c r="K642" i="2" s="1" a="1"/>
  <c r="K642" i="2" s="1"/>
  <c r="H644" i="2"/>
  <c r="L644" i="2" s="1" a="1"/>
  <c r="L644" i="2" s="1"/>
  <c r="F646" i="2"/>
  <c r="J646" i="2" s="1" a="1"/>
  <c r="J646" i="2" s="1"/>
  <c r="G648" i="2"/>
  <c r="K648" i="2" s="1" a="1"/>
  <c r="K648" i="2" s="1"/>
  <c r="F652" i="2"/>
  <c r="J652" i="2" s="1" a="1"/>
  <c r="J652" i="2" s="1"/>
  <c r="H657" i="2"/>
  <c r="L657" i="2" s="1" a="1"/>
  <c r="L657" i="2" s="1"/>
  <c r="H659" i="2"/>
  <c r="L659" i="2" s="1" a="1"/>
  <c r="L659" i="2" s="1"/>
  <c r="G661" i="2"/>
  <c r="K661" i="2" s="1" a="1"/>
  <c r="K661" i="2" s="1"/>
  <c r="G663" i="2"/>
  <c r="K663" i="2" s="1" a="1"/>
  <c r="K663" i="2" s="1"/>
  <c r="F665" i="2"/>
  <c r="J665" i="2" s="1" a="1"/>
  <c r="J665" i="2" s="1"/>
  <c r="F667" i="2"/>
  <c r="J667" i="2" s="1" a="1"/>
  <c r="J667" i="2" s="1"/>
  <c r="H670" i="2"/>
  <c r="L670" i="2" s="1" a="1"/>
  <c r="L670" i="2" s="1"/>
  <c r="G674" i="2"/>
  <c r="K674" i="2" s="1" a="1"/>
  <c r="K674" i="2" s="1"/>
  <c r="H676" i="2"/>
  <c r="L676" i="2" s="1" a="1"/>
  <c r="L676" i="2" s="1"/>
  <c r="F678" i="2"/>
  <c r="J678" i="2" s="1" a="1"/>
  <c r="J678" i="2" s="1"/>
  <c r="G680" i="2"/>
  <c r="K680" i="2" s="1" a="1"/>
  <c r="K680" i="2" s="1"/>
  <c r="G658" i="2"/>
  <c r="K658" i="2" s="1" a="1"/>
  <c r="K658" i="2" s="1"/>
  <c r="H673" i="2"/>
  <c r="L673" i="2" s="1" a="1"/>
  <c r="L673" i="2" s="1"/>
  <c r="F681" i="2"/>
  <c r="J681" i="2" s="1" a="1"/>
  <c r="J681" i="2" s="1"/>
  <c r="H689" i="2"/>
  <c r="L689" i="2" s="1" a="1"/>
  <c r="L689" i="2" s="1"/>
  <c r="G693" i="2"/>
  <c r="K693" i="2" s="1" a="1"/>
  <c r="K693" i="2" s="1"/>
  <c r="F697" i="2"/>
  <c r="J697" i="2" s="1" a="1"/>
  <c r="J697" i="2" s="1"/>
  <c r="G699" i="2"/>
  <c r="K699" i="2" s="1" a="1"/>
  <c r="K699" i="2" s="1"/>
  <c r="F701" i="2"/>
  <c r="J701" i="2" s="1" a="1"/>
  <c r="J701" i="2" s="1"/>
  <c r="F703" i="2"/>
  <c r="J703" i="2" s="1" a="1"/>
  <c r="J703" i="2" s="1"/>
  <c r="F705" i="2"/>
  <c r="J705" i="2" s="1" a="1"/>
  <c r="J705" i="2" s="1"/>
  <c r="F707" i="2"/>
  <c r="J707" i="2" s="1" a="1"/>
  <c r="J707" i="2" s="1"/>
  <c r="H710" i="2"/>
  <c r="L710" i="2" s="1" a="1"/>
  <c r="L710" i="2" s="1"/>
  <c r="H712" i="2"/>
  <c r="L712" i="2" s="1" a="1"/>
  <c r="L712" i="2" s="1"/>
  <c r="H714" i="2"/>
  <c r="L714" i="2" s="1" a="1"/>
  <c r="L714" i="2" s="1"/>
  <c r="G716" i="2"/>
  <c r="K716" i="2" s="1" a="1"/>
  <c r="K716" i="2" s="1"/>
  <c r="H660" i="2"/>
  <c r="L660" i="2" s="1" a="1"/>
  <c r="L660" i="2" s="1"/>
  <c r="F668" i="2"/>
  <c r="J668" i="2" s="1" a="1"/>
  <c r="J668" i="2" s="1"/>
  <c r="H675" i="2"/>
  <c r="L675" i="2" s="1" a="1"/>
  <c r="L675" i="2" s="1"/>
  <c r="F683" i="2"/>
  <c r="J683" i="2" s="1" a="1"/>
  <c r="J683" i="2" s="1"/>
  <c r="H686" i="2"/>
  <c r="L686" i="2" s="1" a="1"/>
  <c r="L686" i="2" s="1"/>
  <c r="F694" i="2"/>
  <c r="J694" i="2" s="1" a="1"/>
  <c r="J694" i="2" s="1"/>
  <c r="H697" i="2"/>
  <c r="L697" i="2" s="1" a="1"/>
  <c r="L697" i="2" s="1"/>
  <c r="H703" i="2"/>
  <c r="L703" i="2" s="1" a="1"/>
  <c r="L703" i="2" s="1"/>
  <c r="G709" i="2"/>
  <c r="K709" i="2" s="1" a="1"/>
  <c r="K709" i="2" s="1"/>
  <c r="F662" i="2"/>
  <c r="J662" i="2" s="1" a="1"/>
  <c r="J662" i="2" s="1"/>
  <c r="G677" i="2"/>
  <c r="K677" i="2" s="1" a="1"/>
  <c r="K677" i="2" s="1"/>
  <c r="F684" i="2"/>
  <c r="J684" i="2" s="1" a="1"/>
  <c r="J684" i="2" s="1"/>
  <c r="H691" i="2"/>
  <c r="L691" i="2" s="1" a="1"/>
  <c r="L691" i="2" s="1"/>
  <c r="G695" i="2"/>
  <c r="K695" i="2" s="1" a="1"/>
  <c r="K695" i="2" s="1"/>
  <c r="F698" i="2"/>
  <c r="J698" i="2" s="1" a="1"/>
  <c r="J698" i="2" s="1"/>
  <c r="G700" i="2"/>
  <c r="K700" i="2" s="1" a="1"/>
  <c r="K700" i="2" s="1"/>
  <c r="F704" i="2"/>
  <c r="J704" i="2" s="1" a="1"/>
  <c r="J704" i="2" s="1"/>
  <c r="F706" i="2"/>
  <c r="J706" i="2" s="1" a="1"/>
  <c r="J706" i="2" s="1"/>
  <c r="H711" i="2"/>
  <c r="L711" i="2" s="1" a="1"/>
  <c r="L711" i="2" s="1"/>
  <c r="H713" i="2"/>
  <c r="L713" i="2" s="1" a="1"/>
  <c r="L713" i="2" s="1"/>
  <c r="H715" i="2"/>
  <c r="L715" i="2" s="1" a="1"/>
  <c r="L715" i="2" s="1"/>
  <c r="G717" i="2"/>
  <c r="K717" i="2" s="1" a="1"/>
  <c r="K717" i="2" s="1"/>
  <c r="G664" i="2"/>
  <c r="K664" i="2" s="1" a="1"/>
  <c r="K664" i="2" s="1"/>
  <c r="G679" i="2"/>
  <c r="K679" i="2" s="1" a="1"/>
  <c r="K679" i="2" s="1"/>
  <c r="H692" i="2"/>
  <c r="L692" i="2" s="1" a="1"/>
  <c r="L692" i="2" s="1"/>
  <c r="G696" i="2"/>
  <c r="K696" i="2" s="1" a="1"/>
  <c r="K696" i="2" s="1"/>
  <c r="H698" i="2"/>
  <c r="L698" i="2" s="1" a="1"/>
  <c r="L698" i="2" s="1"/>
  <c r="G702" i="2"/>
  <c r="K702" i="2" s="1" a="1"/>
  <c r="K702" i="2" s="1"/>
  <c r="H704" i="2"/>
  <c r="L704" i="2" s="1" a="1"/>
  <c r="L704" i="2" s="1"/>
  <c r="H706" i="2"/>
  <c r="L706" i="2" s="1" a="1"/>
  <c r="L706" i="2" s="1"/>
  <c r="G708" i="2"/>
  <c r="K708" i="2" s="1" a="1"/>
  <c r="K708" i="2" s="1"/>
  <c r="F710" i="2"/>
  <c r="J710" i="2" s="1" a="1"/>
  <c r="J710" i="2" s="1"/>
  <c r="F712" i="2"/>
  <c r="J712" i="2" s="1" a="1"/>
  <c r="J712" i="2" s="1"/>
  <c r="F714" i="2"/>
  <c r="J714" i="2" s="1" a="1"/>
  <c r="J714" i="2" s="1"/>
  <c r="G690" i="2"/>
  <c r="K690" i="2" s="1" a="1"/>
  <c r="K690" i="2" s="1"/>
  <c r="H701" i="2"/>
  <c r="L701" i="2" s="1" a="1"/>
  <c r="L701" i="2" s="1"/>
  <c r="H705" i="2"/>
  <c r="L705" i="2" s="1" a="1"/>
  <c r="L705" i="2" s="1"/>
  <c r="H707" i="2"/>
  <c r="L707" i="2" s="1" a="1"/>
  <c r="L707" i="2" s="1"/>
  <c r="F711" i="2"/>
  <c r="J711" i="2" s="1" a="1"/>
  <c r="J711" i="2" s="1"/>
  <c r="F713" i="2"/>
  <c r="J713" i="2" s="1" a="1"/>
  <c r="J713" i="2" s="1"/>
  <c r="F715" i="2"/>
  <c r="J715" i="2" s="1" a="1"/>
  <c r="J715" i="2" s="1"/>
  <c r="D617" i="2"/>
  <c r="C617" i="2"/>
  <c r="B617" i="2"/>
  <c r="A617" i="2"/>
  <c r="D616" i="2"/>
  <c r="C616" i="2"/>
  <c r="B616" i="2"/>
  <c r="A616" i="2"/>
  <c r="D615" i="2"/>
  <c r="C615" i="2"/>
  <c r="B615" i="2"/>
  <c r="A615" i="2"/>
  <c r="D614" i="2"/>
  <c r="C614" i="2"/>
  <c r="B614" i="2"/>
  <c r="A614" i="2"/>
  <c r="D613" i="2"/>
  <c r="C613" i="2"/>
  <c r="B613" i="2"/>
  <c r="A613" i="2"/>
  <c r="D612" i="2"/>
  <c r="C612" i="2"/>
  <c r="B612" i="2"/>
  <c r="A612" i="2"/>
  <c r="D611" i="2"/>
  <c r="C611" i="2"/>
  <c r="B611" i="2"/>
  <c r="A611" i="2"/>
  <c r="D610" i="2"/>
  <c r="C610" i="2"/>
  <c r="B610" i="2"/>
  <c r="A610" i="2"/>
  <c r="D609" i="2"/>
  <c r="C609" i="2"/>
  <c r="B609" i="2"/>
  <c r="A609" i="2"/>
  <c r="D608" i="2"/>
  <c r="C608" i="2"/>
  <c r="B608" i="2"/>
  <c r="A608" i="2"/>
  <c r="D607" i="2"/>
  <c r="C607" i="2"/>
  <c r="B607" i="2"/>
  <c r="A607" i="2"/>
  <c r="D606" i="2"/>
  <c r="C606" i="2"/>
  <c r="B606" i="2"/>
  <c r="A606" i="2"/>
  <c r="D605" i="2"/>
  <c r="C605" i="2"/>
  <c r="B605" i="2"/>
  <c r="A605" i="2"/>
  <c r="D604" i="2"/>
  <c r="C604" i="2"/>
  <c r="B604" i="2"/>
  <c r="A604" i="2"/>
  <c r="D603" i="2"/>
  <c r="C603" i="2"/>
  <c r="B603" i="2"/>
  <c r="A603" i="2"/>
  <c r="D602" i="2"/>
  <c r="C602" i="2"/>
  <c r="B602" i="2"/>
  <c r="A602" i="2"/>
  <c r="D601" i="2"/>
  <c r="C601" i="2"/>
  <c r="B601" i="2"/>
  <c r="A601" i="2"/>
  <c r="D600" i="2"/>
  <c r="C600" i="2"/>
  <c r="B600" i="2"/>
  <c r="A600" i="2"/>
  <c r="D599" i="2"/>
  <c r="C599" i="2"/>
  <c r="B599" i="2"/>
  <c r="A599" i="2"/>
  <c r="D598" i="2"/>
  <c r="C598" i="2"/>
  <c r="B598" i="2"/>
  <c r="A598" i="2"/>
  <c r="D597" i="2"/>
  <c r="C597" i="2"/>
  <c r="B597" i="2"/>
  <c r="A597" i="2"/>
  <c r="D596" i="2"/>
  <c r="C596" i="2"/>
  <c r="B596" i="2"/>
  <c r="A596" i="2"/>
  <c r="D595" i="2"/>
  <c r="C595" i="2"/>
  <c r="B595" i="2"/>
  <c r="A595" i="2"/>
  <c r="D594" i="2"/>
  <c r="C594" i="2"/>
  <c r="B594" i="2"/>
  <c r="A594" i="2"/>
  <c r="D593" i="2"/>
  <c r="C593" i="2"/>
  <c r="B593" i="2"/>
  <c r="A593" i="2"/>
  <c r="D592" i="2"/>
  <c r="C592" i="2"/>
  <c r="B592" i="2"/>
  <c r="A592" i="2"/>
  <c r="D591" i="2"/>
  <c r="C591" i="2"/>
  <c r="B591" i="2"/>
  <c r="A591" i="2"/>
  <c r="D590" i="2"/>
  <c r="C590" i="2"/>
  <c r="B590" i="2"/>
  <c r="A590" i="2"/>
  <c r="D589" i="2"/>
  <c r="C589" i="2"/>
  <c r="B589" i="2"/>
  <c r="A589" i="2"/>
  <c r="D588" i="2"/>
  <c r="C588" i="2"/>
  <c r="B588" i="2"/>
  <c r="A588" i="2"/>
  <c r="D587" i="2"/>
  <c r="C587" i="2"/>
  <c r="B587" i="2"/>
  <c r="A587" i="2"/>
  <c r="D586" i="2"/>
  <c r="C586" i="2"/>
  <c r="B586" i="2"/>
  <c r="A586" i="2"/>
  <c r="D585" i="2"/>
  <c r="C585" i="2"/>
  <c r="B585" i="2"/>
  <c r="A585" i="2"/>
  <c r="D584" i="2"/>
  <c r="C584" i="2"/>
  <c r="B584" i="2"/>
  <c r="A584" i="2"/>
  <c r="D583" i="2"/>
  <c r="C583" i="2"/>
  <c r="B583" i="2"/>
  <c r="A583" i="2"/>
  <c r="D582" i="2"/>
  <c r="C582" i="2"/>
  <c r="B582" i="2"/>
  <c r="A582" i="2"/>
  <c r="D581" i="2"/>
  <c r="C581" i="2"/>
  <c r="B581" i="2"/>
  <c r="A581" i="2"/>
  <c r="D580" i="2"/>
  <c r="C580" i="2"/>
  <c r="B580" i="2"/>
  <c r="A580" i="2"/>
  <c r="D579" i="2"/>
  <c r="C579" i="2"/>
  <c r="B579" i="2"/>
  <c r="A579" i="2"/>
  <c r="D578" i="2"/>
  <c r="C578" i="2"/>
  <c r="B578" i="2"/>
  <c r="A578" i="2"/>
  <c r="D577" i="2"/>
  <c r="C577" i="2"/>
  <c r="B577" i="2"/>
  <c r="A577" i="2"/>
  <c r="D576" i="2"/>
  <c r="C576" i="2"/>
  <c r="B576" i="2"/>
  <c r="A576" i="2"/>
  <c r="D575" i="2"/>
  <c r="C575" i="2"/>
  <c r="B575" i="2"/>
  <c r="A575" i="2"/>
  <c r="D574" i="2"/>
  <c r="C574" i="2"/>
  <c r="B574" i="2"/>
  <c r="A574" i="2"/>
  <c r="D573" i="2"/>
  <c r="C573" i="2"/>
  <c r="B573" i="2"/>
  <c r="A573" i="2"/>
  <c r="D572" i="2"/>
  <c r="C572" i="2"/>
  <c r="B572" i="2"/>
  <c r="A572" i="2"/>
  <c r="D571" i="2"/>
  <c r="C571" i="2"/>
  <c r="B571" i="2"/>
  <c r="A571" i="2"/>
  <c r="D570" i="2"/>
  <c r="C570" i="2"/>
  <c r="B570" i="2"/>
  <c r="A570" i="2"/>
  <c r="D569" i="2"/>
  <c r="C569" i="2"/>
  <c r="B569" i="2"/>
  <c r="A569" i="2"/>
  <c r="D568" i="2"/>
  <c r="C568" i="2"/>
  <c r="B568" i="2"/>
  <c r="A568" i="2"/>
  <c r="D567" i="2"/>
  <c r="C567" i="2"/>
  <c r="B567" i="2"/>
  <c r="A567" i="2"/>
  <c r="D566" i="2"/>
  <c r="C566" i="2"/>
  <c r="B566" i="2"/>
  <c r="A566" i="2"/>
  <c r="D565" i="2"/>
  <c r="C565" i="2"/>
  <c r="B565" i="2"/>
  <c r="A565" i="2"/>
  <c r="D564" i="2"/>
  <c r="C564" i="2"/>
  <c r="B564" i="2"/>
  <c r="A564" i="2"/>
  <c r="D563" i="2"/>
  <c r="C563" i="2"/>
  <c r="B563" i="2"/>
  <c r="A563" i="2"/>
  <c r="D562" i="2"/>
  <c r="C562" i="2"/>
  <c r="B562" i="2"/>
  <c r="A562" i="2"/>
  <c r="D561" i="2"/>
  <c r="C561" i="2"/>
  <c r="B561" i="2"/>
  <c r="A561" i="2"/>
  <c r="D560" i="2"/>
  <c r="C560" i="2"/>
  <c r="B560" i="2"/>
  <c r="A560" i="2"/>
  <c r="D559" i="2"/>
  <c r="C559" i="2"/>
  <c r="B559" i="2"/>
  <c r="A559" i="2"/>
  <c r="D558" i="2"/>
  <c r="C558" i="2"/>
  <c r="B558" i="2"/>
  <c r="A558" i="2"/>
  <c r="D557" i="2"/>
  <c r="C557" i="2"/>
  <c r="B557" i="2"/>
  <c r="A557" i="2"/>
  <c r="D556" i="2"/>
  <c r="C556" i="2"/>
  <c r="B556" i="2"/>
  <c r="A556" i="2"/>
  <c r="D555" i="2"/>
  <c r="C555" i="2"/>
  <c r="B555" i="2"/>
  <c r="A555" i="2"/>
  <c r="D554" i="2"/>
  <c r="C554" i="2"/>
  <c r="B554" i="2"/>
  <c r="A554" i="2"/>
  <c r="D553" i="2"/>
  <c r="C553" i="2"/>
  <c r="B553" i="2"/>
  <c r="A553" i="2"/>
  <c r="D552" i="2"/>
  <c r="C552" i="2"/>
  <c r="B552" i="2"/>
  <c r="A552" i="2"/>
  <c r="D551" i="2"/>
  <c r="C551" i="2"/>
  <c r="B551" i="2"/>
  <c r="A551" i="2"/>
  <c r="D550" i="2"/>
  <c r="C550" i="2"/>
  <c r="B550" i="2"/>
  <c r="A550" i="2"/>
  <c r="D549" i="2"/>
  <c r="C549" i="2"/>
  <c r="B549" i="2"/>
  <c r="A549" i="2"/>
  <c r="D548" i="2"/>
  <c r="C548" i="2"/>
  <c r="B548" i="2"/>
  <c r="A548" i="2"/>
  <c r="D547" i="2"/>
  <c r="C547" i="2"/>
  <c r="B547" i="2"/>
  <c r="A547" i="2"/>
  <c r="D546" i="2"/>
  <c r="C546" i="2"/>
  <c r="B546" i="2"/>
  <c r="A546" i="2"/>
  <c r="D545" i="2"/>
  <c r="C545" i="2"/>
  <c r="B545" i="2"/>
  <c r="A545" i="2"/>
  <c r="D544" i="2"/>
  <c r="C544" i="2"/>
  <c r="B544" i="2"/>
  <c r="A544" i="2"/>
  <c r="D543" i="2"/>
  <c r="C543" i="2"/>
  <c r="B543" i="2"/>
  <c r="A543" i="2"/>
  <c r="D542" i="2"/>
  <c r="C542" i="2"/>
  <c r="B542" i="2"/>
  <c r="A542" i="2"/>
  <c r="D541" i="2"/>
  <c r="C541" i="2"/>
  <c r="B541" i="2"/>
  <c r="A541" i="2"/>
  <c r="D540" i="2"/>
  <c r="C540" i="2"/>
  <c r="B540" i="2"/>
  <c r="A540" i="2"/>
  <c r="D539" i="2"/>
  <c r="C539" i="2"/>
  <c r="B539" i="2"/>
  <c r="A539" i="2"/>
  <c r="D538" i="2"/>
  <c r="C538" i="2"/>
  <c r="B538" i="2"/>
  <c r="A538" i="2"/>
  <c r="D537" i="2"/>
  <c r="C537" i="2"/>
  <c r="B537" i="2"/>
  <c r="A537" i="2"/>
  <c r="D536" i="2"/>
  <c r="C536" i="2"/>
  <c r="B536" i="2"/>
  <c r="A536" i="2"/>
  <c r="D535" i="2"/>
  <c r="C535" i="2"/>
  <c r="B535" i="2"/>
  <c r="A535" i="2"/>
  <c r="D534" i="2"/>
  <c r="C534" i="2"/>
  <c r="B534" i="2"/>
  <c r="A534" i="2"/>
  <c r="D533" i="2"/>
  <c r="C533" i="2"/>
  <c r="B533" i="2"/>
  <c r="A533" i="2"/>
  <c r="D532" i="2"/>
  <c r="C532" i="2"/>
  <c r="B532" i="2"/>
  <c r="A532" i="2"/>
  <c r="D531" i="2"/>
  <c r="C531" i="2"/>
  <c r="B531" i="2"/>
  <c r="A531" i="2"/>
  <c r="D530" i="2"/>
  <c r="C530" i="2"/>
  <c r="B530" i="2"/>
  <c r="A530" i="2"/>
  <c r="D529" i="2"/>
  <c r="C529" i="2"/>
  <c r="B529" i="2"/>
  <c r="A529" i="2"/>
  <c r="D528" i="2"/>
  <c r="C528" i="2"/>
  <c r="B528" i="2"/>
  <c r="A528" i="2"/>
  <c r="D527" i="2"/>
  <c r="C527" i="2"/>
  <c r="B527" i="2"/>
  <c r="A527" i="2"/>
  <c r="D526" i="2"/>
  <c r="C526" i="2"/>
  <c r="B526" i="2"/>
  <c r="A526" i="2"/>
  <c r="D525" i="2"/>
  <c r="C525" i="2"/>
  <c r="B525" i="2"/>
  <c r="A525" i="2"/>
  <c r="D524" i="2"/>
  <c r="C524" i="2"/>
  <c r="B524" i="2"/>
  <c r="A524" i="2"/>
  <c r="D523" i="2"/>
  <c r="C523" i="2"/>
  <c r="B523" i="2"/>
  <c r="A523" i="2"/>
  <c r="D522" i="2"/>
  <c r="C522" i="2"/>
  <c r="B522" i="2"/>
  <c r="A522" i="2"/>
  <c r="D521" i="2"/>
  <c r="C521" i="2"/>
  <c r="B521" i="2"/>
  <c r="A521" i="2"/>
  <c r="D520" i="2"/>
  <c r="C520" i="2"/>
  <c r="B520" i="2"/>
  <c r="A520" i="2"/>
  <c r="D519" i="2"/>
  <c r="C519" i="2"/>
  <c r="B519" i="2"/>
  <c r="A519" i="2"/>
  <c r="D518" i="2"/>
  <c r="C518" i="2"/>
  <c r="B518" i="2"/>
  <c r="A518" i="2"/>
  <c r="D517" i="2"/>
  <c r="C517" i="2"/>
  <c r="B517" i="2"/>
  <c r="A517" i="2"/>
  <c r="D516" i="2"/>
  <c r="C516" i="2"/>
  <c r="B516" i="2"/>
  <c r="A516" i="2"/>
  <c r="D515" i="2"/>
  <c r="C515" i="2"/>
  <c r="B515" i="2"/>
  <c r="A515" i="2"/>
  <c r="D514" i="2"/>
  <c r="C514" i="2"/>
  <c r="B514" i="2"/>
  <c r="A514" i="2"/>
  <c r="D513" i="2"/>
  <c r="C513" i="2"/>
  <c r="B513" i="2"/>
  <c r="A513" i="2"/>
  <c r="D512" i="2"/>
  <c r="C512" i="2"/>
  <c r="B512" i="2"/>
  <c r="A512" i="2"/>
  <c r="D511" i="2"/>
  <c r="C511" i="2"/>
  <c r="B511" i="2"/>
  <c r="A511" i="2"/>
  <c r="D510" i="2"/>
  <c r="C510" i="2"/>
  <c r="B510" i="2"/>
  <c r="A510" i="2"/>
  <c r="D509" i="2"/>
  <c r="C509" i="2"/>
  <c r="B509" i="2"/>
  <c r="A509" i="2"/>
  <c r="D508" i="2"/>
  <c r="C508" i="2"/>
  <c r="B508" i="2"/>
  <c r="A508" i="2"/>
  <c r="D507" i="2"/>
  <c r="C507" i="2"/>
  <c r="B507" i="2"/>
  <c r="A507" i="2"/>
  <c r="D506" i="2"/>
  <c r="C506" i="2"/>
  <c r="B506" i="2"/>
  <c r="A506" i="2"/>
  <c r="D505" i="2"/>
  <c r="C505" i="2"/>
  <c r="B505" i="2"/>
  <c r="A505" i="2"/>
  <c r="D504" i="2"/>
  <c r="C504" i="2"/>
  <c r="B504" i="2"/>
  <c r="A504" i="2"/>
  <c r="D503" i="2"/>
  <c r="C503" i="2"/>
  <c r="B503" i="2"/>
  <c r="A503" i="2"/>
  <c r="D502" i="2"/>
  <c r="C502" i="2"/>
  <c r="B502" i="2"/>
  <c r="A502" i="2"/>
  <c r="D501" i="2"/>
  <c r="C501" i="2"/>
  <c r="B501" i="2"/>
  <c r="A501" i="2"/>
  <c r="D500" i="2"/>
  <c r="C500" i="2"/>
  <c r="B500" i="2"/>
  <c r="A500" i="2"/>
  <c r="D499" i="2"/>
  <c r="C499" i="2"/>
  <c r="B499" i="2"/>
  <c r="A499" i="2"/>
  <c r="D498" i="2"/>
  <c r="C498" i="2"/>
  <c r="B498" i="2"/>
  <c r="A498" i="2"/>
  <c r="D497" i="2"/>
  <c r="C497" i="2"/>
  <c r="B497" i="2"/>
  <c r="A497" i="2"/>
  <c r="D496" i="2"/>
  <c r="C496" i="2"/>
  <c r="B496" i="2"/>
  <c r="A496" i="2"/>
  <c r="D495" i="2"/>
  <c r="C495" i="2"/>
  <c r="B495" i="2"/>
  <c r="A495" i="2"/>
  <c r="D494" i="2"/>
  <c r="C494" i="2"/>
  <c r="B494" i="2"/>
  <c r="A494" i="2"/>
  <c r="D493" i="2"/>
  <c r="C493" i="2"/>
  <c r="B493" i="2"/>
  <c r="A493" i="2"/>
  <c r="D492" i="2"/>
  <c r="C492" i="2"/>
  <c r="B492" i="2"/>
  <c r="A492" i="2"/>
  <c r="D491" i="2"/>
  <c r="C491" i="2"/>
  <c r="B491" i="2"/>
  <c r="A491" i="2"/>
  <c r="D490" i="2"/>
  <c r="C490" i="2"/>
  <c r="B490" i="2"/>
  <c r="A490" i="2"/>
  <c r="D489" i="2"/>
  <c r="C489" i="2"/>
  <c r="B489" i="2"/>
  <c r="A489" i="2"/>
  <c r="D488" i="2"/>
  <c r="C488" i="2"/>
  <c r="B488" i="2"/>
  <c r="A488" i="2"/>
  <c r="D487" i="2"/>
  <c r="C487" i="2"/>
  <c r="B487" i="2"/>
  <c r="A487" i="2"/>
  <c r="D486" i="2"/>
  <c r="C486" i="2"/>
  <c r="B486" i="2"/>
  <c r="A486" i="2"/>
  <c r="D485" i="2"/>
  <c r="C485" i="2"/>
  <c r="B485" i="2"/>
  <c r="A485" i="2"/>
  <c r="D484" i="2"/>
  <c r="C484" i="2"/>
  <c r="B484" i="2"/>
  <c r="A484" i="2"/>
  <c r="D483" i="2"/>
  <c r="C483" i="2"/>
  <c r="B483" i="2"/>
  <c r="A483" i="2"/>
  <c r="D482" i="2"/>
  <c r="C482" i="2"/>
  <c r="B482" i="2"/>
  <c r="A482" i="2"/>
  <c r="D481" i="2"/>
  <c r="C481" i="2"/>
  <c r="B481" i="2"/>
  <c r="A481" i="2"/>
  <c r="D480" i="2"/>
  <c r="C480" i="2"/>
  <c r="B480" i="2"/>
  <c r="A480" i="2"/>
  <c r="D479" i="2"/>
  <c r="C479" i="2"/>
  <c r="B479" i="2"/>
  <c r="A479" i="2"/>
  <c r="D478" i="2"/>
  <c r="C478" i="2"/>
  <c r="B478" i="2"/>
  <c r="A478" i="2"/>
  <c r="D477" i="2"/>
  <c r="C477" i="2"/>
  <c r="B477" i="2"/>
  <c r="A477" i="2"/>
  <c r="D476" i="2"/>
  <c r="C476" i="2"/>
  <c r="B476" i="2"/>
  <c r="A476" i="2"/>
  <c r="D475" i="2"/>
  <c r="C475" i="2"/>
  <c r="B475" i="2"/>
  <c r="A475" i="2"/>
  <c r="D474" i="2"/>
  <c r="C474" i="2"/>
  <c r="B474" i="2"/>
  <c r="A474" i="2"/>
  <c r="D473" i="2"/>
  <c r="C473" i="2"/>
  <c r="B473" i="2"/>
  <c r="A473" i="2"/>
  <c r="D472" i="2"/>
  <c r="C472" i="2"/>
  <c r="B472" i="2"/>
  <c r="A472" i="2"/>
  <c r="D471" i="2"/>
  <c r="C471" i="2"/>
  <c r="B471" i="2"/>
  <c r="A471" i="2"/>
  <c r="D470" i="2"/>
  <c r="C470" i="2"/>
  <c r="B470" i="2"/>
  <c r="A470" i="2"/>
  <c r="D469" i="2"/>
  <c r="C469" i="2"/>
  <c r="B469" i="2"/>
  <c r="A469" i="2"/>
  <c r="D468" i="2"/>
  <c r="C468" i="2"/>
  <c r="B468" i="2"/>
  <c r="A468" i="2"/>
  <c r="D467" i="2"/>
  <c r="C467" i="2"/>
  <c r="B467" i="2"/>
  <c r="A467" i="2"/>
  <c r="D466" i="2"/>
  <c r="C466" i="2"/>
  <c r="B466" i="2"/>
  <c r="A466" i="2"/>
  <c r="D465" i="2"/>
  <c r="C465" i="2"/>
  <c r="B465" i="2"/>
  <c r="A465" i="2"/>
  <c r="D464" i="2"/>
  <c r="C464" i="2"/>
  <c r="B464" i="2"/>
  <c r="A464" i="2"/>
  <c r="D463" i="2"/>
  <c r="C463" i="2"/>
  <c r="B463" i="2"/>
  <c r="A463" i="2"/>
  <c r="D462" i="2"/>
  <c r="C462" i="2"/>
  <c r="B462" i="2"/>
  <c r="A462" i="2"/>
  <c r="D461" i="2"/>
  <c r="C461" i="2"/>
  <c r="B461" i="2"/>
  <c r="A461" i="2"/>
  <c r="D460" i="2"/>
  <c r="C460" i="2"/>
  <c r="B460" i="2"/>
  <c r="A460" i="2"/>
  <c r="D459" i="2"/>
  <c r="C459" i="2"/>
  <c r="B459" i="2"/>
  <c r="A459" i="2"/>
  <c r="D458" i="2"/>
  <c r="C458" i="2"/>
  <c r="B458" i="2"/>
  <c r="A458" i="2"/>
  <c r="D457" i="2"/>
  <c r="C457" i="2"/>
  <c r="B457" i="2"/>
  <c r="A457" i="2"/>
  <c r="D456" i="2"/>
  <c r="C456" i="2"/>
  <c r="B456" i="2"/>
  <c r="A456" i="2"/>
  <c r="D455" i="2"/>
  <c r="C455" i="2"/>
  <c r="B455" i="2"/>
  <c r="A455" i="2"/>
  <c r="D454" i="2"/>
  <c r="C454" i="2"/>
  <c r="B454" i="2"/>
  <c r="A454" i="2"/>
  <c r="D453" i="2"/>
  <c r="C453" i="2"/>
  <c r="B453" i="2"/>
  <c r="A453" i="2"/>
  <c r="D452" i="2"/>
  <c r="C452" i="2"/>
  <c r="B452" i="2"/>
  <c r="A452" i="2"/>
  <c r="D451" i="2"/>
  <c r="C451" i="2"/>
  <c r="B451" i="2"/>
  <c r="A451" i="2"/>
  <c r="D450" i="2"/>
  <c r="C450" i="2"/>
  <c r="B450" i="2"/>
  <c r="A450" i="2"/>
  <c r="D449" i="2"/>
  <c r="C449" i="2"/>
  <c r="B449" i="2"/>
  <c r="A449" i="2"/>
  <c r="D448" i="2"/>
  <c r="C448" i="2"/>
  <c r="B448" i="2"/>
  <c r="A448" i="2"/>
  <c r="D447" i="2"/>
  <c r="C447" i="2"/>
  <c r="B447" i="2"/>
  <c r="A447" i="2"/>
  <c r="D446" i="2"/>
  <c r="C446" i="2"/>
  <c r="B446" i="2"/>
  <c r="A446" i="2"/>
  <c r="D445" i="2"/>
  <c r="C445" i="2"/>
  <c r="B445" i="2"/>
  <c r="A445" i="2"/>
  <c r="D444" i="2"/>
  <c r="C444" i="2"/>
  <c r="B444" i="2"/>
  <c r="A444" i="2"/>
  <c r="D443" i="2"/>
  <c r="C443" i="2"/>
  <c r="B443" i="2"/>
  <c r="A443" i="2"/>
  <c r="D442" i="2"/>
  <c r="C442" i="2"/>
  <c r="B442" i="2"/>
  <c r="A442" i="2"/>
  <c r="D441" i="2"/>
  <c r="C441" i="2"/>
  <c r="B441" i="2"/>
  <c r="A441" i="2"/>
  <c r="D440" i="2"/>
  <c r="C440" i="2"/>
  <c r="B440" i="2"/>
  <c r="A440" i="2"/>
  <c r="D439" i="2"/>
  <c r="C439" i="2"/>
  <c r="B439" i="2"/>
  <c r="A439" i="2"/>
  <c r="D438" i="2"/>
  <c r="C438" i="2"/>
  <c r="B438" i="2"/>
  <c r="A438" i="2"/>
  <c r="D437" i="2"/>
  <c r="C437" i="2"/>
  <c r="B437" i="2"/>
  <c r="A437" i="2"/>
  <c r="D436" i="2"/>
  <c r="C436" i="2"/>
  <c r="B436" i="2"/>
  <c r="A436" i="2"/>
  <c r="D435" i="2"/>
  <c r="C435" i="2"/>
  <c r="B435" i="2"/>
  <c r="A435" i="2"/>
  <c r="D434" i="2"/>
  <c r="C434" i="2"/>
  <c r="B434" i="2"/>
  <c r="A434" i="2"/>
  <c r="D433" i="2"/>
  <c r="C433" i="2"/>
  <c r="B433" i="2"/>
  <c r="A433" i="2"/>
  <c r="D432" i="2"/>
  <c r="C432" i="2"/>
  <c r="B432" i="2"/>
  <c r="A432" i="2"/>
  <c r="D431" i="2"/>
  <c r="C431" i="2"/>
  <c r="B431" i="2"/>
  <c r="A431" i="2"/>
  <c r="D430" i="2"/>
  <c r="C430" i="2"/>
  <c r="B430" i="2"/>
  <c r="A430" i="2"/>
  <c r="D429" i="2"/>
  <c r="C429" i="2"/>
  <c r="B429" i="2"/>
  <c r="A429" i="2"/>
  <c r="D428" i="2"/>
  <c r="C428" i="2"/>
  <c r="B428" i="2"/>
  <c r="A428" i="2"/>
  <c r="D427" i="2"/>
  <c r="C427" i="2"/>
  <c r="B427" i="2"/>
  <c r="A427" i="2"/>
  <c r="D426" i="2"/>
  <c r="C426" i="2"/>
  <c r="B426" i="2"/>
  <c r="A426" i="2"/>
  <c r="D425" i="2"/>
  <c r="C425" i="2"/>
  <c r="B425" i="2"/>
  <c r="A425" i="2"/>
  <c r="D424" i="2"/>
  <c r="C424" i="2"/>
  <c r="B424" i="2"/>
  <c r="A424" i="2"/>
  <c r="D423" i="2"/>
  <c r="C423" i="2"/>
  <c r="B423" i="2"/>
  <c r="A423" i="2"/>
  <c r="D422" i="2"/>
  <c r="C422" i="2"/>
  <c r="B422" i="2"/>
  <c r="A422" i="2"/>
  <c r="D421" i="2"/>
  <c r="C421" i="2"/>
  <c r="B421" i="2"/>
  <c r="A421" i="2"/>
  <c r="D420" i="2"/>
  <c r="C420" i="2"/>
  <c r="B420" i="2"/>
  <c r="A420" i="2"/>
  <c r="D419" i="2"/>
  <c r="C419" i="2"/>
  <c r="B419" i="2"/>
  <c r="A419" i="2"/>
  <c r="D418" i="2"/>
  <c r="C418" i="2"/>
  <c r="B418" i="2"/>
  <c r="A418" i="2"/>
  <c r="D417" i="2"/>
  <c r="C417" i="2"/>
  <c r="B417" i="2"/>
  <c r="A417" i="2"/>
  <c r="D416" i="2"/>
  <c r="C416" i="2"/>
  <c r="B416" i="2"/>
  <c r="A416" i="2"/>
  <c r="D415" i="2"/>
  <c r="C415" i="2"/>
  <c r="B415" i="2"/>
  <c r="A415" i="2"/>
  <c r="D414" i="2"/>
  <c r="C414" i="2"/>
  <c r="B414" i="2"/>
  <c r="A414" i="2"/>
  <c r="D413" i="2"/>
  <c r="C413" i="2"/>
  <c r="B413" i="2"/>
  <c r="A413" i="2"/>
  <c r="D412" i="2"/>
  <c r="C412" i="2"/>
  <c r="B412" i="2"/>
  <c r="A412" i="2"/>
  <c r="D411" i="2"/>
  <c r="C411" i="2"/>
  <c r="B411" i="2"/>
  <c r="A411" i="2"/>
  <c r="D410" i="2"/>
  <c r="C410" i="2"/>
  <c r="B410" i="2"/>
  <c r="A410" i="2"/>
  <c r="D409" i="2"/>
  <c r="C409" i="2"/>
  <c r="B409" i="2"/>
  <c r="A409" i="2"/>
  <c r="D408" i="2"/>
  <c r="C408" i="2"/>
  <c r="B408" i="2"/>
  <c r="A408" i="2"/>
  <c r="D407" i="2"/>
  <c r="C407" i="2"/>
  <c r="B407" i="2"/>
  <c r="A407" i="2"/>
  <c r="D406" i="2"/>
  <c r="C406" i="2"/>
  <c r="B406" i="2"/>
  <c r="A406" i="2"/>
  <c r="D405" i="2"/>
  <c r="C405" i="2"/>
  <c r="B405" i="2"/>
  <c r="A405" i="2"/>
  <c r="D404" i="2"/>
  <c r="C404" i="2"/>
  <c r="B404" i="2"/>
  <c r="A404" i="2"/>
  <c r="D403" i="2"/>
  <c r="C403" i="2"/>
  <c r="B403" i="2"/>
  <c r="A403" i="2"/>
  <c r="D402" i="2"/>
  <c r="C402" i="2"/>
  <c r="B402" i="2"/>
  <c r="A402" i="2"/>
  <c r="D401" i="2"/>
  <c r="C401" i="2"/>
  <c r="B401" i="2"/>
  <c r="A401" i="2"/>
  <c r="D400" i="2"/>
  <c r="C400" i="2"/>
  <c r="B400" i="2"/>
  <c r="A400" i="2"/>
  <c r="D399" i="2"/>
  <c r="C399" i="2"/>
  <c r="B399" i="2"/>
  <c r="A399" i="2"/>
  <c r="D398" i="2"/>
  <c r="C398" i="2"/>
  <c r="B398" i="2"/>
  <c r="A398" i="2"/>
  <c r="D397" i="2"/>
  <c r="C397" i="2"/>
  <c r="B397" i="2"/>
  <c r="A397" i="2"/>
  <c r="D396" i="2"/>
  <c r="C396" i="2"/>
  <c r="B396" i="2"/>
  <c r="A396" i="2"/>
  <c r="D395" i="2"/>
  <c r="C395" i="2"/>
  <c r="B395" i="2"/>
  <c r="A395" i="2"/>
  <c r="D394" i="2"/>
  <c r="C394" i="2"/>
  <c r="B394" i="2"/>
  <c r="A394" i="2"/>
  <c r="D393" i="2"/>
  <c r="C393" i="2"/>
  <c r="B393" i="2"/>
  <c r="A393" i="2"/>
  <c r="D392" i="2"/>
  <c r="C392" i="2"/>
  <c r="B392" i="2"/>
  <c r="A392" i="2"/>
  <c r="D391" i="2"/>
  <c r="C391" i="2"/>
  <c r="B391" i="2"/>
  <c r="A391" i="2"/>
  <c r="D390" i="2"/>
  <c r="C390" i="2"/>
  <c r="B390" i="2"/>
  <c r="A390" i="2"/>
  <c r="D389" i="2"/>
  <c r="C389" i="2"/>
  <c r="B389" i="2"/>
  <c r="A389" i="2"/>
  <c r="D388" i="2"/>
  <c r="C388" i="2"/>
  <c r="B388" i="2"/>
  <c r="A388" i="2"/>
  <c r="D387" i="2"/>
  <c r="C387" i="2"/>
  <c r="B387" i="2"/>
  <c r="A387" i="2"/>
  <c r="D386" i="2"/>
  <c r="C386" i="2"/>
  <c r="B386" i="2"/>
  <c r="A386" i="2"/>
  <c r="D385" i="2"/>
  <c r="C385" i="2"/>
  <c r="B385" i="2"/>
  <c r="A385" i="2"/>
  <c r="D384" i="2"/>
  <c r="C384" i="2"/>
  <c r="B384" i="2"/>
  <c r="A384" i="2"/>
  <c r="D383" i="2"/>
  <c r="C383" i="2"/>
  <c r="B383" i="2"/>
  <c r="A383" i="2"/>
  <c r="D382" i="2"/>
  <c r="C382" i="2"/>
  <c r="B382" i="2"/>
  <c r="A382" i="2"/>
  <c r="D381" i="2"/>
  <c r="C381" i="2"/>
  <c r="B381" i="2"/>
  <c r="A381" i="2"/>
  <c r="D380" i="2"/>
  <c r="C380" i="2"/>
  <c r="B380" i="2"/>
  <c r="A380" i="2"/>
  <c r="D379" i="2"/>
  <c r="C379" i="2"/>
  <c r="B379" i="2"/>
  <c r="A379" i="2"/>
  <c r="D378" i="2"/>
  <c r="C378" i="2"/>
  <c r="B378" i="2"/>
  <c r="A378" i="2"/>
  <c r="D377" i="2"/>
  <c r="C377" i="2"/>
  <c r="B377" i="2"/>
  <c r="A377" i="2"/>
  <c r="D376" i="2"/>
  <c r="C376" i="2"/>
  <c r="B376" i="2"/>
  <c r="A376" i="2"/>
  <c r="D375" i="2"/>
  <c r="C375" i="2"/>
  <c r="B375" i="2"/>
  <c r="A375" i="2"/>
  <c r="D374" i="2"/>
  <c r="C374" i="2"/>
  <c r="B374" i="2"/>
  <c r="A374" i="2"/>
  <c r="D373" i="2"/>
  <c r="C373" i="2"/>
  <c r="B373" i="2"/>
  <c r="A373" i="2"/>
  <c r="D372" i="2"/>
  <c r="C372" i="2"/>
  <c r="B372" i="2"/>
  <c r="A372" i="2"/>
  <c r="D371" i="2"/>
  <c r="C371" i="2"/>
  <c r="B371" i="2"/>
  <c r="A371" i="2"/>
  <c r="D370" i="2"/>
  <c r="C370" i="2"/>
  <c r="B370" i="2"/>
  <c r="A370" i="2"/>
  <c r="D369" i="2"/>
  <c r="C369" i="2"/>
  <c r="B369" i="2"/>
  <c r="A369" i="2"/>
  <c r="D368" i="2"/>
  <c r="C368" i="2"/>
  <c r="B368" i="2"/>
  <c r="A368" i="2"/>
  <c r="D367" i="2"/>
  <c r="C367" i="2"/>
  <c r="B367" i="2"/>
  <c r="A367" i="2"/>
  <c r="D366" i="2"/>
  <c r="C366" i="2"/>
  <c r="B366" i="2"/>
  <c r="A366" i="2"/>
  <c r="D365" i="2"/>
  <c r="C365" i="2"/>
  <c r="B365" i="2"/>
  <c r="A365" i="2"/>
  <c r="D364" i="2"/>
  <c r="C364" i="2"/>
  <c r="B364" i="2"/>
  <c r="A364" i="2"/>
  <c r="D363" i="2"/>
  <c r="C363" i="2"/>
  <c r="B363" i="2"/>
  <c r="A363" i="2"/>
  <c r="D362" i="2"/>
  <c r="C362" i="2"/>
  <c r="B362" i="2"/>
  <c r="A362" i="2"/>
  <c r="D361" i="2"/>
  <c r="C361" i="2"/>
  <c r="B361" i="2"/>
  <c r="A361" i="2"/>
  <c r="D360" i="2"/>
  <c r="C360" i="2"/>
  <c r="B360" i="2"/>
  <c r="A360" i="2"/>
  <c r="D359" i="2"/>
  <c r="C359" i="2"/>
  <c r="B359" i="2"/>
  <c r="A359" i="2"/>
  <c r="D358" i="2"/>
  <c r="C358" i="2"/>
  <c r="B358" i="2"/>
  <c r="A358" i="2"/>
  <c r="D357" i="2"/>
  <c r="C357" i="2"/>
  <c r="B357" i="2"/>
  <c r="A357" i="2"/>
  <c r="D356" i="2"/>
  <c r="C356" i="2"/>
  <c r="B356" i="2"/>
  <c r="A356" i="2"/>
  <c r="D355" i="2"/>
  <c r="C355" i="2"/>
  <c r="B355" i="2"/>
  <c r="A355" i="2"/>
  <c r="D354" i="2"/>
  <c r="C354" i="2"/>
  <c r="B354" i="2"/>
  <c r="A354" i="2"/>
  <c r="D353" i="2"/>
  <c r="C353" i="2"/>
  <c r="B353" i="2"/>
  <c r="A353" i="2"/>
  <c r="D352" i="2"/>
  <c r="C352" i="2"/>
  <c r="B352" i="2"/>
  <c r="A352" i="2"/>
  <c r="D351" i="2"/>
  <c r="C351" i="2"/>
  <c r="B351" i="2"/>
  <c r="A351" i="2"/>
  <c r="D350" i="2"/>
  <c r="C350" i="2"/>
  <c r="B350" i="2"/>
  <c r="A350" i="2"/>
  <c r="D349" i="2"/>
  <c r="C349" i="2"/>
  <c r="B349" i="2"/>
  <c r="A349" i="2"/>
  <c r="D348" i="2"/>
  <c r="C348" i="2"/>
  <c r="B348" i="2"/>
  <c r="A348" i="2"/>
  <c r="D347" i="2"/>
  <c r="C347" i="2"/>
  <c r="B347" i="2"/>
  <c r="A347" i="2"/>
  <c r="D346" i="2"/>
  <c r="C346" i="2"/>
  <c r="B346" i="2"/>
  <c r="A346" i="2"/>
  <c r="D345" i="2"/>
  <c r="C345" i="2"/>
  <c r="B345" i="2"/>
  <c r="A345" i="2"/>
  <c r="D344" i="2"/>
  <c r="C344" i="2"/>
  <c r="B344" i="2"/>
  <c r="A344" i="2"/>
  <c r="D343" i="2"/>
  <c r="C343" i="2"/>
  <c r="B343" i="2"/>
  <c r="A343" i="2"/>
  <c r="D342" i="2"/>
  <c r="C342" i="2"/>
  <c r="B342" i="2"/>
  <c r="A342" i="2"/>
  <c r="D341" i="2"/>
  <c r="C341" i="2"/>
  <c r="B341" i="2"/>
  <c r="A341" i="2"/>
  <c r="D340" i="2"/>
  <c r="C340" i="2"/>
  <c r="B340" i="2"/>
  <c r="A340" i="2"/>
  <c r="D339" i="2"/>
  <c r="C339" i="2"/>
  <c r="B339" i="2"/>
  <c r="A339" i="2"/>
  <c r="D338" i="2"/>
  <c r="C338" i="2"/>
  <c r="B338" i="2"/>
  <c r="A338" i="2"/>
  <c r="D337" i="2"/>
  <c r="C337" i="2"/>
  <c r="B337" i="2"/>
  <c r="A337" i="2"/>
  <c r="D336" i="2"/>
  <c r="C336" i="2"/>
  <c r="B336" i="2"/>
  <c r="A336" i="2"/>
  <c r="D335" i="2"/>
  <c r="C335" i="2"/>
  <c r="B335" i="2"/>
  <c r="A335" i="2"/>
  <c r="D334" i="2"/>
  <c r="C334" i="2"/>
  <c r="B334" i="2"/>
  <c r="A334" i="2"/>
  <c r="D333" i="2"/>
  <c r="C333" i="2"/>
  <c r="B333" i="2"/>
  <c r="A333" i="2"/>
  <c r="D332" i="2"/>
  <c r="C332" i="2"/>
  <c r="B332" i="2"/>
  <c r="A332" i="2"/>
  <c r="D331" i="2"/>
  <c r="C331" i="2"/>
  <c r="B331" i="2"/>
  <c r="A331" i="2"/>
  <c r="D330" i="2"/>
  <c r="C330" i="2"/>
  <c r="B330" i="2"/>
  <c r="A330" i="2"/>
  <c r="D329" i="2"/>
  <c r="C329" i="2"/>
  <c r="B329" i="2"/>
  <c r="A329" i="2"/>
  <c r="D328" i="2"/>
  <c r="C328" i="2"/>
  <c r="B328" i="2"/>
  <c r="A328" i="2"/>
  <c r="D327" i="2"/>
  <c r="C327" i="2"/>
  <c r="B327" i="2"/>
  <c r="A327" i="2"/>
  <c r="D326" i="2"/>
  <c r="C326" i="2"/>
  <c r="B326" i="2"/>
  <c r="A326" i="2"/>
  <c r="D325" i="2"/>
  <c r="C325" i="2"/>
  <c r="B325" i="2"/>
  <c r="A325" i="2"/>
  <c r="D324" i="2"/>
  <c r="C324" i="2"/>
  <c r="B324" i="2"/>
  <c r="A324" i="2"/>
  <c r="D323" i="2"/>
  <c r="C323" i="2"/>
  <c r="B323" i="2"/>
  <c r="A323" i="2"/>
  <c r="D322" i="2"/>
  <c r="C322" i="2"/>
  <c r="B322" i="2"/>
  <c r="A322" i="2"/>
  <c r="D321" i="2"/>
  <c r="C321" i="2"/>
  <c r="B321" i="2"/>
  <c r="A321" i="2"/>
  <c r="D320" i="2"/>
  <c r="C320" i="2"/>
  <c r="B320" i="2"/>
  <c r="A320" i="2"/>
  <c r="D319" i="2"/>
  <c r="C319" i="2"/>
  <c r="B319" i="2"/>
  <c r="A319" i="2"/>
  <c r="D318" i="2"/>
  <c r="C318" i="2"/>
  <c r="B318" i="2"/>
  <c r="A318" i="2"/>
  <c r="D317" i="2"/>
  <c r="C317" i="2"/>
  <c r="B317" i="2"/>
  <c r="A317" i="2"/>
  <c r="D316" i="2"/>
  <c r="C316" i="2"/>
  <c r="B316" i="2"/>
  <c r="A316" i="2"/>
  <c r="D315" i="2"/>
  <c r="C315" i="2"/>
  <c r="B315" i="2"/>
  <c r="A315" i="2"/>
  <c r="D314" i="2"/>
  <c r="C314" i="2"/>
  <c r="B314" i="2"/>
  <c r="A314" i="2"/>
  <c r="D313" i="2"/>
  <c r="C313" i="2"/>
  <c r="B313" i="2"/>
  <c r="A313" i="2"/>
  <c r="D312" i="2"/>
  <c r="C312" i="2"/>
  <c r="B312" i="2"/>
  <c r="A312" i="2"/>
  <c r="D311" i="2"/>
  <c r="C311" i="2"/>
  <c r="B311" i="2"/>
  <c r="A311" i="2"/>
  <c r="D310" i="2"/>
  <c r="C310" i="2"/>
  <c r="B310" i="2"/>
  <c r="A310" i="2"/>
  <c r="D309" i="2"/>
  <c r="C309" i="2"/>
  <c r="B309" i="2"/>
  <c r="A309" i="2"/>
  <c r="D308" i="2"/>
  <c r="C308" i="2"/>
  <c r="B308" i="2"/>
  <c r="A308" i="2"/>
  <c r="D307" i="2"/>
  <c r="C307" i="2"/>
  <c r="B307" i="2"/>
  <c r="A307" i="2"/>
  <c r="D306" i="2"/>
  <c r="C306" i="2"/>
  <c r="B306" i="2"/>
  <c r="A306" i="2"/>
  <c r="D305" i="2"/>
  <c r="C305" i="2"/>
  <c r="B305" i="2"/>
  <c r="A305" i="2"/>
  <c r="D304" i="2"/>
  <c r="C304" i="2"/>
  <c r="B304" i="2"/>
  <c r="A304" i="2"/>
  <c r="D303" i="2"/>
  <c r="C303" i="2"/>
  <c r="B303" i="2"/>
  <c r="A303" i="2"/>
  <c r="D302" i="2"/>
  <c r="C302" i="2"/>
  <c r="B302" i="2"/>
  <c r="A302" i="2"/>
  <c r="D301" i="2"/>
  <c r="C301" i="2"/>
  <c r="B301" i="2"/>
  <c r="A301" i="2"/>
  <c r="D300" i="2"/>
  <c r="C300" i="2"/>
  <c r="B300" i="2"/>
  <c r="A300" i="2"/>
  <c r="D299" i="2"/>
  <c r="C299" i="2"/>
  <c r="B299" i="2"/>
  <c r="A299" i="2"/>
  <c r="D298" i="2"/>
  <c r="C298" i="2"/>
  <c r="B298" i="2"/>
  <c r="A298" i="2"/>
  <c r="D297" i="2"/>
  <c r="C297" i="2"/>
  <c r="B297" i="2"/>
  <c r="A297" i="2"/>
  <c r="D296" i="2"/>
  <c r="C296" i="2"/>
  <c r="B296" i="2"/>
  <c r="A296" i="2"/>
  <c r="D295" i="2"/>
  <c r="C295" i="2"/>
  <c r="B295" i="2"/>
  <c r="A295" i="2"/>
  <c r="D294" i="2"/>
  <c r="C294" i="2"/>
  <c r="B294" i="2"/>
  <c r="A294" i="2"/>
  <c r="D293" i="2"/>
  <c r="C293" i="2"/>
  <c r="B293" i="2"/>
  <c r="A293" i="2"/>
  <c r="D292" i="2"/>
  <c r="C292" i="2"/>
  <c r="B292" i="2"/>
  <c r="A292" i="2"/>
  <c r="D291" i="2"/>
  <c r="C291" i="2"/>
  <c r="B291" i="2"/>
  <c r="A291" i="2"/>
  <c r="D290" i="2"/>
  <c r="C290" i="2"/>
  <c r="B290" i="2"/>
  <c r="A290" i="2"/>
  <c r="D289" i="2"/>
  <c r="C289" i="2"/>
  <c r="B289" i="2"/>
  <c r="A289" i="2"/>
  <c r="D288" i="2"/>
  <c r="C288" i="2"/>
  <c r="B288" i="2"/>
  <c r="A288" i="2"/>
  <c r="D287" i="2"/>
  <c r="C287" i="2"/>
  <c r="B287" i="2"/>
  <c r="A287" i="2"/>
  <c r="D286" i="2"/>
  <c r="C286" i="2"/>
  <c r="B286" i="2"/>
  <c r="A286" i="2"/>
  <c r="D285" i="2"/>
  <c r="C285" i="2"/>
  <c r="B285" i="2"/>
  <c r="A285" i="2"/>
  <c r="D284" i="2"/>
  <c r="C284" i="2"/>
  <c r="B284" i="2"/>
  <c r="A284" i="2"/>
  <c r="D283" i="2"/>
  <c r="C283" i="2"/>
  <c r="B283" i="2"/>
  <c r="A283" i="2"/>
  <c r="D282" i="2"/>
  <c r="C282" i="2"/>
  <c r="B282" i="2"/>
  <c r="A282" i="2"/>
  <c r="D281" i="2"/>
  <c r="C281" i="2"/>
  <c r="B281" i="2"/>
  <c r="A281" i="2"/>
  <c r="D280" i="2"/>
  <c r="C280" i="2"/>
  <c r="B280" i="2"/>
  <c r="A280" i="2"/>
  <c r="D279" i="2"/>
  <c r="C279" i="2"/>
  <c r="B279" i="2"/>
  <c r="A279" i="2"/>
  <c r="D278" i="2"/>
  <c r="C278" i="2"/>
  <c r="B278" i="2"/>
  <c r="A278" i="2"/>
  <c r="D277" i="2"/>
  <c r="C277" i="2"/>
  <c r="B277" i="2"/>
  <c r="A277" i="2"/>
  <c r="D276" i="2"/>
  <c r="C276" i="2"/>
  <c r="B276" i="2"/>
  <c r="A276" i="2"/>
  <c r="D275" i="2"/>
  <c r="C275" i="2"/>
  <c r="B275" i="2"/>
  <c r="A275" i="2"/>
  <c r="D274" i="2"/>
  <c r="C274" i="2"/>
  <c r="B274" i="2"/>
  <c r="A274" i="2"/>
  <c r="D273" i="2"/>
  <c r="C273" i="2"/>
  <c r="B273" i="2"/>
  <c r="A273" i="2"/>
  <c r="D272" i="2"/>
  <c r="C272" i="2"/>
  <c r="B272" i="2"/>
  <c r="A272" i="2"/>
  <c r="D271" i="2"/>
  <c r="C271" i="2"/>
  <c r="B271" i="2"/>
  <c r="A271" i="2"/>
  <c r="D270" i="2"/>
  <c r="C270" i="2"/>
  <c r="B270" i="2"/>
  <c r="A270" i="2"/>
  <c r="D269" i="2"/>
  <c r="C269" i="2"/>
  <c r="B269" i="2"/>
  <c r="A269" i="2"/>
  <c r="D268" i="2"/>
  <c r="C268" i="2"/>
  <c r="B268" i="2"/>
  <c r="A268" i="2"/>
  <c r="D267" i="2"/>
  <c r="C267" i="2"/>
  <c r="B267" i="2"/>
  <c r="A267" i="2"/>
  <c r="D266" i="2"/>
  <c r="C266" i="2"/>
  <c r="B266" i="2"/>
  <c r="A266" i="2"/>
  <c r="D265" i="2"/>
  <c r="C265" i="2"/>
  <c r="B265" i="2"/>
  <c r="A265" i="2"/>
  <c r="D264" i="2"/>
  <c r="C264" i="2"/>
  <c r="B264" i="2"/>
  <c r="A264" i="2"/>
  <c r="D263" i="2"/>
  <c r="C263" i="2"/>
  <c r="B263" i="2"/>
  <c r="A263" i="2"/>
  <c r="D262" i="2"/>
  <c r="C262" i="2"/>
  <c r="B262" i="2"/>
  <c r="A262" i="2"/>
  <c r="D261" i="2"/>
  <c r="C261" i="2"/>
  <c r="B261" i="2"/>
  <c r="A261" i="2"/>
  <c r="D260" i="2"/>
  <c r="C260" i="2"/>
  <c r="B260" i="2"/>
  <c r="A260" i="2"/>
  <c r="D259" i="2"/>
  <c r="C259" i="2"/>
  <c r="B259" i="2"/>
  <c r="A259" i="2"/>
  <c r="D258" i="2"/>
  <c r="C258" i="2"/>
  <c r="B258" i="2"/>
  <c r="A258" i="2"/>
  <c r="D257" i="2"/>
  <c r="C257" i="2"/>
  <c r="B257" i="2"/>
  <c r="A257" i="2"/>
  <c r="D256" i="2"/>
  <c r="C256" i="2"/>
  <c r="B256" i="2"/>
  <c r="A256" i="2"/>
  <c r="D255" i="2"/>
  <c r="C255" i="2"/>
  <c r="B255" i="2"/>
  <c r="A255" i="2"/>
  <c r="D254" i="2"/>
  <c r="C254" i="2"/>
  <c r="B254" i="2"/>
  <c r="A254" i="2"/>
  <c r="D253" i="2"/>
  <c r="C253" i="2"/>
  <c r="B253" i="2"/>
  <c r="A253" i="2"/>
  <c r="D252" i="2"/>
  <c r="C252" i="2"/>
  <c r="B252" i="2"/>
  <c r="A252" i="2"/>
  <c r="D251" i="2"/>
  <c r="C251" i="2"/>
  <c r="B251" i="2"/>
  <c r="A251" i="2"/>
  <c r="D250" i="2"/>
  <c r="C250" i="2"/>
  <c r="B250" i="2"/>
  <c r="A250" i="2"/>
  <c r="D249" i="2"/>
  <c r="C249" i="2"/>
  <c r="B249" i="2"/>
  <c r="A249" i="2"/>
  <c r="D248" i="2"/>
  <c r="C248" i="2"/>
  <c r="B248" i="2"/>
  <c r="A248" i="2"/>
  <c r="D247" i="2"/>
  <c r="C247" i="2"/>
  <c r="B247" i="2"/>
  <c r="A247" i="2"/>
  <c r="D246" i="2"/>
  <c r="C246" i="2"/>
  <c r="B246" i="2"/>
  <c r="A246" i="2"/>
  <c r="D245" i="2"/>
  <c r="C245" i="2"/>
  <c r="B245" i="2"/>
  <c r="A245" i="2"/>
  <c r="D244" i="2"/>
  <c r="C244" i="2"/>
  <c r="B244" i="2"/>
  <c r="A244" i="2"/>
  <c r="D243" i="2"/>
  <c r="C243" i="2"/>
  <c r="B243" i="2"/>
  <c r="A243" i="2"/>
  <c r="D242" i="2"/>
  <c r="C242" i="2"/>
  <c r="B242" i="2"/>
  <c r="A242" i="2"/>
  <c r="D241" i="2"/>
  <c r="C241" i="2"/>
  <c r="B241" i="2"/>
  <c r="A241" i="2"/>
  <c r="D240" i="2"/>
  <c r="C240" i="2"/>
  <c r="B240" i="2"/>
  <c r="A240" i="2"/>
  <c r="D239" i="2"/>
  <c r="C239" i="2"/>
  <c r="B239" i="2"/>
  <c r="A239" i="2"/>
  <c r="D238" i="2"/>
  <c r="C238" i="2"/>
  <c r="B238" i="2"/>
  <c r="A238" i="2"/>
  <c r="D237" i="2"/>
  <c r="C237" i="2"/>
  <c r="B237" i="2"/>
  <c r="A237" i="2"/>
  <c r="D236" i="2"/>
  <c r="C236" i="2"/>
  <c r="B236" i="2"/>
  <c r="A236" i="2"/>
  <c r="D235" i="2"/>
  <c r="C235" i="2"/>
  <c r="B235" i="2"/>
  <c r="A235" i="2"/>
  <c r="D234" i="2"/>
  <c r="C234" i="2"/>
  <c r="B234" i="2"/>
  <c r="A234" i="2"/>
  <c r="D233" i="2"/>
  <c r="C233" i="2"/>
  <c r="B233" i="2"/>
  <c r="A233" i="2"/>
  <c r="D232" i="2"/>
  <c r="C232" i="2"/>
  <c r="B232" i="2"/>
  <c r="A232" i="2"/>
  <c r="D231" i="2"/>
  <c r="C231" i="2"/>
  <c r="B231" i="2"/>
  <c r="A231" i="2"/>
  <c r="D230" i="2"/>
  <c r="C230" i="2"/>
  <c r="B230" i="2"/>
  <c r="A230" i="2"/>
  <c r="D229" i="2"/>
  <c r="C229" i="2"/>
  <c r="B229" i="2"/>
  <c r="A229" i="2"/>
  <c r="D228" i="2"/>
  <c r="C228" i="2"/>
  <c r="B228" i="2"/>
  <c r="A228" i="2"/>
  <c r="D227" i="2"/>
  <c r="C227" i="2"/>
  <c r="B227" i="2"/>
  <c r="A227" i="2"/>
  <c r="D226" i="2"/>
  <c r="C226" i="2"/>
  <c r="B226" i="2"/>
  <c r="A226" i="2"/>
  <c r="D225" i="2"/>
  <c r="C225" i="2"/>
  <c r="B225" i="2"/>
  <c r="A225" i="2"/>
  <c r="D224" i="2"/>
  <c r="C224" i="2"/>
  <c r="B224" i="2"/>
  <c r="A224" i="2"/>
  <c r="D223" i="2"/>
  <c r="C223" i="2"/>
  <c r="B223" i="2"/>
  <c r="A223" i="2"/>
  <c r="D222" i="2"/>
  <c r="C222" i="2"/>
  <c r="B222" i="2"/>
  <c r="A222" i="2"/>
  <c r="D221" i="2"/>
  <c r="C221" i="2"/>
  <c r="B221" i="2"/>
  <c r="A221" i="2"/>
  <c r="D220" i="2"/>
  <c r="C220" i="2"/>
  <c r="B220" i="2"/>
  <c r="A220" i="2"/>
  <c r="D219" i="2"/>
  <c r="C219" i="2"/>
  <c r="B219" i="2"/>
  <c r="A219" i="2"/>
  <c r="D218" i="2"/>
  <c r="C218" i="2"/>
  <c r="B218" i="2"/>
  <c r="A218" i="2"/>
  <c r="D217" i="2"/>
  <c r="C217" i="2"/>
  <c r="B217" i="2"/>
  <c r="A217" i="2"/>
  <c r="D216" i="2"/>
  <c r="C216" i="2"/>
  <c r="B216" i="2"/>
  <c r="A216" i="2"/>
  <c r="D215" i="2"/>
  <c r="C215" i="2"/>
  <c r="B215" i="2"/>
  <c r="A215" i="2"/>
  <c r="D214" i="2"/>
  <c r="C214" i="2"/>
  <c r="B214" i="2"/>
  <c r="A214" i="2"/>
  <c r="D213" i="2"/>
  <c r="C213" i="2"/>
  <c r="B213" i="2"/>
  <c r="A213" i="2"/>
  <c r="D212" i="2"/>
  <c r="C212" i="2"/>
  <c r="B212" i="2"/>
  <c r="A212" i="2"/>
  <c r="D211" i="2"/>
  <c r="C211" i="2"/>
  <c r="B211" i="2"/>
  <c r="A211" i="2"/>
  <c r="D210" i="2"/>
  <c r="C210" i="2"/>
  <c r="B210" i="2"/>
  <c r="A210" i="2"/>
  <c r="D209" i="2"/>
  <c r="C209" i="2"/>
  <c r="B209" i="2"/>
  <c r="A209" i="2"/>
  <c r="D208" i="2"/>
  <c r="C208" i="2"/>
  <c r="B208" i="2"/>
  <c r="A208" i="2"/>
  <c r="D207" i="2"/>
  <c r="C207" i="2"/>
  <c r="B207" i="2"/>
  <c r="A207" i="2"/>
  <c r="D206" i="2"/>
  <c r="C206" i="2"/>
  <c r="B206" i="2"/>
  <c r="A206" i="2"/>
  <c r="D205" i="2"/>
  <c r="C205" i="2"/>
  <c r="B205" i="2"/>
  <c r="A205" i="2"/>
  <c r="D204" i="2"/>
  <c r="C204" i="2"/>
  <c r="B204" i="2"/>
  <c r="A204" i="2"/>
  <c r="D203" i="2"/>
  <c r="C203" i="2"/>
  <c r="B203" i="2"/>
  <c r="A203" i="2"/>
  <c r="D202" i="2"/>
  <c r="C202" i="2"/>
  <c r="B202" i="2"/>
  <c r="A202" i="2"/>
  <c r="D201" i="2"/>
  <c r="C201" i="2"/>
  <c r="B201" i="2"/>
  <c r="A201" i="2"/>
  <c r="D200" i="2"/>
  <c r="C200" i="2"/>
  <c r="B200" i="2"/>
  <c r="A200" i="2"/>
  <c r="D199" i="2"/>
  <c r="C199" i="2"/>
  <c r="B199" i="2"/>
  <c r="A199" i="2"/>
  <c r="D198" i="2"/>
  <c r="C198" i="2"/>
  <c r="B198" i="2"/>
  <c r="A198" i="2"/>
  <c r="D197" i="2"/>
  <c r="C197" i="2"/>
  <c r="B197" i="2"/>
  <c r="A197" i="2"/>
  <c r="D196" i="2"/>
  <c r="C196" i="2"/>
  <c r="B196" i="2"/>
  <c r="A196" i="2"/>
  <c r="D195" i="2"/>
  <c r="C195" i="2"/>
  <c r="B195" i="2"/>
  <c r="A195" i="2"/>
  <c r="D194" i="2"/>
  <c r="C194" i="2"/>
  <c r="B194" i="2"/>
  <c r="A194" i="2"/>
  <c r="D193" i="2"/>
  <c r="C193" i="2"/>
  <c r="B193" i="2"/>
  <c r="A193" i="2"/>
  <c r="D192" i="2"/>
  <c r="C192" i="2"/>
  <c r="B192" i="2"/>
  <c r="A192" i="2"/>
  <c r="D191" i="2"/>
  <c r="C191" i="2"/>
  <c r="B191" i="2"/>
  <c r="A191" i="2"/>
  <c r="D190" i="2"/>
  <c r="C190" i="2"/>
  <c r="B190" i="2"/>
  <c r="A190" i="2"/>
  <c r="D189" i="2"/>
  <c r="C189" i="2"/>
  <c r="B189" i="2"/>
  <c r="A189" i="2"/>
  <c r="D188" i="2"/>
  <c r="C188" i="2"/>
  <c r="B188" i="2"/>
  <c r="A188" i="2"/>
  <c r="D187" i="2"/>
  <c r="C187" i="2"/>
  <c r="B187" i="2"/>
  <c r="A187" i="2"/>
  <c r="D186" i="2"/>
  <c r="C186" i="2"/>
  <c r="B186" i="2"/>
  <c r="A186" i="2"/>
  <c r="D185" i="2"/>
  <c r="C185" i="2"/>
  <c r="B185" i="2"/>
  <c r="A185" i="2"/>
  <c r="D184" i="2"/>
  <c r="C184" i="2"/>
  <c r="B184" i="2"/>
  <c r="A184" i="2"/>
  <c r="D183" i="2"/>
  <c r="C183" i="2"/>
  <c r="B183" i="2"/>
  <c r="A183" i="2"/>
  <c r="D182" i="2"/>
  <c r="C182" i="2"/>
  <c r="B182" i="2"/>
  <c r="A182" i="2"/>
  <c r="D181" i="2"/>
  <c r="C181" i="2"/>
  <c r="B181" i="2"/>
  <c r="A181" i="2"/>
  <c r="D180" i="2"/>
  <c r="C180" i="2"/>
  <c r="B180" i="2"/>
  <c r="A180" i="2"/>
  <c r="D179" i="2"/>
  <c r="C179" i="2"/>
  <c r="B179" i="2"/>
  <c r="A179" i="2"/>
  <c r="D178" i="2"/>
  <c r="C178" i="2"/>
  <c r="B178" i="2"/>
  <c r="A178" i="2"/>
  <c r="D177" i="2"/>
  <c r="C177" i="2"/>
  <c r="B177" i="2"/>
  <c r="A177" i="2"/>
  <c r="D176" i="2"/>
  <c r="C176" i="2"/>
  <c r="B176" i="2"/>
  <c r="A176" i="2"/>
  <c r="D175" i="2"/>
  <c r="C175" i="2"/>
  <c r="B175" i="2"/>
  <c r="A175" i="2"/>
  <c r="D174" i="2"/>
  <c r="C174" i="2"/>
  <c r="B174" i="2"/>
  <c r="A174" i="2"/>
  <c r="D173" i="2"/>
  <c r="C173" i="2"/>
  <c r="B173" i="2"/>
  <c r="A173" i="2"/>
  <c r="D172" i="2"/>
  <c r="C172" i="2"/>
  <c r="B172" i="2"/>
  <c r="A172" i="2"/>
  <c r="D171" i="2"/>
  <c r="C171" i="2"/>
  <c r="B171" i="2"/>
  <c r="A171" i="2"/>
  <c r="D170" i="2"/>
  <c r="C170" i="2"/>
  <c r="B170" i="2"/>
  <c r="A170" i="2"/>
  <c r="D169" i="2"/>
  <c r="C169" i="2"/>
  <c r="B169" i="2"/>
  <c r="A169" i="2"/>
  <c r="D168" i="2"/>
  <c r="C168" i="2"/>
  <c r="B168" i="2"/>
  <c r="A168" i="2"/>
  <c r="D167" i="2"/>
  <c r="C167" i="2"/>
  <c r="B167" i="2"/>
  <c r="A167" i="2"/>
  <c r="D166" i="2"/>
  <c r="C166" i="2"/>
  <c r="B166" i="2"/>
  <c r="A166" i="2"/>
  <c r="D165" i="2"/>
  <c r="C165" i="2"/>
  <c r="B165" i="2"/>
  <c r="A165" i="2"/>
  <c r="D164" i="2"/>
  <c r="C164" i="2"/>
  <c r="B164" i="2"/>
  <c r="A164" i="2"/>
  <c r="D163" i="2"/>
  <c r="C163" i="2"/>
  <c r="B163" i="2"/>
  <c r="A163" i="2"/>
  <c r="D162" i="2"/>
  <c r="C162" i="2"/>
  <c r="B162" i="2"/>
  <c r="A162" i="2"/>
  <c r="D161" i="2"/>
  <c r="C161" i="2"/>
  <c r="B161" i="2"/>
  <c r="A161" i="2"/>
  <c r="D160" i="2"/>
  <c r="C160" i="2"/>
  <c r="B160" i="2"/>
  <c r="A160" i="2"/>
  <c r="D159" i="2"/>
  <c r="C159" i="2"/>
  <c r="B159" i="2"/>
  <c r="A159" i="2"/>
  <c r="D158" i="2"/>
  <c r="C158" i="2"/>
  <c r="B158" i="2"/>
  <c r="A158" i="2"/>
  <c r="D157" i="2"/>
  <c r="C157" i="2"/>
  <c r="B157" i="2"/>
  <c r="A157" i="2"/>
  <c r="D156" i="2"/>
  <c r="C156" i="2"/>
  <c r="B156" i="2"/>
  <c r="A156" i="2"/>
  <c r="D155" i="2"/>
  <c r="C155" i="2"/>
  <c r="B155" i="2"/>
  <c r="A155" i="2"/>
  <c r="D154" i="2"/>
  <c r="C154" i="2"/>
  <c r="B154" i="2"/>
  <c r="A154" i="2"/>
  <c r="D153" i="2"/>
  <c r="C153" i="2"/>
  <c r="B153" i="2"/>
  <c r="A153" i="2"/>
  <c r="D152" i="2"/>
  <c r="C152" i="2"/>
  <c r="B152" i="2"/>
  <c r="A152" i="2"/>
  <c r="D151" i="2"/>
  <c r="C151" i="2"/>
  <c r="B151" i="2"/>
  <c r="A151" i="2"/>
  <c r="D150" i="2"/>
  <c r="C150" i="2"/>
  <c r="B150" i="2"/>
  <c r="A150" i="2"/>
  <c r="D149" i="2"/>
  <c r="C149" i="2"/>
  <c r="B149" i="2"/>
  <c r="A149" i="2"/>
  <c r="D148" i="2"/>
  <c r="C148" i="2"/>
  <c r="B148" i="2"/>
  <c r="A148" i="2"/>
  <c r="D147" i="2"/>
  <c r="C147" i="2"/>
  <c r="B147" i="2"/>
  <c r="A147" i="2"/>
  <c r="D146" i="2"/>
  <c r="C146" i="2"/>
  <c r="B146" i="2"/>
  <c r="A146" i="2"/>
  <c r="D145" i="2"/>
  <c r="C145" i="2"/>
  <c r="B145" i="2"/>
  <c r="A145" i="2"/>
  <c r="D144" i="2"/>
  <c r="C144" i="2"/>
  <c r="B144" i="2"/>
  <c r="A144" i="2"/>
  <c r="D143" i="2"/>
  <c r="C143" i="2"/>
  <c r="B143" i="2"/>
  <c r="A143" i="2"/>
  <c r="D142" i="2"/>
  <c r="C142" i="2"/>
  <c r="B142" i="2"/>
  <c r="A142" i="2"/>
  <c r="D141" i="2"/>
  <c r="C141" i="2"/>
  <c r="B141" i="2"/>
  <c r="A141" i="2"/>
  <c r="D140" i="2"/>
  <c r="C140" i="2"/>
  <c r="B140" i="2"/>
  <c r="A140" i="2"/>
  <c r="D139" i="2"/>
  <c r="C139" i="2"/>
  <c r="B139" i="2"/>
  <c r="A139" i="2"/>
  <c r="D138" i="2"/>
  <c r="C138" i="2"/>
  <c r="B138" i="2"/>
  <c r="A138" i="2"/>
  <c r="D137" i="2"/>
  <c r="C137" i="2"/>
  <c r="B137" i="2"/>
  <c r="A137" i="2"/>
  <c r="D136" i="2"/>
  <c r="C136" i="2"/>
  <c r="B136" i="2"/>
  <c r="A136" i="2"/>
  <c r="D135" i="2"/>
  <c r="C135" i="2"/>
  <c r="B135" i="2"/>
  <c r="A135" i="2"/>
  <c r="D134" i="2"/>
  <c r="C134" i="2"/>
  <c r="B134" i="2"/>
  <c r="A134" i="2"/>
  <c r="D133" i="2"/>
  <c r="C133" i="2"/>
  <c r="B133" i="2"/>
  <c r="A133" i="2"/>
  <c r="D132" i="2"/>
  <c r="C132" i="2"/>
  <c r="B132" i="2"/>
  <c r="A132" i="2"/>
  <c r="D131" i="2"/>
  <c r="C131" i="2"/>
  <c r="B131" i="2"/>
  <c r="A131" i="2"/>
  <c r="D130" i="2"/>
  <c r="C130" i="2"/>
  <c r="B130" i="2"/>
  <c r="A130" i="2"/>
  <c r="D129" i="2"/>
  <c r="C129" i="2"/>
  <c r="B129" i="2"/>
  <c r="A129" i="2"/>
  <c r="D128" i="2"/>
  <c r="C128" i="2"/>
  <c r="B128" i="2"/>
  <c r="A128" i="2"/>
  <c r="D127" i="2"/>
  <c r="C127" i="2"/>
  <c r="B127" i="2"/>
  <c r="A127" i="2"/>
  <c r="D126" i="2"/>
  <c r="C126" i="2"/>
  <c r="B126" i="2"/>
  <c r="A126" i="2"/>
  <c r="D125" i="2"/>
  <c r="C125" i="2"/>
  <c r="B125" i="2"/>
  <c r="A125" i="2"/>
  <c r="D124" i="2"/>
  <c r="C124" i="2"/>
  <c r="B124" i="2"/>
  <c r="A124" i="2"/>
  <c r="D123" i="2"/>
  <c r="C123" i="2"/>
  <c r="B123" i="2"/>
  <c r="A123" i="2"/>
  <c r="D122" i="2"/>
  <c r="C122" i="2"/>
  <c r="B122" i="2"/>
  <c r="A122" i="2"/>
  <c r="D121" i="2"/>
  <c r="C121" i="2"/>
  <c r="B121" i="2"/>
  <c r="A121" i="2"/>
  <c r="D120" i="2"/>
  <c r="C120" i="2"/>
  <c r="B120" i="2"/>
  <c r="A120" i="2"/>
  <c r="D119" i="2"/>
  <c r="C119" i="2"/>
  <c r="B119" i="2"/>
  <c r="A119" i="2"/>
  <c r="D118" i="2"/>
  <c r="C118" i="2"/>
  <c r="B118" i="2"/>
  <c r="A118" i="2"/>
  <c r="D117" i="2"/>
  <c r="C117" i="2"/>
  <c r="B117" i="2"/>
  <c r="A117" i="2"/>
  <c r="D116" i="2"/>
  <c r="C116" i="2"/>
  <c r="B116" i="2"/>
  <c r="A116" i="2"/>
  <c r="D115" i="2"/>
  <c r="C115" i="2"/>
  <c r="B115" i="2"/>
  <c r="A115" i="2"/>
  <c r="D114" i="2"/>
  <c r="C114" i="2"/>
  <c r="B114" i="2"/>
  <c r="A114" i="2"/>
  <c r="D113" i="2"/>
  <c r="C113" i="2"/>
  <c r="B113" i="2"/>
  <c r="A113" i="2"/>
  <c r="D112" i="2"/>
  <c r="C112" i="2"/>
  <c r="B112" i="2"/>
  <c r="A112" i="2"/>
  <c r="D111" i="2"/>
  <c r="C111" i="2"/>
  <c r="B111" i="2"/>
  <c r="A111" i="2"/>
  <c r="D110" i="2"/>
  <c r="C110" i="2"/>
  <c r="B110" i="2"/>
  <c r="A110" i="2"/>
  <c r="D109" i="2"/>
  <c r="C109" i="2"/>
  <c r="B109" i="2"/>
  <c r="A109" i="2"/>
  <c r="D108" i="2"/>
  <c r="C108" i="2"/>
  <c r="B108" i="2"/>
  <c r="A108" i="2"/>
  <c r="D107" i="2"/>
  <c r="C107" i="2"/>
  <c r="B107" i="2"/>
  <c r="A107" i="2"/>
  <c r="D106" i="2"/>
  <c r="C106" i="2"/>
  <c r="B106" i="2"/>
  <c r="A106" i="2"/>
  <c r="D105" i="2"/>
  <c r="C105" i="2"/>
  <c r="B105" i="2"/>
  <c r="A105" i="2"/>
  <c r="D104" i="2"/>
  <c r="C104" i="2"/>
  <c r="B104" i="2"/>
  <c r="A104" i="2"/>
  <c r="D103" i="2"/>
  <c r="C103" i="2"/>
  <c r="B103" i="2"/>
  <c r="A103" i="2"/>
  <c r="D102" i="2"/>
  <c r="C102" i="2"/>
  <c r="B102" i="2"/>
  <c r="A102" i="2"/>
  <c r="D101" i="2"/>
  <c r="C101" i="2"/>
  <c r="B101" i="2"/>
  <c r="A101" i="2"/>
  <c r="D100" i="2"/>
  <c r="C100" i="2"/>
  <c r="B100" i="2"/>
  <c r="A100" i="2"/>
  <c r="D99" i="2"/>
  <c r="C99" i="2"/>
  <c r="B99" i="2"/>
  <c r="A99" i="2"/>
  <c r="D98" i="2"/>
  <c r="C98" i="2"/>
  <c r="B98" i="2"/>
  <c r="A98" i="2"/>
  <c r="D97" i="2"/>
  <c r="C97" i="2"/>
  <c r="B97" i="2"/>
  <c r="A97" i="2"/>
  <c r="D96" i="2"/>
  <c r="C96" i="2"/>
  <c r="B96" i="2"/>
  <c r="A96" i="2"/>
  <c r="D95" i="2"/>
  <c r="C95" i="2"/>
  <c r="B95" i="2"/>
  <c r="A95" i="2"/>
  <c r="D94" i="2"/>
  <c r="C94" i="2"/>
  <c r="B94" i="2"/>
  <c r="A94" i="2"/>
  <c r="D93" i="2"/>
  <c r="C93" i="2"/>
  <c r="B93" i="2"/>
  <c r="A93" i="2"/>
  <c r="D92" i="2"/>
  <c r="C92" i="2"/>
  <c r="B92" i="2"/>
  <c r="A92" i="2"/>
  <c r="D91" i="2"/>
  <c r="C91" i="2"/>
  <c r="B91" i="2"/>
  <c r="A91" i="2"/>
  <c r="D90" i="2"/>
  <c r="C90" i="2"/>
  <c r="B90" i="2"/>
  <c r="A90" i="2"/>
  <c r="D89" i="2"/>
  <c r="C89" i="2"/>
  <c r="B89" i="2"/>
  <c r="A89" i="2"/>
  <c r="D88" i="2"/>
  <c r="C88" i="2"/>
  <c r="B88" i="2"/>
  <c r="A88" i="2"/>
  <c r="D87" i="2"/>
  <c r="C87" i="2"/>
  <c r="B87" i="2"/>
  <c r="A87" i="2"/>
  <c r="D86" i="2"/>
  <c r="C86" i="2"/>
  <c r="B86" i="2"/>
  <c r="A86" i="2"/>
  <c r="D85" i="2"/>
  <c r="C85" i="2"/>
  <c r="B85" i="2"/>
  <c r="A85" i="2"/>
  <c r="D84" i="2"/>
  <c r="C84" i="2"/>
  <c r="B84" i="2"/>
  <c r="A84" i="2"/>
  <c r="D83" i="2"/>
  <c r="C83" i="2"/>
  <c r="B83" i="2"/>
  <c r="A83" i="2"/>
  <c r="D82" i="2"/>
  <c r="C82" i="2"/>
  <c r="B82" i="2"/>
  <c r="A82" i="2"/>
  <c r="D81" i="2"/>
  <c r="C81" i="2"/>
  <c r="B81" i="2"/>
  <c r="A81" i="2"/>
  <c r="D80" i="2"/>
  <c r="C80" i="2"/>
  <c r="B80" i="2"/>
  <c r="A80" i="2"/>
  <c r="D79" i="2"/>
  <c r="C79" i="2"/>
  <c r="B79" i="2"/>
  <c r="A79" i="2"/>
  <c r="D78" i="2"/>
  <c r="C78" i="2"/>
  <c r="B78" i="2"/>
  <c r="A78" i="2"/>
  <c r="D77" i="2"/>
  <c r="C77" i="2"/>
  <c r="B77" i="2"/>
  <c r="A77" i="2"/>
  <c r="D76" i="2"/>
  <c r="C76" i="2"/>
  <c r="B76" i="2"/>
  <c r="A76" i="2"/>
  <c r="D75" i="2"/>
  <c r="C75" i="2"/>
  <c r="B75" i="2"/>
  <c r="A75" i="2"/>
  <c r="D74" i="2"/>
  <c r="C74" i="2"/>
  <c r="B74" i="2"/>
  <c r="A74" i="2"/>
  <c r="D73" i="2"/>
  <c r="C73" i="2"/>
  <c r="B73" i="2"/>
  <c r="A73" i="2"/>
  <c r="D72" i="2"/>
  <c r="C72" i="2"/>
  <c r="B72" i="2"/>
  <c r="A72" i="2"/>
  <c r="D71" i="2"/>
  <c r="C71" i="2"/>
  <c r="B71" i="2"/>
  <c r="A71" i="2"/>
  <c r="D70" i="2"/>
  <c r="C70" i="2"/>
  <c r="B70" i="2"/>
  <c r="A70" i="2"/>
  <c r="D69" i="2"/>
  <c r="C69" i="2"/>
  <c r="B69" i="2"/>
  <c r="A69" i="2"/>
  <c r="D68" i="2"/>
  <c r="C68" i="2"/>
  <c r="B68" i="2"/>
  <c r="A68" i="2"/>
  <c r="D67" i="2"/>
  <c r="C67" i="2"/>
  <c r="B67" i="2"/>
  <c r="A67" i="2"/>
  <c r="D66" i="2"/>
  <c r="C66" i="2"/>
  <c r="B66" i="2"/>
  <c r="A66" i="2"/>
  <c r="D65" i="2"/>
  <c r="C65" i="2"/>
  <c r="B65" i="2"/>
  <c r="A65" i="2"/>
  <c r="D64" i="2"/>
  <c r="C64" i="2"/>
  <c r="B64" i="2"/>
  <c r="A64" i="2"/>
  <c r="D63" i="2"/>
  <c r="C63" i="2"/>
  <c r="B63" i="2"/>
  <c r="A63" i="2"/>
  <c r="D62" i="2"/>
  <c r="C62" i="2"/>
  <c r="B62" i="2"/>
  <c r="A62" i="2"/>
  <c r="D61" i="2"/>
  <c r="C61" i="2"/>
  <c r="B61" i="2"/>
  <c r="A61" i="2"/>
  <c r="D60" i="2"/>
  <c r="C60" i="2"/>
  <c r="B60" i="2"/>
  <c r="A60" i="2"/>
  <c r="D59" i="2"/>
  <c r="C59" i="2"/>
  <c r="B59" i="2"/>
  <c r="A59" i="2"/>
  <c r="D58" i="2"/>
  <c r="C58" i="2"/>
  <c r="B58" i="2"/>
  <c r="A58" i="2"/>
  <c r="D57" i="2"/>
  <c r="C57" i="2"/>
  <c r="B57" i="2"/>
  <c r="A57" i="2"/>
  <c r="D56" i="2"/>
  <c r="C56" i="2"/>
  <c r="B56" i="2"/>
  <c r="A56" i="2"/>
  <c r="D55" i="2"/>
  <c r="C55" i="2"/>
  <c r="B55" i="2"/>
  <c r="A55" i="2"/>
  <c r="D54" i="2"/>
  <c r="C54" i="2"/>
  <c r="B54" i="2"/>
  <c r="A54" i="2"/>
  <c r="D53" i="2"/>
  <c r="C53" i="2"/>
  <c r="B53" i="2"/>
  <c r="A53" i="2"/>
  <c r="D52" i="2"/>
  <c r="C52" i="2"/>
  <c r="B52" i="2"/>
  <c r="A52" i="2"/>
  <c r="D51" i="2"/>
  <c r="C51" i="2"/>
  <c r="B51" i="2"/>
  <c r="A51" i="2"/>
  <c r="D50" i="2"/>
  <c r="C50" i="2"/>
  <c r="B50" i="2"/>
  <c r="A50" i="2"/>
  <c r="D49" i="2"/>
  <c r="C49" i="2"/>
  <c r="B49" i="2"/>
  <c r="A49" i="2"/>
  <c r="D48" i="2"/>
  <c r="C48" i="2"/>
  <c r="B48" i="2"/>
  <c r="A48" i="2"/>
  <c r="D47" i="2"/>
  <c r="C47" i="2"/>
  <c r="B47" i="2"/>
  <c r="A47" i="2"/>
  <c r="D46" i="2"/>
  <c r="C46" i="2"/>
  <c r="B46" i="2"/>
  <c r="A46" i="2"/>
  <c r="D45" i="2"/>
  <c r="C45" i="2"/>
  <c r="B45" i="2"/>
  <c r="A45" i="2"/>
  <c r="D44" i="2"/>
  <c r="C44" i="2"/>
  <c r="B44" i="2"/>
  <c r="A44" i="2"/>
  <c r="D43" i="2"/>
  <c r="C43" i="2"/>
  <c r="B43" i="2"/>
  <c r="A43" i="2"/>
  <c r="D42" i="2"/>
  <c r="C42" i="2"/>
  <c r="B42" i="2"/>
  <c r="A42" i="2"/>
  <c r="D41" i="2"/>
  <c r="C41" i="2"/>
  <c r="B41" i="2"/>
  <c r="A41" i="2"/>
  <c r="D40" i="2"/>
  <c r="C40" i="2"/>
  <c r="B40" i="2"/>
  <c r="A40" i="2"/>
  <c r="D39" i="2"/>
  <c r="C39" i="2"/>
  <c r="B39" i="2"/>
  <c r="A39" i="2"/>
  <c r="D38" i="2"/>
  <c r="C38" i="2"/>
  <c r="B38" i="2"/>
  <c r="A38" i="2"/>
  <c r="D37" i="2"/>
  <c r="C37" i="2"/>
  <c r="B37" i="2"/>
  <c r="A37" i="2"/>
  <c r="D36" i="2"/>
  <c r="C36" i="2"/>
  <c r="B36" i="2"/>
  <c r="A36" i="2"/>
  <c r="D35" i="2"/>
  <c r="C35" i="2"/>
  <c r="B35" i="2"/>
  <c r="A35" i="2"/>
  <c r="D34" i="2"/>
  <c r="C34" i="2"/>
  <c r="B34" i="2"/>
  <c r="A34" i="2"/>
  <c r="D33" i="2"/>
  <c r="C33" i="2"/>
  <c r="B33" i="2"/>
  <c r="A33" i="2"/>
  <c r="D32" i="2"/>
  <c r="C32" i="2"/>
  <c r="B32" i="2"/>
  <c r="A32" i="2"/>
  <c r="D31" i="2"/>
  <c r="C31" i="2"/>
  <c r="B31" i="2"/>
  <c r="A31" i="2"/>
  <c r="D30" i="2"/>
  <c r="C30" i="2"/>
  <c r="B30" i="2"/>
  <c r="A30" i="2"/>
  <c r="D29" i="2"/>
  <c r="C29" i="2"/>
  <c r="B29" i="2"/>
  <c r="A29" i="2"/>
  <c r="D28" i="2"/>
  <c r="C28" i="2"/>
  <c r="B28" i="2"/>
  <c r="A28" i="2"/>
  <c r="D27" i="2"/>
  <c r="C27" i="2"/>
  <c r="B27" i="2"/>
  <c r="A27" i="2"/>
  <c r="D26" i="2"/>
  <c r="C26" i="2"/>
  <c r="B26" i="2"/>
  <c r="A26" i="2"/>
  <c r="D25" i="2"/>
  <c r="C25" i="2"/>
  <c r="B25" i="2"/>
  <c r="A25" i="2"/>
  <c r="D24" i="2"/>
  <c r="C24" i="2"/>
  <c r="B24" i="2"/>
  <c r="A24" i="2"/>
  <c r="D23" i="2"/>
  <c r="C23" i="2"/>
  <c r="B23" i="2"/>
  <c r="A23" i="2"/>
  <c r="D22" i="2"/>
  <c r="C22" i="2"/>
  <c r="B22" i="2"/>
  <c r="A22" i="2"/>
  <c r="D21" i="2"/>
  <c r="C21" i="2"/>
  <c r="B21" i="2"/>
  <c r="A21" i="2"/>
  <c r="D20" i="2"/>
  <c r="C20" i="2"/>
  <c r="B20" i="2"/>
  <c r="A20" i="2"/>
  <c r="D19" i="2"/>
  <c r="C19" i="2"/>
  <c r="B19" i="2"/>
  <c r="A19" i="2"/>
  <c r="X602" i="3"/>
  <c r="AA602" i="3" s="1"/>
  <c r="X600" i="3"/>
  <c r="AA600" i="3" s="1"/>
  <c r="X598" i="3"/>
  <c r="AA598" i="3" s="1"/>
  <c r="X596" i="3"/>
  <c r="AA596" i="3" s="1"/>
  <c r="X594" i="3"/>
  <c r="AA594" i="3" s="1"/>
  <c r="X592" i="3"/>
  <c r="AA592" i="3" s="1"/>
  <c r="X590" i="3"/>
  <c r="AA590" i="3" s="1"/>
  <c r="X588" i="3"/>
  <c r="AA588" i="3" s="1"/>
  <c r="X586" i="3"/>
  <c r="AA586" i="3" s="1"/>
  <c r="X584" i="3"/>
  <c r="AA584" i="3" s="1"/>
  <c r="X582" i="3"/>
  <c r="AA582" i="3" s="1"/>
  <c r="X580" i="3"/>
  <c r="AA580" i="3" s="1"/>
  <c r="X578" i="3"/>
  <c r="AA578" i="3" s="1"/>
  <c r="X576" i="3"/>
  <c r="AA576" i="3" s="1"/>
  <c r="X574" i="3"/>
  <c r="AA574" i="3" s="1"/>
  <c r="X572" i="3"/>
  <c r="AA572" i="3" s="1"/>
  <c r="X570" i="3"/>
  <c r="AA570" i="3" s="1"/>
  <c r="X568" i="3"/>
  <c r="AA568" i="3" s="1"/>
  <c r="X566" i="3"/>
  <c r="AA566" i="3" s="1"/>
  <c r="X564" i="3"/>
  <c r="AA564" i="3" s="1"/>
  <c r="X562" i="3"/>
  <c r="AA562" i="3" s="1"/>
  <c r="X560" i="3"/>
  <c r="AA560" i="3" s="1"/>
  <c r="X558" i="3"/>
  <c r="AA558" i="3" s="1"/>
  <c r="X556" i="3"/>
  <c r="AA556" i="3" s="1"/>
  <c r="X554" i="3"/>
  <c r="AA554" i="3" s="1"/>
  <c r="X552" i="3"/>
  <c r="AA552" i="3" s="1"/>
  <c r="X550" i="3"/>
  <c r="AA550" i="3" s="1"/>
  <c r="X548" i="3"/>
  <c r="AA548" i="3" s="1"/>
  <c r="Y546" i="3"/>
  <c r="W545" i="3"/>
  <c r="Z545" i="3" s="1"/>
  <c r="Y544" i="3"/>
  <c r="W542" i="3"/>
  <c r="Z542" i="3" s="1"/>
  <c r="Y541" i="3"/>
  <c r="W540" i="3"/>
  <c r="Z540" i="3" s="1"/>
  <c r="Y539" i="3"/>
  <c r="W538" i="3"/>
  <c r="Z538" i="3" s="1"/>
  <c r="Y537" i="3"/>
  <c r="W536" i="3"/>
  <c r="Z536" i="3" s="1"/>
  <c r="Y535" i="3"/>
  <c r="W534" i="3"/>
  <c r="Z534" i="3" s="1"/>
  <c r="Y533" i="3"/>
  <c r="W532" i="3"/>
  <c r="Z532" i="3" s="1"/>
  <c r="Y531" i="3"/>
  <c r="W530" i="3"/>
  <c r="Z530" i="3" s="1"/>
  <c r="Y529" i="3"/>
  <c r="W528" i="3"/>
  <c r="Z528" i="3" s="1"/>
  <c r="Y527" i="3"/>
  <c r="W526" i="3"/>
  <c r="Z526" i="3" s="1"/>
  <c r="Y525" i="3"/>
  <c r="W524" i="3"/>
  <c r="Z524" i="3" s="1"/>
  <c r="Y523" i="3"/>
  <c r="W522" i="3"/>
  <c r="Z522" i="3" s="1"/>
  <c r="Y521" i="3"/>
  <c r="W520" i="3"/>
  <c r="Z520" i="3" s="1"/>
  <c r="Y519" i="3"/>
  <c r="W518" i="3"/>
  <c r="Z518" i="3" s="1"/>
  <c r="Y517" i="3"/>
  <c r="W516" i="3"/>
  <c r="Z516" i="3" s="1"/>
  <c r="Y515" i="3"/>
  <c r="W514" i="3"/>
  <c r="Z514" i="3" s="1"/>
  <c r="Y513" i="3"/>
  <c r="W512" i="3"/>
  <c r="Z512" i="3" s="1"/>
  <c r="Y511" i="3"/>
  <c r="W510" i="3"/>
  <c r="Z510" i="3" s="1"/>
  <c r="Y509" i="3"/>
  <c r="W508" i="3"/>
  <c r="Z508" i="3" s="1"/>
  <c r="Y507" i="3"/>
  <c r="W506" i="3"/>
  <c r="Z506" i="3" s="1"/>
  <c r="Y505" i="3"/>
  <c r="W504" i="3"/>
  <c r="Z504" i="3" s="1"/>
  <c r="Y503" i="3"/>
  <c r="W502" i="3"/>
  <c r="Z502" i="3" s="1"/>
  <c r="X501" i="3"/>
  <c r="AA501" i="3" s="1"/>
  <c r="Y501" i="3"/>
  <c r="W500" i="3"/>
  <c r="Z500" i="3" s="1"/>
  <c r="Y499" i="3"/>
  <c r="W498" i="3"/>
  <c r="Z498" i="3" s="1"/>
  <c r="Y497" i="3"/>
  <c r="W496" i="3"/>
  <c r="Z496" i="3" s="1"/>
  <c r="Y495" i="3"/>
  <c r="W494" i="3"/>
  <c r="Z494" i="3" s="1"/>
  <c r="Y493" i="3"/>
  <c r="W492" i="3"/>
  <c r="Z492" i="3" s="1"/>
  <c r="Y491" i="3"/>
  <c r="W490" i="3"/>
  <c r="Z490" i="3" s="1"/>
  <c r="Y489" i="3"/>
  <c r="W488" i="3"/>
  <c r="Z488" i="3" s="1"/>
  <c r="Y487" i="3"/>
  <c r="W486" i="3"/>
  <c r="Z486" i="3" s="1"/>
  <c r="X485" i="3"/>
  <c r="AA485" i="3" s="1"/>
  <c r="Y484" i="3"/>
  <c r="X484" i="3"/>
  <c r="AA484" i="3" s="1"/>
  <c r="Y481" i="3"/>
  <c r="Y479" i="3"/>
  <c r="Y478" i="3"/>
  <c r="Y477" i="3"/>
  <c r="Y476" i="3"/>
  <c r="Y475" i="3"/>
  <c r="Y473" i="3"/>
  <c r="Y471" i="3"/>
  <c r="Y470" i="3"/>
  <c r="Y469" i="3"/>
  <c r="Y468" i="3"/>
  <c r="Y467" i="3"/>
  <c r="Y466" i="3"/>
  <c r="Y465" i="3"/>
  <c r="Y463" i="3"/>
  <c r="Y462" i="3"/>
  <c r="Y461" i="3"/>
  <c r="Y460" i="3"/>
  <c r="Y459" i="3"/>
  <c r="Y458" i="3"/>
  <c r="Y457" i="3"/>
  <c r="Y455" i="3"/>
  <c r="Y454" i="3"/>
  <c r="Y453" i="3"/>
  <c r="Y452" i="3"/>
  <c r="Y451" i="3"/>
  <c r="Y449" i="3"/>
  <c r="W448" i="3"/>
  <c r="Z448" i="3" s="1"/>
  <c r="Y447" i="3"/>
  <c r="W446" i="3"/>
  <c r="Z446" i="3" s="1"/>
  <c r="Y445" i="3"/>
  <c r="W444" i="3"/>
  <c r="Z444" i="3" s="1"/>
  <c r="Y443" i="3"/>
  <c r="W442" i="3"/>
  <c r="Z442" i="3" s="1"/>
  <c r="Y441" i="3"/>
  <c r="W440" i="3"/>
  <c r="Z440" i="3" s="1"/>
  <c r="Y439" i="3"/>
  <c r="W438" i="3"/>
  <c r="Z438" i="3" s="1"/>
  <c r="Y437" i="3"/>
  <c r="W436" i="3"/>
  <c r="Z436" i="3" s="1"/>
  <c r="Y435" i="3"/>
  <c r="W434" i="3"/>
  <c r="Z434" i="3" s="1"/>
  <c r="Y433" i="3"/>
  <c r="W432" i="3"/>
  <c r="Z432" i="3" s="1"/>
  <c r="Y431" i="3"/>
  <c r="W430" i="3"/>
  <c r="Z430" i="3" s="1"/>
  <c r="Y429" i="3"/>
  <c r="W428" i="3"/>
  <c r="Z428" i="3" s="1"/>
  <c r="Y427" i="3"/>
  <c r="X426" i="3"/>
  <c r="AA426" i="3" s="1"/>
  <c r="Y425" i="3"/>
  <c r="X424" i="3"/>
  <c r="AA424" i="3" s="1"/>
  <c r="X422" i="3"/>
  <c r="AA422" i="3" s="1"/>
  <c r="W420" i="3"/>
  <c r="Z420" i="3" s="1"/>
  <c r="X418" i="3"/>
  <c r="AA418" i="3" s="1"/>
  <c r="Y416" i="3"/>
  <c r="X414" i="3"/>
  <c r="AA414" i="3" s="1"/>
  <c r="W412" i="3"/>
  <c r="Z412" i="3" s="1"/>
  <c r="W411" i="3"/>
  <c r="Z411" i="3" s="1"/>
  <c r="W410" i="3"/>
  <c r="Z410" i="3" s="1"/>
  <c r="W408" i="3"/>
  <c r="Z408" i="3" s="1"/>
  <c r="W406" i="3"/>
  <c r="Z406" i="3" s="1"/>
  <c r="W404" i="3"/>
  <c r="Z404" i="3" s="1"/>
  <c r="W403" i="3"/>
  <c r="Z403" i="3" s="1"/>
  <c r="W402" i="3"/>
  <c r="Z402" i="3" s="1"/>
  <c r="W400" i="3"/>
  <c r="Z400" i="3" s="1"/>
  <c r="W398" i="3"/>
  <c r="Z398" i="3" s="1"/>
  <c r="W396" i="3"/>
  <c r="Z396" i="3" s="1"/>
  <c r="W395" i="3"/>
  <c r="Z395" i="3" s="1"/>
  <c r="W394" i="3"/>
  <c r="Z394" i="3" s="1"/>
  <c r="W392" i="3"/>
  <c r="Z392" i="3" s="1"/>
  <c r="W390" i="3"/>
  <c r="Z390" i="3" s="1"/>
  <c r="W388" i="3"/>
  <c r="Z388" i="3" s="1"/>
  <c r="W387" i="3"/>
  <c r="Z387" i="3" s="1"/>
  <c r="W386" i="3"/>
  <c r="Z386" i="3" s="1"/>
  <c r="W384" i="3"/>
  <c r="Z384" i="3" s="1"/>
  <c r="W382" i="3"/>
  <c r="Z382" i="3" s="1"/>
  <c r="W380" i="3"/>
  <c r="Z380" i="3" s="1"/>
  <c r="W379" i="3"/>
  <c r="Z379" i="3" s="1"/>
  <c r="W378" i="3"/>
  <c r="Z378" i="3" s="1"/>
  <c r="W376" i="3"/>
  <c r="Z376" i="3" s="1"/>
  <c r="W374" i="3"/>
  <c r="Z374" i="3" s="1"/>
  <c r="W372" i="3"/>
  <c r="Z372" i="3" s="1"/>
  <c r="W371" i="3"/>
  <c r="Z371" i="3" s="1"/>
  <c r="W370" i="3"/>
  <c r="Z370" i="3" s="1"/>
  <c r="W368" i="3"/>
  <c r="Z368" i="3" s="1"/>
  <c r="W367" i="3"/>
  <c r="Z367" i="3" s="1"/>
  <c r="W366" i="3"/>
  <c r="Z366" i="3" s="1"/>
  <c r="W364" i="3"/>
  <c r="Z364" i="3" s="1"/>
  <c r="Y362" i="3"/>
  <c r="W361" i="3"/>
  <c r="Z361" i="3" s="1"/>
  <c r="Y360" i="3"/>
  <c r="W359" i="3"/>
  <c r="Z359" i="3" s="1"/>
  <c r="Y358" i="3"/>
  <c r="W357" i="3"/>
  <c r="Z357" i="3" s="1"/>
  <c r="Y356" i="3"/>
  <c r="W355" i="3"/>
  <c r="Z355" i="3" s="1"/>
  <c r="Y354" i="3"/>
  <c r="W353" i="3"/>
  <c r="Z353" i="3" s="1"/>
  <c r="Y352" i="3"/>
  <c r="W351" i="3"/>
  <c r="Z351" i="3" s="1"/>
  <c r="Y350" i="3"/>
  <c r="W349" i="3"/>
  <c r="Z349" i="3" s="1"/>
  <c r="Y348" i="3"/>
  <c r="W347" i="3"/>
  <c r="Z347" i="3" s="1"/>
  <c r="Y346" i="3"/>
  <c r="W345" i="3"/>
  <c r="Z345" i="3" s="1"/>
  <c r="Y344" i="3"/>
  <c r="W343" i="3"/>
  <c r="Z343" i="3" s="1"/>
  <c r="Y342" i="3"/>
  <c r="X341" i="3"/>
  <c r="AA341" i="3" s="1"/>
  <c r="W341" i="3"/>
  <c r="Z341" i="3" s="1"/>
  <c r="Y340" i="3"/>
  <c r="W339" i="3"/>
  <c r="Z339" i="3" s="1"/>
  <c r="Y338" i="3"/>
  <c r="W337" i="3"/>
  <c r="Z337" i="3" s="1"/>
  <c r="Y336" i="3"/>
  <c r="W335" i="3"/>
  <c r="Z335" i="3" s="1"/>
  <c r="Y334" i="3"/>
  <c r="W333" i="3"/>
  <c r="Z333" i="3" s="1"/>
  <c r="Y332" i="3"/>
  <c r="W331" i="3"/>
  <c r="Z331" i="3" s="1"/>
  <c r="Y330" i="3"/>
  <c r="W329" i="3"/>
  <c r="Z329" i="3" s="1"/>
  <c r="Y328" i="3"/>
  <c r="W327" i="3"/>
  <c r="Z327" i="3" s="1"/>
  <c r="Y326" i="3"/>
  <c r="W325" i="3"/>
  <c r="Z325" i="3" s="1"/>
  <c r="Y324" i="3"/>
  <c r="W323" i="3"/>
  <c r="Z323" i="3" s="1"/>
  <c r="Y322" i="3"/>
  <c r="W321" i="3"/>
  <c r="Z321" i="3" s="1"/>
  <c r="Y320" i="3"/>
  <c r="W319" i="3"/>
  <c r="Z319" i="3" s="1"/>
  <c r="Y318" i="3"/>
  <c r="W317" i="3"/>
  <c r="Z317" i="3" s="1"/>
  <c r="Y316" i="3"/>
  <c r="W315" i="3"/>
  <c r="Z315" i="3" s="1"/>
  <c r="Y314" i="3"/>
  <c r="W313" i="3"/>
  <c r="Z313" i="3" s="1"/>
  <c r="Y312" i="3"/>
  <c r="W311" i="3"/>
  <c r="Z311" i="3" s="1"/>
  <c r="Y310" i="3"/>
  <c r="W309" i="3"/>
  <c r="Z309" i="3" s="1"/>
  <c r="Y308" i="3"/>
  <c r="W307" i="3"/>
  <c r="Z307" i="3" s="1"/>
  <c r="Y306" i="3"/>
  <c r="Y305" i="3"/>
  <c r="X304" i="3"/>
  <c r="AA304" i="3" s="1"/>
  <c r="X302" i="3"/>
  <c r="AA302" i="3" s="1"/>
  <c r="Y301" i="3"/>
  <c r="X300" i="3"/>
  <c r="AA300" i="3" s="1"/>
  <c r="Y299" i="3"/>
  <c r="W298" i="3"/>
  <c r="Z298" i="3" s="1"/>
  <c r="X298" i="3"/>
  <c r="AA298" i="3" s="1"/>
  <c r="Y297" i="3"/>
  <c r="X296" i="3"/>
  <c r="AA296" i="3" s="1"/>
  <c r="Y295" i="3"/>
  <c r="X294" i="3"/>
  <c r="AA294" i="3" s="1"/>
  <c r="X293" i="3"/>
  <c r="AA293" i="3" s="1"/>
  <c r="X292" i="3"/>
  <c r="AA292" i="3" s="1"/>
  <c r="X291" i="3"/>
  <c r="AA291" i="3" s="1"/>
  <c r="X290" i="3"/>
  <c r="AA290" i="3" s="1"/>
  <c r="X289" i="3"/>
  <c r="AA289" i="3" s="1"/>
  <c r="X288" i="3"/>
  <c r="AA288" i="3" s="1"/>
  <c r="X287" i="3"/>
  <c r="AA287" i="3" s="1"/>
  <c r="X286" i="3"/>
  <c r="AA286" i="3" s="1"/>
  <c r="X285" i="3"/>
  <c r="AA285" i="3" s="1"/>
  <c r="W284" i="3"/>
  <c r="Z284" i="3" s="1"/>
  <c r="Y283" i="3"/>
  <c r="W282" i="3"/>
  <c r="Z282" i="3" s="1"/>
  <c r="Y281" i="3"/>
  <c r="W280" i="3"/>
  <c r="Z280" i="3" s="1"/>
  <c r="Y279" i="3"/>
  <c r="W278" i="3"/>
  <c r="Z278" i="3" s="1"/>
  <c r="Y277" i="3"/>
  <c r="W276" i="3"/>
  <c r="Z276" i="3" s="1"/>
  <c r="Y275" i="3"/>
  <c r="W274" i="3"/>
  <c r="Z274" i="3" s="1"/>
  <c r="W273" i="3"/>
  <c r="Z273" i="3" s="1"/>
  <c r="Y273" i="3"/>
  <c r="W272" i="3"/>
  <c r="Z272" i="3" s="1"/>
  <c r="Y271" i="3"/>
  <c r="W270" i="3"/>
  <c r="Z270" i="3" s="1"/>
  <c r="Y269" i="3"/>
  <c r="W268" i="3"/>
  <c r="Z268" i="3" s="1"/>
  <c r="Y267" i="3"/>
  <c r="W266" i="3"/>
  <c r="Z266" i="3" s="1"/>
  <c r="Y265" i="3"/>
  <c r="W264" i="3"/>
  <c r="Z264" i="3" s="1"/>
  <c r="Y263" i="3"/>
  <c r="W262" i="3"/>
  <c r="Z262" i="3" s="1"/>
  <c r="X261" i="3"/>
  <c r="AA261" i="3" s="1"/>
  <c r="Y261" i="3"/>
  <c r="W260" i="3"/>
  <c r="Z260" i="3" s="1"/>
  <c r="Y259" i="3"/>
  <c r="W258" i="3"/>
  <c r="Z258" i="3" s="1"/>
  <c r="Y257" i="3"/>
  <c r="W256" i="3"/>
  <c r="Z256" i="3" s="1"/>
  <c r="Y255" i="3"/>
  <c r="W254" i="3"/>
  <c r="Z254" i="3" s="1"/>
  <c r="Y253" i="3"/>
  <c r="W252" i="3"/>
  <c r="Z252" i="3" s="1"/>
  <c r="Y251" i="3"/>
  <c r="W250" i="3"/>
  <c r="Z250" i="3" s="1"/>
  <c r="X249" i="3"/>
  <c r="AA249" i="3" s="1"/>
  <c r="Y249" i="3"/>
  <c r="W248" i="3"/>
  <c r="Z248" i="3" s="1"/>
  <c r="Y247" i="3"/>
  <c r="W246" i="3"/>
  <c r="Z246" i="3" s="1"/>
  <c r="Y245" i="3"/>
  <c r="W244" i="3"/>
  <c r="Z244" i="3" s="1"/>
  <c r="W242" i="3"/>
  <c r="Z242" i="3" s="1"/>
  <c r="Y241" i="3"/>
  <c r="W240" i="3"/>
  <c r="Z240" i="3" s="1"/>
  <c r="Y239" i="3"/>
  <c r="W238" i="3"/>
  <c r="Z238" i="3" s="1"/>
  <c r="Y237" i="3"/>
  <c r="W236" i="3"/>
  <c r="Z236" i="3" s="1"/>
  <c r="Y235" i="3"/>
  <c r="W234" i="3"/>
  <c r="Z234" i="3" s="1"/>
  <c r="Y233" i="3"/>
  <c r="W232" i="3"/>
  <c r="Z232" i="3" s="1"/>
  <c r="Y231" i="3"/>
  <c r="W230" i="3"/>
  <c r="Z230" i="3" s="1"/>
  <c r="Y229" i="3"/>
  <c r="W228" i="3"/>
  <c r="Z228" i="3" s="1"/>
  <c r="Y227" i="3"/>
  <c r="W226" i="3"/>
  <c r="Z226" i="3" s="1"/>
  <c r="Y225" i="3"/>
  <c r="W224" i="3"/>
  <c r="Z224" i="3" s="1"/>
  <c r="Y223" i="3"/>
  <c r="W222" i="3"/>
  <c r="Z222" i="3" s="1"/>
  <c r="Y221" i="3"/>
  <c r="W220" i="3"/>
  <c r="Z220" i="3" s="1"/>
  <c r="Y219" i="3"/>
  <c r="W218" i="3"/>
  <c r="Z218" i="3" s="1"/>
  <c r="Y217" i="3"/>
  <c r="W216" i="3"/>
  <c r="Z216" i="3" s="1"/>
  <c r="Y215" i="3"/>
  <c r="W214" i="3"/>
  <c r="Z214" i="3" s="1"/>
  <c r="Y213" i="3"/>
  <c r="W212" i="3"/>
  <c r="Z212" i="3" s="1"/>
  <c r="Y211" i="3"/>
  <c r="W210" i="3"/>
  <c r="Z210" i="3" s="1"/>
  <c r="Y209" i="3"/>
  <c r="W208" i="3"/>
  <c r="Z208" i="3" s="1"/>
  <c r="Y207" i="3"/>
  <c r="W206" i="3"/>
  <c r="Z206" i="3" s="1"/>
  <c r="Y205" i="3"/>
  <c r="W204" i="3"/>
  <c r="Z204" i="3" s="1"/>
  <c r="Y203" i="3"/>
  <c r="W202" i="3"/>
  <c r="Z202" i="3" s="1"/>
  <c r="Y201" i="3"/>
  <c r="W200" i="3"/>
  <c r="Z200" i="3" s="1"/>
  <c r="Y199" i="3"/>
  <c r="W198" i="3"/>
  <c r="Z198" i="3" s="1"/>
  <c r="Y197" i="3"/>
  <c r="W196" i="3"/>
  <c r="Z196" i="3" s="1"/>
  <c r="Y195" i="3"/>
  <c r="W194" i="3"/>
  <c r="Z194" i="3" s="1"/>
  <c r="Y193" i="3"/>
  <c r="W192" i="3"/>
  <c r="Z192" i="3" s="1"/>
  <c r="Y191" i="3"/>
  <c r="W190" i="3"/>
  <c r="Z190" i="3" s="1"/>
  <c r="Y189" i="3"/>
  <c r="W188" i="3"/>
  <c r="Z188" i="3" s="1"/>
  <c r="Y187" i="3"/>
  <c r="X186" i="3"/>
  <c r="AA186" i="3" s="1"/>
  <c r="X185" i="3"/>
  <c r="AA185" i="3" s="1"/>
  <c r="X184" i="3"/>
  <c r="AA184" i="3" s="1"/>
  <c r="W182" i="3"/>
  <c r="Z182" i="3" s="1"/>
  <c r="X178" i="3"/>
  <c r="AA178" i="3" s="1"/>
  <c r="W176" i="3"/>
  <c r="Z176" i="3" s="1"/>
  <c r="W174" i="3"/>
  <c r="Z174" i="3" s="1"/>
  <c r="W168" i="3"/>
  <c r="Z168" i="3" s="1"/>
  <c r="W166" i="3"/>
  <c r="Z166" i="3" s="1"/>
  <c r="W163" i="3"/>
  <c r="Z163" i="3" s="1"/>
  <c r="W160" i="3"/>
  <c r="Z160" i="3" s="1"/>
  <c r="W158" i="3"/>
  <c r="Z158" i="3" s="1"/>
  <c r="W152" i="3"/>
  <c r="Z152" i="3" s="1"/>
  <c r="W150" i="3"/>
  <c r="Z150" i="3" s="1"/>
  <c r="X146" i="3"/>
  <c r="AA146" i="3" s="1"/>
  <c r="W144" i="3"/>
  <c r="Z144" i="3" s="1"/>
  <c r="W142" i="3"/>
  <c r="Z142" i="3" s="1"/>
  <c r="W138" i="3"/>
  <c r="Z138" i="3" s="1"/>
  <c r="W136" i="3"/>
  <c r="Z136" i="3" s="1"/>
  <c r="W133" i="3"/>
  <c r="Z133" i="3" s="1"/>
  <c r="W130" i="3"/>
  <c r="Z130" i="3" s="1"/>
  <c r="X129" i="3"/>
  <c r="AA129" i="3" s="1"/>
  <c r="W128" i="3"/>
  <c r="Z128" i="3" s="1"/>
  <c r="X126" i="3"/>
  <c r="AA126" i="3" s="1"/>
  <c r="X125" i="3"/>
  <c r="AA125" i="3" s="1"/>
  <c r="X124" i="3"/>
  <c r="AA124" i="3" s="1"/>
  <c r="W122" i="3"/>
  <c r="Z122" i="3" s="1"/>
  <c r="W120" i="3"/>
  <c r="Z120" i="3" s="1"/>
  <c r="X118" i="3"/>
  <c r="AA118" i="3" s="1"/>
  <c r="W118" i="3"/>
  <c r="Z118" i="3" s="1"/>
  <c r="W116" i="3"/>
  <c r="Z116" i="3" s="1"/>
  <c r="W114" i="3"/>
  <c r="Z114" i="3" s="1"/>
  <c r="W112" i="3"/>
  <c r="Z112" i="3" s="1"/>
  <c r="X109" i="3"/>
  <c r="AA109" i="3" s="1"/>
  <c r="X107" i="3"/>
  <c r="AA107" i="3" s="1"/>
  <c r="X105" i="3"/>
  <c r="AA105" i="3" s="1"/>
  <c r="X103" i="3"/>
  <c r="AA103" i="3" s="1"/>
  <c r="X101" i="3"/>
  <c r="AA101" i="3" s="1"/>
  <c r="X99" i="3"/>
  <c r="AA99" i="3" s="1"/>
  <c r="X97" i="3"/>
  <c r="AA97" i="3" s="1"/>
  <c r="X95" i="3"/>
  <c r="AA95" i="3" s="1"/>
  <c r="X93" i="3"/>
  <c r="AA93" i="3" s="1"/>
  <c r="X92" i="3"/>
  <c r="AA92" i="3" s="1"/>
  <c r="X91" i="3"/>
  <c r="AA91" i="3" s="1"/>
  <c r="X89" i="3"/>
  <c r="AA89" i="3" s="1"/>
  <c r="Y87" i="3"/>
  <c r="W86" i="3"/>
  <c r="Z86" i="3" s="1"/>
  <c r="Y85" i="3"/>
  <c r="W84" i="3"/>
  <c r="Z84" i="3" s="1"/>
  <c r="Y83" i="3"/>
  <c r="W82" i="3"/>
  <c r="Z82" i="3" s="1"/>
  <c r="Y81" i="3"/>
  <c r="W80" i="3"/>
  <c r="Z80" i="3" s="1"/>
  <c r="Y79" i="3"/>
  <c r="W78" i="3"/>
  <c r="Z78" i="3" s="1"/>
  <c r="Y77" i="3"/>
  <c r="W76" i="3"/>
  <c r="Z76" i="3" s="1"/>
  <c r="Y75" i="3"/>
  <c r="W55" i="3"/>
  <c r="Z55" i="3" s="1"/>
  <c r="W47" i="3"/>
  <c r="Z47" i="3" s="1"/>
  <c r="Y62" i="3"/>
  <c r="W61" i="3"/>
  <c r="Z61" i="3" s="1"/>
  <c r="X60" i="3"/>
  <c r="AA60" i="3" s="1"/>
  <c r="X59" i="3"/>
  <c r="AA59" i="3" s="1"/>
  <c r="X58" i="3"/>
  <c r="AA58" i="3" s="1"/>
  <c r="Y57" i="3"/>
  <c r="Y56" i="3"/>
  <c r="Y55" i="3"/>
  <c r="Y54" i="3"/>
  <c r="W53" i="3"/>
  <c r="Z53" i="3" s="1"/>
  <c r="X52" i="3"/>
  <c r="AA52" i="3" s="1"/>
  <c r="X51" i="3"/>
  <c r="AA51" i="3" s="1"/>
  <c r="X50" i="3"/>
  <c r="AA50" i="3" s="1"/>
  <c r="Y49" i="3"/>
  <c r="Y48" i="3"/>
  <c r="Y47" i="3"/>
  <c r="W46" i="3"/>
  <c r="Z46" i="3" s="1"/>
  <c r="W45" i="3"/>
  <c r="Z45" i="3" s="1"/>
  <c r="X44" i="3"/>
  <c r="AA44" i="3" s="1"/>
  <c r="X43" i="3"/>
  <c r="AA43" i="3" s="1"/>
  <c r="X42" i="3"/>
  <c r="AA42" i="3" s="1"/>
  <c r="Y41" i="3"/>
  <c r="Y40" i="3"/>
  <c r="Y39" i="3"/>
  <c r="Y38" i="3"/>
  <c r="W37" i="3"/>
  <c r="Z37" i="3" s="1"/>
  <c r="X36" i="3"/>
  <c r="AA36" i="3" s="1"/>
  <c r="X35" i="3"/>
  <c r="AA35" i="3" s="1"/>
  <c r="X34" i="3"/>
  <c r="AA34" i="3" s="1"/>
  <c r="Y33" i="3"/>
  <c r="Y32" i="3"/>
  <c r="Y31" i="3"/>
  <c r="Y30" i="3"/>
  <c r="W29" i="3"/>
  <c r="Z29" i="3" s="1"/>
  <c r="X28" i="3"/>
  <c r="AA28" i="3" s="1"/>
  <c r="X27" i="3"/>
  <c r="AA27" i="3" s="1"/>
  <c r="X26" i="3"/>
  <c r="AA26" i="3" s="1"/>
  <c r="Y25" i="3"/>
  <c r="Y24" i="3"/>
  <c r="Y23" i="3"/>
  <c r="Y22" i="3"/>
  <c r="W21" i="3"/>
  <c r="Z21" i="3" s="1"/>
  <c r="X20" i="3"/>
  <c r="AA20" i="3" s="1"/>
  <c r="X19" i="3"/>
  <c r="AA19" i="3" s="1"/>
  <c r="X18" i="3"/>
  <c r="AA18" i="3" s="1"/>
  <c r="Y17" i="3"/>
  <c r="Y16" i="3"/>
  <c r="Y15" i="3"/>
  <c r="Y291" i="3" l="1"/>
  <c r="W48" i="3"/>
  <c r="Z48" i="3" s="1"/>
  <c r="X76" i="3"/>
  <c r="AA76" i="3" s="1"/>
  <c r="X112" i="3"/>
  <c r="AA112" i="3" s="1"/>
  <c r="X257" i="3"/>
  <c r="AA257" i="3" s="1"/>
  <c r="X273" i="3"/>
  <c r="AA273" i="3" s="1"/>
  <c r="Y282" i="3"/>
  <c r="Y309" i="3"/>
  <c r="X368" i="3"/>
  <c r="AA368" i="3" s="1"/>
  <c r="X525" i="3"/>
  <c r="AA525" i="3" s="1"/>
  <c r="X544" i="3"/>
  <c r="AA544" i="3" s="1"/>
  <c r="Y43" i="3"/>
  <c r="X120" i="3"/>
  <c r="AA120" i="3" s="1"/>
  <c r="W229" i="3"/>
  <c r="Z229" i="3" s="1"/>
  <c r="X245" i="3"/>
  <c r="AA245" i="3" s="1"/>
  <c r="X265" i="3"/>
  <c r="AA265" i="3" s="1"/>
  <c r="Y278" i="3"/>
  <c r="W281" i="3"/>
  <c r="Z281" i="3" s="1"/>
  <c r="W291" i="3"/>
  <c r="Z291" i="3" s="1"/>
  <c r="W300" i="3"/>
  <c r="Z300" i="3" s="1"/>
  <c r="X457" i="3"/>
  <c r="AA457" i="3" s="1"/>
  <c r="X61" i="3"/>
  <c r="AA61" i="3" s="1"/>
  <c r="Y44" i="3"/>
  <c r="Y51" i="3"/>
  <c r="W56" i="3"/>
  <c r="Z56" i="3" s="1"/>
  <c r="W213" i="3"/>
  <c r="Z213" i="3" s="1"/>
  <c r="X231" i="3"/>
  <c r="AA231" i="3" s="1"/>
  <c r="X253" i="3"/>
  <c r="AA253" i="3" s="1"/>
  <c r="X269" i="3"/>
  <c r="AA269" i="3" s="1"/>
  <c r="Y274" i="3"/>
  <c r="W277" i="3"/>
  <c r="Z277" i="3" s="1"/>
  <c r="X281" i="3"/>
  <c r="AA281" i="3" s="1"/>
  <c r="W287" i="3"/>
  <c r="Z287" i="3" s="1"/>
  <c r="W295" i="3"/>
  <c r="Z295" i="3" s="1"/>
  <c r="W297" i="3"/>
  <c r="Z297" i="3" s="1"/>
  <c r="X386" i="3"/>
  <c r="AA386" i="3" s="1"/>
  <c r="X438" i="3"/>
  <c r="AA438" i="3" s="1"/>
  <c r="W39" i="3"/>
  <c r="Z39" i="3" s="1"/>
  <c r="X45" i="3"/>
  <c r="AA45" i="3" s="1"/>
  <c r="Y52" i="3"/>
  <c r="Y59" i="3"/>
  <c r="X277" i="3"/>
  <c r="AA277" i="3" s="1"/>
  <c r="Y287" i="3"/>
  <c r="X295" i="3"/>
  <c r="AA295" i="3" s="1"/>
  <c r="X297" i="3"/>
  <c r="AA297" i="3" s="1"/>
  <c r="Y438" i="3"/>
  <c r="W484" i="3"/>
  <c r="Z484" i="3" s="1"/>
  <c r="X486" i="3"/>
  <c r="AA486" i="3" s="1"/>
  <c r="X493" i="3"/>
  <c r="AA493" i="3" s="1"/>
  <c r="W40" i="3"/>
  <c r="Z40" i="3" s="1"/>
  <c r="X53" i="3"/>
  <c r="AA53" i="3" s="1"/>
  <c r="Y60" i="3"/>
  <c r="Y524" i="3"/>
  <c r="X546" i="3"/>
  <c r="AA546" i="3" s="1"/>
  <c r="Y526" i="3"/>
  <c r="Y492" i="3"/>
  <c r="Y494" i="3"/>
  <c r="W517" i="3"/>
  <c r="Z517" i="3" s="1"/>
  <c r="X487" i="3"/>
  <c r="AA487" i="3" s="1"/>
  <c r="Y502" i="3"/>
  <c r="Y500" i="3"/>
  <c r="W511" i="3"/>
  <c r="Z511" i="3" s="1"/>
  <c r="X519" i="3"/>
  <c r="AA519" i="3" s="1"/>
  <c r="X516" i="3"/>
  <c r="AA516" i="3" s="1"/>
  <c r="X518" i="3"/>
  <c r="AA518" i="3" s="1"/>
  <c r="W525" i="3"/>
  <c r="Z525" i="3" s="1"/>
  <c r="X526" i="3"/>
  <c r="AA526" i="3" s="1"/>
  <c r="Y486" i="3"/>
  <c r="W503" i="3"/>
  <c r="Z503" i="3" s="1"/>
  <c r="X508" i="3"/>
  <c r="AA508" i="3" s="1"/>
  <c r="W509" i="3"/>
  <c r="Z509" i="3" s="1"/>
  <c r="X510" i="3"/>
  <c r="AA510" i="3" s="1"/>
  <c r="X511" i="3"/>
  <c r="AA511" i="3" s="1"/>
  <c r="Y516" i="3"/>
  <c r="X517" i="3"/>
  <c r="AA517" i="3" s="1"/>
  <c r="Y518" i="3"/>
  <c r="W535" i="3"/>
  <c r="Z535" i="3" s="1"/>
  <c r="X540" i="3"/>
  <c r="AA540" i="3" s="1"/>
  <c r="W541" i="3"/>
  <c r="Z541" i="3" s="1"/>
  <c r="X542" i="3"/>
  <c r="AA542" i="3" s="1"/>
  <c r="W495" i="3"/>
  <c r="Z495" i="3" s="1"/>
  <c r="X500" i="3"/>
  <c r="AA500" i="3" s="1"/>
  <c r="W501" i="3"/>
  <c r="Z501" i="3" s="1"/>
  <c r="X502" i="3"/>
  <c r="AA502" i="3" s="1"/>
  <c r="X503" i="3"/>
  <c r="AA503" i="3" s="1"/>
  <c r="Y508" i="3"/>
  <c r="X509" i="3"/>
  <c r="AA509" i="3" s="1"/>
  <c r="Y510" i="3"/>
  <c r="W527" i="3"/>
  <c r="Z527" i="3" s="1"/>
  <c r="X532" i="3"/>
  <c r="AA532" i="3" s="1"/>
  <c r="W533" i="3"/>
  <c r="Z533" i="3" s="1"/>
  <c r="X534" i="3"/>
  <c r="AA534" i="3" s="1"/>
  <c r="X535" i="3"/>
  <c r="AA535" i="3" s="1"/>
  <c r="Y540" i="3"/>
  <c r="X541" i="3"/>
  <c r="AA541" i="3" s="1"/>
  <c r="Y542" i="3"/>
  <c r="W487" i="3"/>
  <c r="Z487" i="3" s="1"/>
  <c r="X492" i="3"/>
  <c r="AA492" i="3" s="1"/>
  <c r="W493" i="3"/>
  <c r="Z493" i="3" s="1"/>
  <c r="X494" i="3"/>
  <c r="AA494" i="3" s="1"/>
  <c r="X495" i="3"/>
  <c r="AA495" i="3" s="1"/>
  <c r="W519" i="3"/>
  <c r="Z519" i="3" s="1"/>
  <c r="X524" i="3"/>
  <c r="AA524" i="3" s="1"/>
  <c r="X527" i="3"/>
  <c r="AA527" i="3" s="1"/>
  <c r="Y532" i="3"/>
  <c r="X533" i="3"/>
  <c r="AA533" i="3" s="1"/>
  <c r="Y534" i="3"/>
  <c r="Y414" i="3"/>
  <c r="Y404" i="3"/>
  <c r="W475" i="3"/>
  <c r="Z475" i="3" s="1"/>
  <c r="W461" i="3"/>
  <c r="Z461" i="3" s="1"/>
  <c r="W463" i="3"/>
  <c r="Z463" i="3" s="1"/>
  <c r="W473" i="3"/>
  <c r="Z473" i="3" s="1"/>
  <c r="X459" i="3"/>
  <c r="AA459" i="3" s="1"/>
  <c r="X461" i="3"/>
  <c r="AA461" i="3" s="1"/>
  <c r="X463" i="3"/>
  <c r="AA463" i="3" s="1"/>
  <c r="W479" i="3"/>
  <c r="Z479" i="3" s="1"/>
  <c r="W477" i="3"/>
  <c r="Z477" i="3" s="1"/>
  <c r="X439" i="3"/>
  <c r="AA439" i="3" s="1"/>
  <c r="W459" i="3"/>
  <c r="Z459" i="3" s="1"/>
  <c r="W437" i="3"/>
  <c r="Z437" i="3" s="1"/>
  <c r="X473" i="3"/>
  <c r="AA473" i="3" s="1"/>
  <c r="X475" i="3"/>
  <c r="AA475" i="3" s="1"/>
  <c r="X477" i="3"/>
  <c r="AA477" i="3" s="1"/>
  <c r="X479" i="3"/>
  <c r="AA479" i="3" s="1"/>
  <c r="W425" i="3"/>
  <c r="Z425" i="3" s="1"/>
  <c r="X437" i="3"/>
  <c r="AA437" i="3" s="1"/>
  <c r="X425" i="3"/>
  <c r="AA425" i="3" s="1"/>
  <c r="W439" i="3"/>
  <c r="Z439" i="3" s="1"/>
  <c r="Y444" i="3"/>
  <c r="W457" i="3"/>
  <c r="Z457" i="3" s="1"/>
  <c r="W431" i="3"/>
  <c r="Z431" i="3" s="1"/>
  <c r="Y436" i="3"/>
  <c r="W447" i="3"/>
  <c r="Z447" i="3" s="1"/>
  <c r="W467" i="3"/>
  <c r="Z467" i="3" s="1"/>
  <c r="W481" i="3"/>
  <c r="Z481" i="3" s="1"/>
  <c r="Y428" i="3"/>
  <c r="X429" i="3"/>
  <c r="AA429" i="3" s="1"/>
  <c r="Y430" i="3"/>
  <c r="X445" i="3"/>
  <c r="AA445" i="3" s="1"/>
  <c r="Y446" i="3"/>
  <c r="X453" i="3"/>
  <c r="AA453" i="3" s="1"/>
  <c r="X455" i="3"/>
  <c r="AA455" i="3" s="1"/>
  <c r="X469" i="3"/>
  <c r="AA469" i="3" s="1"/>
  <c r="X471" i="3"/>
  <c r="AA471" i="3" s="1"/>
  <c r="W449" i="3"/>
  <c r="Z449" i="3" s="1"/>
  <c r="W451" i="3"/>
  <c r="Z451" i="3" s="1"/>
  <c r="W465" i="3"/>
  <c r="Z465" i="3" s="1"/>
  <c r="X428" i="3"/>
  <c r="AA428" i="3" s="1"/>
  <c r="W429" i="3"/>
  <c r="Z429" i="3" s="1"/>
  <c r="X430" i="3"/>
  <c r="AA430" i="3" s="1"/>
  <c r="X431" i="3"/>
  <c r="AA431" i="3" s="1"/>
  <c r="W445" i="3"/>
  <c r="Z445" i="3" s="1"/>
  <c r="X446" i="3"/>
  <c r="AA446" i="3" s="1"/>
  <c r="X447" i="3"/>
  <c r="AA447" i="3" s="1"/>
  <c r="X449" i="3"/>
  <c r="AA449" i="3" s="1"/>
  <c r="X451" i="3"/>
  <c r="AA451" i="3" s="1"/>
  <c r="W453" i="3"/>
  <c r="Z453" i="3" s="1"/>
  <c r="W455" i="3"/>
  <c r="Z455" i="3" s="1"/>
  <c r="X465" i="3"/>
  <c r="AA465" i="3" s="1"/>
  <c r="X467" i="3"/>
  <c r="AA467" i="3" s="1"/>
  <c r="W469" i="3"/>
  <c r="Z469" i="3" s="1"/>
  <c r="W471" i="3"/>
  <c r="Z471" i="3" s="1"/>
  <c r="X481" i="3"/>
  <c r="AA481" i="3" s="1"/>
  <c r="X396" i="3"/>
  <c r="AA396" i="3" s="1"/>
  <c r="W414" i="3"/>
  <c r="Z414" i="3" s="1"/>
  <c r="Y376" i="3"/>
  <c r="X366" i="3"/>
  <c r="AA366" i="3" s="1"/>
  <c r="Y374" i="3"/>
  <c r="X384" i="3"/>
  <c r="AA384" i="3" s="1"/>
  <c r="X402" i="3"/>
  <c r="AA402" i="3" s="1"/>
  <c r="Y410" i="3"/>
  <c r="X412" i="3"/>
  <c r="AA412" i="3" s="1"/>
  <c r="W422" i="3"/>
  <c r="Z422" i="3" s="1"/>
  <c r="X364" i="3"/>
  <c r="AA364" i="3" s="1"/>
  <c r="Y372" i="3"/>
  <c r="X382" i="3"/>
  <c r="AA382" i="3" s="1"/>
  <c r="X400" i="3"/>
  <c r="AA400" i="3" s="1"/>
  <c r="Y408" i="3"/>
  <c r="W418" i="3"/>
  <c r="Z418" i="3" s="1"/>
  <c r="X420" i="3"/>
  <c r="AA420" i="3" s="1"/>
  <c r="Y422" i="3"/>
  <c r="X370" i="3"/>
  <c r="AA370" i="3" s="1"/>
  <c r="Y378" i="3"/>
  <c r="X380" i="3"/>
  <c r="AA380" i="3" s="1"/>
  <c r="X398" i="3"/>
  <c r="AA398" i="3" s="1"/>
  <c r="Y406" i="3"/>
  <c r="Y418" i="3"/>
  <c r="Y380" i="3"/>
  <c r="Y382" i="3"/>
  <c r="Y384" i="3"/>
  <c r="Y386" i="3"/>
  <c r="X388" i="3"/>
  <c r="AA388" i="3" s="1"/>
  <c r="X390" i="3"/>
  <c r="AA390" i="3" s="1"/>
  <c r="X392" i="3"/>
  <c r="AA392" i="3" s="1"/>
  <c r="X394" i="3"/>
  <c r="AA394" i="3" s="1"/>
  <c r="Y412" i="3"/>
  <c r="W416" i="3"/>
  <c r="Z416" i="3" s="1"/>
  <c r="Y420" i="3"/>
  <c r="Y388" i="3"/>
  <c r="Y390" i="3"/>
  <c r="Y392" i="3"/>
  <c r="Y394" i="3"/>
  <c r="X416" i="3"/>
  <c r="AA416" i="3" s="1"/>
  <c r="Y364" i="3"/>
  <c r="Y366" i="3"/>
  <c r="Y368" i="3"/>
  <c r="Y370" i="3"/>
  <c r="X372" i="3"/>
  <c r="AA372" i="3" s="1"/>
  <c r="X374" i="3"/>
  <c r="AA374" i="3" s="1"/>
  <c r="X376" i="3"/>
  <c r="AA376" i="3" s="1"/>
  <c r="X378" i="3"/>
  <c r="AA378" i="3" s="1"/>
  <c r="Y396" i="3"/>
  <c r="Y398" i="3"/>
  <c r="Y400" i="3"/>
  <c r="Y402" i="3"/>
  <c r="X404" i="3"/>
  <c r="AA404" i="3" s="1"/>
  <c r="X406" i="3"/>
  <c r="AA406" i="3" s="1"/>
  <c r="X408" i="3"/>
  <c r="AA408" i="3" s="1"/>
  <c r="X410" i="3"/>
  <c r="AA410" i="3" s="1"/>
  <c r="W305" i="3"/>
  <c r="Z305" i="3" s="1"/>
  <c r="X316" i="3"/>
  <c r="AA316" i="3" s="1"/>
  <c r="W318" i="3"/>
  <c r="Z318" i="3" s="1"/>
  <c r="X324" i="3"/>
  <c r="AA324" i="3" s="1"/>
  <c r="X333" i="3"/>
  <c r="AA333" i="3" s="1"/>
  <c r="Y339" i="3"/>
  <c r="Y355" i="3"/>
  <c r="W342" i="3"/>
  <c r="Z342" i="3" s="1"/>
  <c r="Y347" i="3"/>
  <c r="X349" i="3"/>
  <c r="AA349" i="3" s="1"/>
  <c r="X309" i="3"/>
  <c r="AA309" i="3" s="1"/>
  <c r="X317" i="3"/>
  <c r="AA317" i="3" s="1"/>
  <c r="Y323" i="3"/>
  <c r="X332" i="3"/>
  <c r="AA332" i="3" s="1"/>
  <c r="W334" i="3"/>
  <c r="Z334" i="3" s="1"/>
  <c r="X342" i="3"/>
  <c r="AA342" i="3" s="1"/>
  <c r="Y304" i="3"/>
  <c r="W310" i="3"/>
  <c r="Z310" i="3" s="1"/>
  <c r="Y315" i="3"/>
  <c r="Y333" i="3"/>
  <c r="X334" i="3"/>
  <c r="AA334" i="3" s="1"/>
  <c r="Y341" i="3"/>
  <c r="Y307" i="3"/>
  <c r="X310" i="3"/>
  <c r="AA310" i="3" s="1"/>
  <c r="X348" i="3"/>
  <c r="AA348" i="3" s="1"/>
  <c r="W350" i="3"/>
  <c r="Z350" i="3" s="1"/>
  <c r="X356" i="3"/>
  <c r="AA356" i="3" s="1"/>
  <c r="X305" i="3"/>
  <c r="AA305" i="3" s="1"/>
  <c r="X308" i="3"/>
  <c r="AA308" i="3" s="1"/>
  <c r="Y317" i="3"/>
  <c r="X318" i="3"/>
  <c r="AA318" i="3" s="1"/>
  <c r="X325" i="3"/>
  <c r="AA325" i="3" s="1"/>
  <c r="W326" i="3"/>
  <c r="Z326" i="3" s="1"/>
  <c r="Y331" i="3"/>
  <c r="X340" i="3"/>
  <c r="AA340" i="3" s="1"/>
  <c r="Y349" i="3"/>
  <c r="X350" i="3"/>
  <c r="AA350" i="3" s="1"/>
  <c r="X357" i="3"/>
  <c r="AA357" i="3" s="1"/>
  <c r="W358" i="3"/>
  <c r="Z358" i="3" s="1"/>
  <c r="Y325" i="3"/>
  <c r="X326" i="3"/>
  <c r="AA326" i="3" s="1"/>
  <c r="Y357" i="3"/>
  <c r="X358" i="3"/>
  <c r="AA358" i="3" s="1"/>
  <c r="Y230" i="3"/>
  <c r="X232" i="3"/>
  <c r="AA232" i="3" s="1"/>
  <c r="W286" i="3"/>
  <c r="Z286" i="3" s="1"/>
  <c r="W290" i="3"/>
  <c r="Z290" i="3" s="1"/>
  <c r="W294" i="3"/>
  <c r="Z294" i="3" s="1"/>
  <c r="Y284" i="3"/>
  <c r="Y288" i="3"/>
  <c r="Y292" i="3"/>
  <c r="W296" i="3"/>
  <c r="Z296" i="3" s="1"/>
  <c r="X299" i="3"/>
  <c r="AA299" i="3" s="1"/>
  <c r="W301" i="3"/>
  <c r="Z301" i="3" s="1"/>
  <c r="W299" i="3"/>
  <c r="Z299" i="3" s="1"/>
  <c r="W302" i="3"/>
  <c r="Z302" i="3" s="1"/>
  <c r="X301" i="3"/>
  <c r="AA301" i="3" s="1"/>
  <c r="Y244" i="3"/>
  <c r="W247" i="3"/>
  <c r="Z247" i="3" s="1"/>
  <c r="Y248" i="3"/>
  <c r="W251" i="3"/>
  <c r="Z251" i="3" s="1"/>
  <c r="Y252" i="3"/>
  <c r="W255" i="3"/>
  <c r="Z255" i="3" s="1"/>
  <c r="Y256" i="3"/>
  <c r="W259" i="3"/>
  <c r="Z259" i="3" s="1"/>
  <c r="Y260" i="3"/>
  <c r="W263" i="3"/>
  <c r="Z263" i="3" s="1"/>
  <c r="Y264" i="3"/>
  <c r="W267" i="3"/>
  <c r="Z267" i="3" s="1"/>
  <c r="Y268" i="3"/>
  <c r="W271" i="3"/>
  <c r="Z271" i="3" s="1"/>
  <c r="Y272" i="3"/>
  <c r="W275" i="3"/>
  <c r="Z275" i="3" s="1"/>
  <c r="Y276" i="3"/>
  <c r="W279" i="3"/>
  <c r="Z279" i="3" s="1"/>
  <c r="Y280" i="3"/>
  <c r="W283" i="3"/>
  <c r="Z283" i="3" s="1"/>
  <c r="W285" i="3"/>
  <c r="Z285" i="3" s="1"/>
  <c r="Y286" i="3"/>
  <c r="W289" i="3"/>
  <c r="Z289" i="3" s="1"/>
  <c r="Y290" i="3"/>
  <c r="W293" i="3"/>
  <c r="Z293" i="3" s="1"/>
  <c r="Y294" i="3"/>
  <c r="Y296" i="3"/>
  <c r="Y298" i="3"/>
  <c r="Y300" i="3"/>
  <c r="Y302" i="3"/>
  <c r="X247" i="3"/>
  <c r="AA247" i="3" s="1"/>
  <c r="X251" i="3"/>
  <c r="AA251" i="3" s="1"/>
  <c r="X255" i="3"/>
  <c r="AA255" i="3" s="1"/>
  <c r="X259" i="3"/>
  <c r="AA259" i="3" s="1"/>
  <c r="X263" i="3"/>
  <c r="AA263" i="3" s="1"/>
  <c r="X267" i="3"/>
  <c r="AA267" i="3" s="1"/>
  <c r="X271" i="3"/>
  <c r="AA271" i="3" s="1"/>
  <c r="X275" i="3"/>
  <c r="AA275" i="3" s="1"/>
  <c r="X279" i="3"/>
  <c r="AA279" i="3" s="1"/>
  <c r="Y285" i="3"/>
  <c r="W288" i="3"/>
  <c r="Z288" i="3" s="1"/>
  <c r="Y289" i="3"/>
  <c r="W292" i="3"/>
  <c r="Z292" i="3" s="1"/>
  <c r="Y293" i="3"/>
  <c r="W245" i="3"/>
  <c r="Z245" i="3" s="1"/>
  <c r="Y246" i="3"/>
  <c r="W249" i="3"/>
  <c r="Z249" i="3" s="1"/>
  <c r="Y250" i="3"/>
  <c r="W253" i="3"/>
  <c r="Z253" i="3" s="1"/>
  <c r="Y254" i="3"/>
  <c r="W257" i="3"/>
  <c r="Z257" i="3" s="1"/>
  <c r="Y258" i="3"/>
  <c r="W261" i="3"/>
  <c r="Z261" i="3" s="1"/>
  <c r="Y262" i="3"/>
  <c r="W265" i="3"/>
  <c r="Z265" i="3" s="1"/>
  <c r="Y266" i="3"/>
  <c r="W269" i="3"/>
  <c r="Z269" i="3" s="1"/>
  <c r="Y270" i="3"/>
  <c r="W185" i="3"/>
  <c r="Z185" i="3" s="1"/>
  <c r="W193" i="3"/>
  <c r="Z193" i="3" s="1"/>
  <c r="X196" i="3"/>
  <c r="AA196" i="3" s="1"/>
  <c r="Y185" i="3"/>
  <c r="W197" i="3"/>
  <c r="Z197" i="3" s="1"/>
  <c r="X199" i="3"/>
  <c r="AA199" i="3" s="1"/>
  <c r="Y204" i="3"/>
  <c r="W209" i="3"/>
  <c r="Z209" i="3" s="1"/>
  <c r="X212" i="3"/>
  <c r="AA212" i="3" s="1"/>
  <c r="X215" i="3"/>
  <c r="AA215" i="3" s="1"/>
  <c r="W225" i="3"/>
  <c r="Z225" i="3" s="1"/>
  <c r="X228" i="3"/>
  <c r="AA228" i="3" s="1"/>
  <c r="X237" i="3"/>
  <c r="AA237" i="3" s="1"/>
  <c r="Y198" i="3"/>
  <c r="X200" i="3"/>
  <c r="AA200" i="3" s="1"/>
  <c r="X205" i="3"/>
  <c r="AA205" i="3" s="1"/>
  <c r="Y214" i="3"/>
  <c r="X216" i="3"/>
  <c r="AA216" i="3" s="1"/>
  <c r="Y236" i="3"/>
  <c r="W241" i="3"/>
  <c r="Z241" i="3" s="1"/>
  <c r="X151" i="3"/>
  <c r="AA151" i="3" s="1"/>
  <c r="W125" i="3"/>
  <c r="Z125" i="3" s="1"/>
  <c r="X177" i="3"/>
  <c r="AA177" i="3" s="1"/>
  <c r="X137" i="3"/>
  <c r="AA137" i="3" s="1"/>
  <c r="X159" i="3"/>
  <c r="AA159" i="3" s="1"/>
  <c r="W161" i="3"/>
  <c r="Z161" i="3" s="1"/>
  <c r="X169" i="3"/>
  <c r="AA169" i="3" s="1"/>
  <c r="X128" i="3"/>
  <c r="AA128" i="3" s="1"/>
  <c r="W129" i="3"/>
  <c r="Z129" i="3" s="1"/>
  <c r="X136" i="3"/>
  <c r="AA136" i="3" s="1"/>
  <c r="W137" i="3"/>
  <c r="Z137" i="3" s="1"/>
  <c r="X143" i="3"/>
  <c r="AA143" i="3" s="1"/>
  <c r="X153" i="3"/>
  <c r="AA153" i="3" s="1"/>
  <c r="X161" i="3"/>
  <c r="AA161" i="3" s="1"/>
  <c r="X168" i="3"/>
  <c r="AA168" i="3" s="1"/>
  <c r="W169" i="3"/>
  <c r="Z169" i="3" s="1"/>
  <c r="X176" i="3"/>
  <c r="AA176" i="3" s="1"/>
  <c r="W177" i="3"/>
  <c r="Z177" i="3" s="1"/>
  <c r="W124" i="3"/>
  <c r="Z124" i="3" s="1"/>
  <c r="X144" i="3"/>
  <c r="AA144" i="3" s="1"/>
  <c r="W145" i="3"/>
  <c r="Z145" i="3" s="1"/>
  <c r="X167" i="3"/>
  <c r="AA167" i="3" s="1"/>
  <c r="X175" i="3"/>
  <c r="AA175" i="3" s="1"/>
  <c r="X145" i="3"/>
  <c r="AA145" i="3" s="1"/>
  <c r="X152" i="3"/>
  <c r="AA152" i="3" s="1"/>
  <c r="W153" i="3"/>
  <c r="Z153" i="3" s="1"/>
  <c r="X160" i="3"/>
  <c r="AA160" i="3" s="1"/>
  <c r="X116" i="3"/>
  <c r="AA116" i="3" s="1"/>
  <c r="X114" i="3"/>
  <c r="AA114" i="3" s="1"/>
  <c r="X122" i="3"/>
  <c r="AA122" i="3" s="1"/>
  <c r="X83" i="3"/>
  <c r="AA83" i="3" s="1"/>
  <c r="X75" i="3"/>
  <c r="AA75" i="3" s="1"/>
  <c r="W85" i="3"/>
  <c r="Z85" i="3" s="1"/>
  <c r="W77" i="3"/>
  <c r="Z77" i="3" s="1"/>
  <c r="X80" i="3"/>
  <c r="AA80" i="3" s="1"/>
  <c r="W81" i="3"/>
  <c r="Z81" i="3" s="1"/>
  <c r="Y82" i="3"/>
  <c r="X84" i="3"/>
  <c r="AA84" i="3" s="1"/>
  <c r="Y80" i="3"/>
  <c r="X81" i="3"/>
  <c r="AA81" i="3" s="1"/>
  <c r="X30" i="3"/>
  <c r="AA30" i="3" s="1"/>
  <c r="W38" i="3"/>
  <c r="Z38" i="3" s="1"/>
  <c r="W62" i="3"/>
  <c r="Z62" i="3" s="1"/>
  <c r="X15" i="3"/>
  <c r="AA15" i="3" s="1"/>
  <c r="X23" i="3"/>
  <c r="AA23" i="3" s="1"/>
  <c r="X31" i="3"/>
  <c r="AA31" i="3" s="1"/>
  <c r="X38" i="3"/>
  <c r="AA38" i="3" s="1"/>
  <c r="X39" i="3"/>
  <c r="AA39" i="3" s="1"/>
  <c r="X40" i="3"/>
  <c r="AA40" i="3" s="1"/>
  <c r="W41" i="3"/>
  <c r="Z41" i="3" s="1"/>
  <c r="Y45" i="3"/>
  <c r="X46" i="3"/>
  <c r="AA46" i="3" s="1"/>
  <c r="X47" i="3"/>
  <c r="AA47" i="3" s="1"/>
  <c r="X48" i="3"/>
  <c r="AA48" i="3" s="1"/>
  <c r="W49" i="3"/>
  <c r="Z49" i="3" s="1"/>
  <c r="Y53" i="3"/>
  <c r="X54" i="3"/>
  <c r="AA54" i="3" s="1"/>
  <c r="X55" i="3"/>
  <c r="AA55" i="3" s="1"/>
  <c r="X56" i="3"/>
  <c r="AA56" i="3" s="1"/>
  <c r="W57" i="3"/>
  <c r="Z57" i="3" s="1"/>
  <c r="Y61" i="3"/>
  <c r="X62" i="3"/>
  <c r="AA62" i="3" s="1"/>
  <c r="Y50" i="3"/>
  <c r="W54" i="3"/>
  <c r="Z54" i="3" s="1"/>
  <c r="W17" i="3"/>
  <c r="Z17" i="3" s="1"/>
  <c r="W25" i="3"/>
  <c r="Z25" i="3" s="1"/>
  <c r="W33" i="3"/>
  <c r="Z33" i="3" s="1"/>
  <c r="X41" i="3"/>
  <c r="AA41" i="3" s="1"/>
  <c r="W42" i="3"/>
  <c r="Z42" i="3" s="1"/>
  <c r="W43" i="3"/>
  <c r="Z43" i="3" s="1"/>
  <c r="W44" i="3"/>
  <c r="Z44" i="3" s="1"/>
  <c r="Y46" i="3"/>
  <c r="X49" i="3"/>
  <c r="AA49" i="3" s="1"/>
  <c r="W50" i="3"/>
  <c r="Z50" i="3" s="1"/>
  <c r="W51" i="3"/>
  <c r="Z51" i="3" s="1"/>
  <c r="W52" i="3"/>
  <c r="Z52" i="3" s="1"/>
  <c r="X57" i="3"/>
  <c r="AA57" i="3" s="1"/>
  <c r="W58" i="3"/>
  <c r="Z58" i="3" s="1"/>
  <c r="W59" i="3"/>
  <c r="Z59" i="3" s="1"/>
  <c r="W60" i="3"/>
  <c r="Z60" i="3" s="1"/>
  <c r="X22" i="3"/>
  <c r="AA22" i="3" s="1"/>
  <c r="Y42" i="3"/>
  <c r="Y58" i="3"/>
  <c r="Y21" i="3"/>
  <c r="Y29" i="3"/>
  <c r="Y37" i="3"/>
  <c r="X24" i="3"/>
  <c r="AA24" i="3" s="1"/>
  <c r="W15" i="3"/>
  <c r="Z15" i="3" s="1"/>
  <c r="W16" i="3"/>
  <c r="Z16" i="3" s="1"/>
  <c r="Y18" i="3"/>
  <c r="Y19" i="3"/>
  <c r="Y20" i="3"/>
  <c r="X21" i="3"/>
  <c r="AA21" i="3" s="1"/>
  <c r="W22" i="3"/>
  <c r="Z22" i="3" s="1"/>
  <c r="W23" i="3"/>
  <c r="Z23" i="3" s="1"/>
  <c r="W24" i="3"/>
  <c r="Z24" i="3" s="1"/>
  <c r="Y26" i="3"/>
  <c r="Y27" i="3"/>
  <c r="Y28" i="3"/>
  <c r="X29" i="3"/>
  <c r="AA29" i="3" s="1"/>
  <c r="W30" i="3"/>
  <c r="Z30" i="3" s="1"/>
  <c r="W31" i="3"/>
  <c r="Z31" i="3" s="1"/>
  <c r="W32" i="3"/>
  <c r="Z32" i="3" s="1"/>
  <c r="Y34" i="3"/>
  <c r="Y35" i="3"/>
  <c r="Y36" i="3"/>
  <c r="X37" i="3"/>
  <c r="AA37" i="3" s="1"/>
  <c r="X16" i="3"/>
  <c r="AA16" i="3" s="1"/>
  <c r="X32" i="3"/>
  <c r="AA32" i="3" s="1"/>
  <c r="X17" i="3"/>
  <c r="AA17" i="3" s="1"/>
  <c r="W18" i="3"/>
  <c r="Z18" i="3" s="1"/>
  <c r="W19" i="3"/>
  <c r="Z19" i="3" s="1"/>
  <c r="W20" i="3"/>
  <c r="Z20" i="3" s="1"/>
  <c r="X25" i="3"/>
  <c r="AA25" i="3" s="1"/>
  <c r="W26" i="3"/>
  <c r="Z26" i="3" s="1"/>
  <c r="W27" i="3"/>
  <c r="Z27" i="3" s="1"/>
  <c r="W28" i="3"/>
  <c r="Z28" i="3" s="1"/>
  <c r="X33" i="3"/>
  <c r="AA33" i="3" s="1"/>
  <c r="W34" i="3"/>
  <c r="Z34" i="3" s="1"/>
  <c r="W35" i="3"/>
  <c r="Z35" i="3" s="1"/>
  <c r="W36" i="3"/>
  <c r="Z36" i="3" s="1"/>
  <c r="W184" i="3"/>
  <c r="Z184" i="3" s="1"/>
  <c r="W186" i="3"/>
  <c r="Z186" i="3" s="1"/>
  <c r="X188" i="3"/>
  <c r="AA188" i="3" s="1"/>
  <c r="W189" i="3"/>
  <c r="Z189" i="3" s="1"/>
  <c r="Y190" i="3"/>
  <c r="X192" i="3"/>
  <c r="AA192" i="3" s="1"/>
  <c r="Y196" i="3"/>
  <c r="X197" i="3"/>
  <c r="AA197" i="3" s="1"/>
  <c r="X207" i="3"/>
  <c r="AA207" i="3" s="1"/>
  <c r="W217" i="3"/>
  <c r="Z217" i="3" s="1"/>
  <c r="X220" i="3"/>
  <c r="AA220" i="3" s="1"/>
  <c r="W221" i="3"/>
  <c r="Z221" i="3" s="1"/>
  <c r="Y222" i="3"/>
  <c r="X224" i="3"/>
  <c r="AA224" i="3" s="1"/>
  <c r="Y228" i="3"/>
  <c r="X229" i="3"/>
  <c r="AA229" i="3" s="1"/>
  <c r="X239" i="3"/>
  <c r="AA239" i="3" s="1"/>
  <c r="Y184" i="3"/>
  <c r="Y186" i="3"/>
  <c r="Y188" i="3"/>
  <c r="X189" i="3"/>
  <c r="AA189" i="3" s="1"/>
  <c r="Y220" i="3"/>
  <c r="X221" i="3"/>
  <c r="AA221" i="3" s="1"/>
  <c r="X191" i="3"/>
  <c r="AA191" i="3" s="1"/>
  <c r="W201" i="3"/>
  <c r="Z201" i="3" s="1"/>
  <c r="X204" i="3"/>
  <c r="AA204" i="3" s="1"/>
  <c r="W205" i="3"/>
  <c r="Z205" i="3" s="1"/>
  <c r="Y206" i="3"/>
  <c r="X208" i="3"/>
  <c r="AA208" i="3" s="1"/>
  <c r="Y212" i="3"/>
  <c r="X213" i="3"/>
  <c r="AA213" i="3" s="1"/>
  <c r="X223" i="3"/>
  <c r="AA223" i="3" s="1"/>
  <c r="W233" i="3"/>
  <c r="Z233" i="3" s="1"/>
  <c r="X236" i="3"/>
  <c r="AA236" i="3" s="1"/>
  <c r="W237" i="3"/>
  <c r="Z237" i="3" s="1"/>
  <c r="Y238" i="3"/>
  <c r="X240" i="3"/>
  <c r="AA240" i="3" s="1"/>
  <c r="X545" i="3"/>
  <c r="AA545" i="3" s="1"/>
  <c r="Y547" i="3"/>
  <c r="W547" i="3"/>
  <c r="Z547" i="3" s="1"/>
  <c r="Y551" i="3"/>
  <c r="W551" i="3"/>
  <c r="Z551" i="3" s="1"/>
  <c r="Y555" i="3"/>
  <c r="W555" i="3"/>
  <c r="Z555" i="3" s="1"/>
  <c r="Y559" i="3"/>
  <c r="W559" i="3"/>
  <c r="Z559" i="3" s="1"/>
  <c r="Y563" i="3"/>
  <c r="W563" i="3"/>
  <c r="Z563" i="3" s="1"/>
  <c r="Y567" i="3"/>
  <c r="W567" i="3"/>
  <c r="Z567" i="3" s="1"/>
  <c r="Y571" i="3"/>
  <c r="W571" i="3"/>
  <c r="Z571" i="3" s="1"/>
  <c r="Y575" i="3"/>
  <c r="W575" i="3"/>
  <c r="Z575" i="3" s="1"/>
  <c r="Y579" i="3"/>
  <c r="W579" i="3"/>
  <c r="Z579" i="3" s="1"/>
  <c r="Y583" i="3"/>
  <c r="W583" i="3"/>
  <c r="Z583" i="3" s="1"/>
  <c r="Y587" i="3"/>
  <c r="W587" i="3"/>
  <c r="Z587" i="3" s="1"/>
  <c r="Y591" i="3"/>
  <c r="W591" i="3"/>
  <c r="Z591" i="3" s="1"/>
  <c r="Y595" i="3"/>
  <c r="W595" i="3"/>
  <c r="Z595" i="3" s="1"/>
  <c r="Y599" i="3"/>
  <c r="W599" i="3"/>
  <c r="Z599" i="3" s="1"/>
  <c r="W544" i="3"/>
  <c r="Z544" i="3" s="1"/>
  <c r="Y545" i="3"/>
  <c r="W546" i="3"/>
  <c r="Z546" i="3" s="1"/>
  <c r="X547" i="3"/>
  <c r="AA547" i="3" s="1"/>
  <c r="W550" i="3"/>
  <c r="Z550" i="3" s="1"/>
  <c r="Y550" i="3"/>
  <c r="X551" i="3"/>
  <c r="AA551" i="3" s="1"/>
  <c r="W554" i="3"/>
  <c r="Z554" i="3" s="1"/>
  <c r="Y554" i="3"/>
  <c r="X555" i="3"/>
  <c r="AA555" i="3" s="1"/>
  <c r="W558" i="3"/>
  <c r="Z558" i="3" s="1"/>
  <c r="Y558" i="3"/>
  <c r="X559" i="3"/>
  <c r="AA559" i="3" s="1"/>
  <c r="W562" i="3"/>
  <c r="Z562" i="3" s="1"/>
  <c r="Y562" i="3"/>
  <c r="X563" i="3"/>
  <c r="AA563" i="3" s="1"/>
  <c r="W566" i="3"/>
  <c r="Z566" i="3" s="1"/>
  <c r="Y566" i="3"/>
  <c r="X567" i="3"/>
  <c r="AA567" i="3" s="1"/>
  <c r="W570" i="3"/>
  <c r="Z570" i="3" s="1"/>
  <c r="Y570" i="3"/>
  <c r="X571" i="3"/>
  <c r="AA571" i="3" s="1"/>
  <c r="W574" i="3"/>
  <c r="Z574" i="3" s="1"/>
  <c r="Y574" i="3"/>
  <c r="X575" i="3"/>
  <c r="AA575" i="3" s="1"/>
  <c r="W578" i="3"/>
  <c r="Z578" i="3" s="1"/>
  <c r="Y578" i="3"/>
  <c r="X579" i="3"/>
  <c r="AA579" i="3" s="1"/>
  <c r="W582" i="3"/>
  <c r="Z582" i="3" s="1"/>
  <c r="Y582" i="3"/>
  <c r="X583" i="3"/>
  <c r="AA583" i="3" s="1"/>
  <c r="W586" i="3"/>
  <c r="Z586" i="3" s="1"/>
  <c r="Y586" i="3"/>
  <c r="X587" i="3"/>
  <c r="AA587" i="3" s="1"/>
  <c r="W590" i="3"/>
  <c r="Z590" i="3" s="1"/>
  <c r="Y590" i="3"/>
  <c r="X591" i="3"/>
  <c r="AA591" i="3" s="1"/>
  <c r="W594" i="3"/>
  <c r="Z594" i="3" s="1"/>
  <c r="Y594" i="3"/>
  <c r="X595" i="3"/>
  <c r="AA595" i="3" s="1"/>
  <c r="W598" i="3"/>
  <c r="Z598" i="3" s="1"/>
  <c r="Y598" i="3"/>
  <c r="X599" i="3"/>
  <c r="AA599" i="3" s="1"/>
  <c r="W602" i="3"/>
  <c r="Z602" i="3" s="1"/>
  <c r="Y602" i="3"/>
  <c r="Y549" i="3"/>
  <c r="W549" i="3"/>
  <c r="Z549" i="3" s="1"/>
  <c r="Y553" i="3"/>
  <c r="W553" i="3"/>
  <c r="Z553" i="3" s="1"/>
  <c r="Y557" i="3"/>
  <c r="W557" i="3"/>
  <c r="Z557" i="3" s="1"/>
  <c r="Y561" i="3"/>
  <c r="W561" i="3"/>
  <c r="Z561" i="3" s="1"/>
  <c r="Y565" i="3"/>
  <c r="W565" i="3"/>
  <c r="Z565" i="3" s="1"/>
  <c r="Y569" i="3"/>
  <c r="W569" i="3"/>
  <c r="Z569" i="3" s="1"/>
  <c r="Y573" i="3"/>
  <c r="W573" i="3"/>
  <c r="Z573" i="3" s="1"/>
  <c r="Y577" i="3"/>
  <c r="W577" i="3"/>
  <c r="Z577" i="3" s="1"/>
  <c r="Y581" i="3"/>
  <c r="W581" i="3"/>
  <c r="Z581" i="3" s="1"/>
  <c r="Y585" i="3"/>
  <c r="W585" i="3"/>
  <c r="Z585" i="3" s="1"/>
  <c r="Y589" i="3"/>
  <c r="W589" i="3"/>
  <c r="Z589" i="3" s="1"/>
  <c r="Y593" i="3"/>
  <c r="W593" i="3"/>
  <c r="Z593" i="3" s="1"/>
  <c r="Y597" i="3"/>
  <c r="W597" i="3"/>
  <c r="Z597" i="3" s="1"/>
  <c r="Y601" i="3"/>
  <c r="W601" i="3"/>
  <c r="Z601" i="3" s="1"/>
  <c r="W548" i="3"/>
  <c r="Z548" i="3" s="1"/>
  <c r="Y548" i="3"/>
  <c r="X549" i="3"/>
  <c r="AA549" i="3" s="1"/>
  <c r="W552" i="3"/>
  <c r="Z552" i="3" s="1"/>
  <c r="Y552" i="3"/>
  <c r="X553" i="3"/>
  <c r="AA553" i="3" s="1"/>
  <c r="W556" i="3"/>
  <c r="Z556" i="3" s="1"/>
  <c r="Y556" i="3"/>
  <c r="X557" i="3"/>
  <c r="AA557" i="3" s="1"/>
  <c r="W560" i="3"/>
  <c r="Z560" i="3" s="1"/>
  <c r="Y560" i="3"/>
  <c r="X561" i="3"/>
  <c r="AA561" i="3" s="1"/>
  <c r="W564" i="3"/>
  <c r="Z564" i="3" s="1"/>
  <c r="Y564" i="3"/>
  <c r="X565" i="3"/>
  <c r="AA565" i="3" s="1"/>
  <c r="W568" i="3"/>
  <c r="Z568" i="3" s="1"/>
  <c r="Y568" i="3"/>
  <c r="X569" i="3"/>
  <c r="AA569" i="3" s="1"/>
  <c r="W572" i="3"/>
  <c r="Z572" i="3" s="1"/>
  <c r="Y572" i="3"/>
  <c r="X573" i="3"/>
  <c r="AA573" i="3" s="1"/>
  <c r="W576" i="3"/>
  <c r="Z576" i="3" s="1"/>
  <c r="Y576" i="3"/>
  <c r="X577" i="3"/>
  <c r="AA577" i="3" s="1"/>
  <c r="W580" i="3"/>
  <c r="Z580" i="3" s="1"/>
  <c r="Y580" i="3"/>
  <c r="X581" i="3"/>
  <c r="AA581" i="3" s="1"/>
  <c r="W584" i="3"/>
  <c r="Z584" i="3" s="1"/>
  <c r="Y584" i="3"/>
  <c r="X585" i="3"/>
  <c r="AA585" i="3" s="1"/>
  <c r="W588" i="3"/>
  <c r="Z588" i="3" s="1"/>
  <c r="Y588" i="3"/>
  <c r="X589" i="3"/>
  <c r="AA589" i="3" s="1"/>
  <c r="W592" i="3"/>
  <c r="Z592" i="3" s="1"/>
  <c r="Y592" i="3"/>
  <c r="X593" i="3"/>
  <c r="AA593" i="3" s="1"/>
  <c r="W596" i="3"/>
  <c r="Z596" i="3" s="1"/>
  <c r="Y596" i="3"/>
  <c r="X597" i="3"/>
  <c r="AA597" i="3" s="1"/>
  <c r="W600" i="3"/>
  <c r="Z600" i="3" s="1"/>
  <c r="Y600" i="3"/>
  <c r="X601" i="3"/>
  <c r="AA601" i="3" s="1"/>
  <c r="W485" i="3"/>
  <c r="Z485" i="3" s="1"/>
  <c r="Y485" i="3"/>
  <c r="Y490" i="3"/>
  <c r="X491" i="3"/>
  <c r="AA491" i="3" s="1"/>
  <c r="Y498" i="3"/>
  <c r="X499" i="3"/>
  <c r="AA499" i="3" s="1"/>
  <c r="Y506" i="3"/>
  <c r="X507" i="3"/>
  <c r="AA507" i="3" s="1"/>
  <c r="Y514" i="3"/>
  <c r="X515" i="3"/>
  <c r="AA515" i="3" s="1"/>
  <c r="Y522" i="3"/>
  <c r="X523" i="3"/>
  <c r="AA523" i="3" s="1"/>
  <c r="Y530" i="3"/>
  <c r="X531" i="3"/>
  <c r="AA531" i="3" s="1"/>
  <c r="Y538" i="3"/>
  <c r="X539" i="3"/>
  <c r="AA539" i="3" s="1"/>
  <c r="X488" i="3"/>
  <c r="AA488" i="3" s="1"/>
  <c r="W489" i="3"/>
  <c r="Z489" i="3" s="1"/>
  <c r="X496" i="3"/>
  <c r="AA496" i="3" s="1"/>
  <c r="W497" i="3"/>
  <c r="Z497" i="3" s="1"/>
  <c r="X504" i="3"/>
  <c r="AA504" i="3" s="1"/>
  <c r="W505" i="3"/>
  <c r="Z505" i="3" s="1"/>
  <c r="X512" i="3"/>
  <c r="AA512" i="3" s="1"/>
  <c r="W513" i="3"/>
  <c r="Z513" i="3" s="1"/>
  <c r="X520" i="3"/>
  <c r="AA520" i="3" s="1"/>
  <c r="W521" i="3"/>
  <c r="Z521" i="3" s="1"/>
  <c r="X528" i="3"/>
  <c r="AA528" i="3" s="1"/>
  <c r="W529" i="3"/>
  <c r="Z529" i="3" s="1"/>
  <c r="X536" i="3"/>
  <c r="AA536" i="3" s="1"/>
  <c r="W537" i="3"/>
  <c r="Z537" i="3" s="1"/>
  <c r="Y488" i="3"/>
  <c r="X489" i="3"/>
  <c r="AA489" i="3" s="1"/>
  <c r="X490" i="3"/>
  <c r="AA490" i="3" s="1"/>
  <c r="W491" i="3"/>
  <c r="Z491" i="3" s="1"/>
  <c r="Y496" i="3"/>
  <c r="X497" i="3"/>
  <c r="AA497" i="3" s="1"/>
  <c r="X498" i="3"/>
  <c r="AA498" i="3" s="1"/>
  <c r="W499" i="3"/>
  <c r="Z499" i="3" s="1"/>
  <c r="Y504" i="3"/>
  <c r="X505" i="3"/>
  <c r="AA505" i="3" s="1"/>
  <c r="X506" i="3"/>
  <c r="AA506" i="3" s="1"/>
  <c r="W507" i="3"/>
  <c r="Z507" i="3" s="1"/>
  <c r="Y512" i="3"/>
  <c r="X513" i="3"/>
  <c r="AA513" i="3" s="1"/>
  <c r="X514" i="3"/>
  <c r="AA514" i="3" s="1"/>
  <c r="W515" i="3"/>
  <c r="Z515" i="3" s="1"/>
  <c r="Y520" i="3"/>
  <c r="X521" i="3"/>
  <c r="AA521" i="3" s="1"/>
  <c r="X522" i="3"/>
  <c r="AA522" i="3" s="1"/>
  <c r="W523" i="3"/>
  <c r="Z523" i="3" s="1"/>
  <c r="Y528" i="3"/>
  <c r="X529" i="3"/>
  <c r="AA529" i="3" s="1"/>
  <c r="X530" i="3"/>
  <c r="AA530" i="3" s="1"/>
  <c r="W531" i="3"/>
  <c r="Z531" i="3" s="1"/>
  <c r="Y536" i="3"/>
  <c r="X537" i="3"/>
  <c r="AA537" i="3" s="1"/>
  <c r="X538" i="3"/>
  <c r="AA538" i="3" s="1"/>
  <c r="W539" i="3"/>
  <c r="Z539" i="3" s="1"/>
  <c r="W450" i="3"/>
  <c r="Z450" i="3" s="1"/>
  <c r="X450" i="3"/>
  <c r="AA450" i="3" s="1"/>
  <c r="W424" i="3"/>
  <c r="Z424" i="3" s="1"/>
  <c r="X432" i="3"/>
  <c r="AA432" i="3" s="1"/>
  <c r="W441" i="3"/>
  <c r="Z441" i="3" s="1"/>
  <c r="Y450" i="3"/>
  <c r="Y424" i="3"/>
  <c r="Y426" i="3"/>
  <c r="X427" i="3"/>
  <c r="AA427" i="3" s="1"/>
  <c r="Y434" i="3"/>
  <c r="X435" i="3"/>
  <c r="AA435" i="3" s="1"/>
  <c r="X436" i="3"/>
  <c r="AA436" i="3" s="1"/>
  <c r="Y442" i="3"/>
  <c r="X443" i="3"/>
  <c r="AA443" i="3" s="1"/>
  <c r="X444" i="3"/>
  <c r="AA444" i="3" s="1"/>
  <c r="W452" i="3"/>
  <c r="Z452" i="3" s="1"/>
  <c r="X452" i="3"/>
  <c r="AA452" i="3" s="1"/>
  <c r="W460" i="3"/>
  <c r="Z460" i="3" s="1"/>
  <c r="X460" i="3"/>
  <c r="AA460" i="3" s="1"/>
  <c r="W468" i="3"/>
  <c r="Z468" i="3" s="1"/>
  <c r="X468" i="3"/>
  <c r="AA468" i="3" s="1"/>
  <c r="W476" i="3"/>
  <c r="Z476" i="3" s="1"/>
  <c r="X476" i="3"/>
  <c r="AA476" i="3" s="1"/>
  <c r="W458" i="3"/>
  <c r="Z458" i="3" s="1"/>
  <c r="X458" i="3"/>
  <c r="AA458" i="3" s="1"/>
  <c r="W466" i="3"/>
  <c r="Z466" i="3" s="1"/>
  <c r="X466" i="3"/>
  <c r="AA466" i="3" s="1"/>
  <c r="W474" i="3"/>
  <c r="Z474" i="3" s="1"/>
  <c r="X474" i="3"/>
  <c r="AA474" i="3" s="1"/>
  <c r="W482" i="3"/>
  <c r="Z482" i="3" s="1"/>
  <c r="X482" i="3"/>
  <c r="AA482" i="3" s="1"/>
  <c r="W426" i="3"/>
  <c r="Z426" i="3" s="1"/>
  <c r="W433" i="3"/>
  <c r="Z433" i="3" s="1"/>
  <c r="X440" i="3"/>
  <c r="AA440" i="3" s="1"/>
  <c r="X448" i="3"/>
  <c r="AA448" i="3" s="1"/>
  <c r="W456" i="3"/>
  <c r="Z456" i="3" s="1"/>
  <c r="X456" i="3"/>
  <c r="AA456" i="3" s="1"/>
  <c r="W464" i="3"/>
  <c r="Z464" i="3" s="1"/>
  <c r="X464" i="3"/>
  <c r="AA464" i="3" s="1"/>
  <c r="W472" i="3"/>
  <c r="Z472" i="3" s="1"/>
  <c r="X472" i="3"/>
  <c r="AA472" i="3" s="1"/>
  <c r="Y474" i="3"/>
  <c r="W480" i="3"/>
  <c r="Z480" i="3" s="1"/>
  <c r="X480" i="3"/>
  <c r="AA480" i="3" s="1"/>
  <c r="Y482" i="3"/>
  <c r="W427" i="3"/>
  <c r="Z427" i="3" s="1"/>
  <c r="Y432" i="3"/>
  <c r="X433" i="3"/>
  <c r="AA433" i="3" s="1"/>
  <c r="X434" i="3"/>
  <c r="AA434" i="3" s="1"/>
  <c r="W435" i="3"/>
  <c r="Z435" i="3" s="1"/>
  <c r="Y440" i="3"/>
  <c r="X441" i="3"/>
  <c r="AA441" i="3" s="1"/>
  <c r="X442" i="3"/>
  <c r="AA442" i="3" s="1"/>
  <c r="W443" i="3"/>
  <c r="Z443" i="3" s="1"/>
  <c r="Y448" i="3"/>
  <c r="W454" i="3"/>
  <c r="Z454" i="3" s="1"/>
  <c r="X454" i="3"/>
  <c r="AA454" i="3" s="1"/>
  <c r="Y456" i="3"/>
  <c r="W462" i="3"/>
  <c r="Z462" i="3" s="1"/>
  <c r="X462" i="3"/>
  <c r="AA462" i="3" s="1"/>
  <c r="Y464" i="3"/>
  <c r="W470" i="3"/>
  <c r="Z470" i="3" s="1"/>
  <c r="X470" i="3"/>
  <c r="AA470" i="3" s="1"/>
  <c r="Y472" i="3"/>
  <c r="W478" i="3"/>
  <c r="Z478" i="3" s="1"/>
  <c r="X478" i="3"/>
  <c r="AA478" i="3" s="1"/>
  <c r="Y480" i="3"/>
  <c r="Y369" i="3"/>
  <c r="X369" i="3"/>
  <c r="AA369" i="3" s="1"/>
  <c r="Y377" i="3"/>
  <c r="X377" i="3"/>
  <c r="AA377" i="3" s="1"/>
  <c r="Y393" i="3"/>
  <c r="X393" i="3"/>
  <c r="AA393" i="3" s="1"/>
  <c r="Y409" i="3"/>
  <c r="X409" i="3"/>
  <c r="AA409" i="3" s="1"/>
  <c r="W369" i="3"/>
  <c r="Z369" i="3" s="1"/>
  <c r="Y375" i="3"/>
  <c r="X375" i="3"/>
  <c r="AA375" i="3" s="1"/>
  <c r="Y383" i="3"/>
  <c r="X383" i="3"/>
  <c r="AA383" i="3" s="1"/>
  <c r="Y391" i="3"/>
  <c r="X391" i="3"/>
  <c r="AA391" i="3" s="1"/>
  <c r="Y399" i="3"/>
  <c r="X399" i="3"/>
  <c r="AA399" i="3" s="1"/>
  <c r="Y407" i="3"/>
  <c r="X407" i="3"/>
  <c r="AA407" i="3" s="1"/>
  <c r="Y365" i="3"/>
  <c r="X365" i="3"/>
  <c r="AA365" i="3" s="1"/>
  <c r="Y373" i="3"/>
  <c r="X373" i="3"/>
  <c r="AA373" i="3" s="1"/>
  <c r="W375" i="3"/>
  <c r="Z375" i="3" s="1"/>
  <c r="Y381" i="3"/>
  <c r="X381" i="3"/>
  <c r="AA381" i="3" s="1"/>
  <c r="W383" i="3"/>
  <c r="Z383" i="3" s="1"/>
  <c r="Y389" i="3"/>
  <c r="X389" i="3"/>
  <c r="AA389" i="3" s="1"/>
  <c r="W391" i="3"/>
  <c r="Z391" i="3" s="1"/>
  <c r="Y397" i="3"/>
  <c r="X397" i="3"/>
  <c r="AA397" i="3" s="1"/>
  <c r="W399" i="3"/>
  <c r="Z399" i="3" s="1"/>
  <c r="Y405" i="3"/>
  <c r="X405" i="3"/>
  <c r="AA405" i="3" s="1"/>
  <c r="W407" i="3"/>
  <c r="Z407" i="3" s="1"/>
  <c r="Y413" i="3"/>
  <c r="X413" i="3"/>
  <c r="AA413" i="3" s="1"/>
  <c r="Y415" i="3"/>
  <c r="X415" i="3"/>
  <c r="AA415" i="3" s="1"/>
  <c r="Y417" i="3"/>
  <c r="X417" i="3"/>
  <c r="AA417" i="3" s="1"/>
  <c r="Y419" i="3"/>
  <c r="X419" i="3"/>
  <c r="AA419" i="3" s="1"/>
  <c r="Y421" i="3"/>
  <c r="W421" i="3"/>
  <c r="Z421" i="3" s="1"/>
  <c r="X421" i="3"/>
  <c r="AA421" i="3" s="1"/>
  <c r="Y385" i="3"/>
  <c r="X385" i="3"/>
  <c r="AA385" i="3" s="1"/>
  <c r="Y401" i="3"/>
  <c r="X401" i="3"/>
  <c r="AA401" i="3" s="1"/>
  <c r="Y367" i="3"/>
  <c r="X367" i="3"/>
  <c r="AA367" i="3" s="1"/>
  <c r="W377" i="3"/>
  <c r="Z377" i="3" s="1"/>
  <c r="W385" i="3"/>
  <c r="Z385" i="3" s="1"/>
  <c r="W393" i="3"/>
  <c r="Z393" i="3" s="1"/>
  <c r="W401" i="3"/>
  <c r="Z401" i="3" s="1"/>
  <c r="W409" i="3"/>
  <c r="Z409" i="3" s="1"/>
  <c r="W365" i="3"/>
  <c r="Z365" i="3" s="1"/>
  <c r="Y371" i="3"/>
  <c r="X371" i="3"/>
  <c r="AA371" i="3" s="1"/>
  <c r="W373" i="3"/>
  <c r="Z373" i="3" s="1"/>
  <c r="Y379" i="3"/>
  <c r="X379" i="3"/>
  <c r="AA379" i="3" s="1"/>
  <c r="W381" i="3"/>
  <c r="Z381" i="3" s="1"/>
  <c r="Y387" i="3"/>
  <c r="X387" i="3"/>
  <c r="AA387" i="3" s="1"/>
  <c r="W389" i="3"/>
  <c r="Z389" i="3" s="1"/>
  <c r="Y395" i="3"/>
  <c r="X395" i="3"/>
  <c r="AA395" i="3" s="1"/>
  <c r="W397" i="3"/>
  <c r="Z397" i="3" s="1"/>
  <c r="Y403" i="3"/>
  <c r="X403" i="3"/>
  <c r="AA403" i="3" s="1"/>
  <c r="W405" i="3"/>
  <c r="Z405" i="3" s="1"/>
  <c r="Y411" i="3"/>
  <c r="X411" i="3"/>
  <c r="AA411" i="3" s="1"/>
  <c r="W413" i="3"/>
  <c r="Z413" i="3" s="1"/>
  <c r="W415" i="3"/>
  <c r="Z415" i="3" s="1"/>
  <c r="W417" i="3"/>
  <c r="Z417" i="3" s="1"/>
  <c r="W419" i="3"/>
  <c r="Z419" i="3" s="1"/>
  <c r="X311" i="3"/>
  <c r="AA311" i="3" s="1"/>
  <c r="W312" i="3"/>
  <c r="Z312" i="3" s="1"/>
  <c r="X319" i="3"/>
  <c r="AA319" i="3" s="1"/>
  <c r="W320" i="3"/>
  <c r="Z320" i="3" s="1"/>
  <c r="X327" i="3"/>
  <c r="AA327" i="3" s="1"/>
  <c r="W328" i="3"/>
  <c r="Z328" i="3" s="1"/>
  <c r="X335" i="3"/>
  <c r="AA335" i="3" s="1"/>
  <c r="W336" i="3"/>
  <c r="Z336" i="3" s="1"/>
  <c r="X343" i="3"/>
  <c r="AA343" i="3" s="1"/>
  <c r="W344" i="3"/>
  <c r="Z344" i="3" s="1"/>
  <c r="X351" i="3"/>
  <c r="AA351" i="3" s="1"/>
  <c r="W352" i="3"/>
  <c r="Z352" i="3" s="1"/>
  <c r="X359" i="3"/>
  <c r="AA359" i="3" s="1"/>
  <c r="W360" i="3"/>
  <c r="Z360" i="3" s="1"/>
  <c r="W304" i="3"/>
  <c r="Z304" i="3" s="1"/>
  <c r="W306" i="3"/>
  <c r="Z306" i="3" s="1"/>
  <c r="Y311" i="3"/>
  <c r="X312" i="3"/>
  <c r="AA312" i="3" s="1"/>
  <c r="X313" i="3"/>
  <c r="AA313" i="3" s="1"/>
  <c r="W314" i="3"/>
  <c r="Z314" i="3" s="1"/>
  <c r="Y319" i="3"/>
  <c r="X320" i="3"/>
  <c r="AA320" i="3" s="1"/>
  <c r="X321" i="3"/>
  <c r="AA321" i="3" s="1"/>
  <c r="W322" i="3"/>
  <c r="Z322" i="3" s="1"/>
  <c r="Y327" i="3"/>
  <c r="X328" i="3"/>
  <c r="AA328" i="3" s="1"/>
  <c r="X329" i="3"/>
  <c r="AA329" i="3" s="1"/>
  <c r="W330" i="3"/>
  <c r="Z330" i="3" s="1"/>
  <c r="Y335" i="3"/>
  <c r="X336" i="3"/>
  <c r="AA336" i="3" s="1"/>
  <c r="X337" i="3"/>
  <c r="AA337" i="3" s="1"/>
  <c r="W338" i="3"/>
  <c r="Z338" i="3" s="1"/>
  <c r="Y343" i="3"/>
  <c r="X344" i="3"/>
  <c r="AA344" i="3" s="1"/>
  <c r="X345" i="3"/>
  <c r="AA345" i="3" s="1"/>
  <c r="W346" i="3"/>
  <c r="Z346" i="3" s="1"/>
  <c r="Y351" i="3"/>
  <c r="X352" i="3"/>
  <c r="AA352" i="3" s="1"/>
  <c r="X353" i="3"/>
  <c r="AA353" i="3" s="1"/>
  <c r="W354" i="3"/>
  <c r="Z354" i="3" s="1"/>
  <c r="Y359" i="3"/>
  <c r="X360" i="3"/>
  <c r="AA360" i="3" s="1"/>
  <c r="X361" i="3"/>
  <c r="AA361" i="3" s="1"/>
  <c r="W362" i="3"/>
  <c r="Z362" i="3" s="1"/>
  <c r="X306" i="3"/>
  <c r="AA306" i="3" s="1"/>
  <c r="X307" i="3"/>
  <c r="AA307" i="3" s="1"/>
  <c r="W308" i="3"/>
  <c r="Z308" i="3" s="1"/>
  <c r="Y313" i="3"/>
  <c r="X314" i="3"/>
  <c r="AA314" i="3" s="1"/>
  <c r="X315" i="3"/>
  <c r="AA315" i="3" s="1"/>
  <c r="W316" i="3"/>
  <c r="Z316" i="3" s="1"/>
  <c r="Y321" i="3"/>
  <c r="X322" i="3"/>
  <c r="AA322" i="3" s="1"/>
  <c r="X323" i="3"/>
  <c r="AA323" i="3" s="1"/>
  <c r="W324" i="3"/>
  <c r="Z324" i="3" s="1"/>
  <c r="Y329" i="3"/>
  <c r="X330" i="3"/>
  <c r="AA330" i="3" s="1"/>
  <c r="X331" i="3"/>
  <c r="AA331" i="3" s="1"/>
  <c r="W332" i="3"/>
  <c r="Z332" i="3" s="1"/>
  <c r="Y337" i="3"/>
  <c r="X338" i="3"/>
  <c r="AA338" i="3" s="1"/>
  <c r="X339" i="3"/>
  <c r="AA339" i="3" s="1"/>
  <c r="W340" i="3"/>
  <c r="Z340" i="3" s="1"/>
  <c r="Y345" i="3"/>
  <c r="X346" i="3"/>
  <c r="AA346" i="3" s="1"/>
  <c r="X347" i="3"/>
  <c r="AA347" i="3" s="1"/>
  <c r="W348" i="3"/>
  <c r="Z348" i="3" s="1"/>
  <c r="Y353" i="3"/>
  <c r="X354" i="3"/>
  <c r="AA354" i="3" s="1"/>
  <c r="X355" i="3"/>
  <c r="AA355" i="3" s="1"/>
  <c r="W356" i="3"/>
  <c r="Z356" i="3" s="1"/>
  <c r="Y361" i="3"/>
  <c r="X362" i="3"/>
  <c r="AA362" i="3" s="1"/>
  <c r="X244" i="3"/>
  <c r="AA244" i="3" s="1"/>
  <c r="X246" i="3"/>
  <c r="AA246" i="3" s="1"/>
  <c r="X248" i="3"/>
  <c r="AA248" i="3" s="1"/>
  <c r="X250" i="3"/>
  <c r="AA250" i="3" s="1"/>
  <c r="X252" i="3"/>
  <c r="AA252" i="3" s="1"/>
  <c r="X254" i="3"/>
  <c r="AA254" i="3" s="1"/>
  <c r="X256" i="3"/>
  <c r="AA256" i="3" s="1"/>
  <c r="X258" i="3"/>
  <c r="AA258" i="3" s="1"/>
  <c r="X260" i="3"/>
  <c r="AA260" i="3" s="1"/>
  <c r="X262" i="3"/>
  <c r="AA262" i="3" s="1"/>
  <c r="X264" i="3"/>
  <c r="AA264" i="3" s="1"/>
  <c r="X266" i="3"/>
  <c r="AA266" i="3" s="1"/>
  <c r="X268" i="3"/>
  <c r="AA268" i="3" s="1"/>
  <c r="X270" i="3"/>
  <c r="AA270" i="3" s="1"/>
  <c r="X272" i="3"/>
  <c r="AA272" i="3" s="1"/>
  <c r="X274" i="3"/>
  <c r="AA274" i="3" s="1"/>
  <c r="X276" i="3"/>
  <c r="AA276" i="3" s="1"/>
  <c r="X278" i="3"/>
  <c r="AA278" i="3" s="1"/>
  <c r="X280" i="3"/>
  <c r="AA280" i="3" s="1"/>
  <c r="X282" i="3"/>
  <c r="AA282" i="3" s="1"/>
  <c r="X284" i="3"/>
  <c r="AA284" i="3" s="1"/>
  <c r="X283" i="3"/>
  <c r="AA283" i="3" s="1"/>
  <c r="W187" i="3"/>
  <c r="Z187" i="3" s="1"/>
  <c r="Y192" i="3"/>
  <c r="X193" i="3"/>
  <c r="AA193" i="3" s="1"/>
  <c r="X194" i="3"/>
  <c r="AA194" i="3" s="1"/>
  <c r="W195" i="3"/>
  <c r="Z195" i="3" s="1"/>
  <c r="Y200" i="3"/>
  <c r="X201" i="3"/>
  <c r="AA201" i="3" s="1"/>
  <c r="X202" i="3"/>
  <c r="AA202" i="3" s="1"/>
  <c r="W203" i="3"/>
  <c r="Z203" i="3" s="1"/>
  <c r="Y208" i="3"/>
  <c r="X209" i="3"/>
  <c r="AA209" i="3" s="1"/>
  <c r="X210" i="3"/>
  <c r="AA210" i="3" s="1"/>
  <c r="W211" i="3"/>
  <c r="Z211" i="3" s="1"/>
  <c r="Y216" i="3"/>
  <c r="X217" i="3"/>
  <c r="AA217" i="3" s="1"/>
  <c r="X218" i="3"/>
  <c r="AA218" i="3" s="1"/>
  <c r="W219" i="3"/>
  <c r="Z219" i="3" s="1"/>
  <c r="Y224" i="3"/>
  <c r="X225" i="3"/>
  <c r="AA225" i="3" s="1"/>
  <c r="X226" i="3"/>
  <c r="AA226" i="3" s="1"/>
  <c r="W227" i="3"/>
  <c r="Z227" i="3" s="1"/>
  <c r="Y232" i="3"/>
  <c r="X233" i="3"/>
  <c r="AA233" i="3" s="1"/>
  <c r="X234" i="3"/>
  <c r="AA234" i="3" s="1"/>
  <c r="W235" i="3"/>
  <c r="Z235" i="3" s="1"/>
  <c r="Y240" i="3"/>
  <c r="X241" i="3"/>
  <c r="AA241" i="3" s="1"/>
  <c r="X242" i="3"/>
  <c r="AA242" i="3" s="1"/>
  <c r="X187" i="3"/>
  <c r="AA187" i="3" s="1"/>
  <c r="Y194" i="3"/>
  <c r="X195" i="3"/>
  <c r="AA195" i="3" s="1"/>
  <c r="Y202" i="3"/>
  <c r="X203" i="3"/>
  <c r="AA203" i="3" s="1"/>
  <c r="Y210" i="3"/>
  <c r="X211" i="3"/>
  <c r="AA211" i="3" s="1"/>
  <c r="Y218" i="3"/>
  <c r="X219" i="3"/>
  <c r="AA219" i="3" s="1"/>
  <c r="Y226" i="3"/>
  <c r="X227" i="3"/>
  <c r="AA227" i="3" s="1"/>
  <c r="Y234" i="3"/>
  <c r="X235" i="3"/>
  <c r="AA235" i="3" s="1"/>
  <c r="Y242" i="3"/>
  <c r="X190" i="3"/>
  <c r="AA190" i="3" s="1"/>
  <c r="W191" i="3"/>
  <c r="Z191" i="3" s="1"/>
  <c r="X198" i="3"/>
  <c r="AA198" i="3" s="1"/>
  <c r="W199" i="3"/>
  <c r="Z199" i="3" s="1"/>
  <c r="X206" i="3"/>
  <c r="AA206" i="3" s="1"/>
  <c r="W207" i="3"/>
  <c r="Z207" i="3" s="1"/>
  <c r="X214" i="3"/>
  <c r="AA214" i="3" s="1"/>
  <c r="W215" i="3"/>
  <c r="Z215" i="3" s="1"/>
  <c r="X222" i="3"/>
  <c r="AA222" i="3" s="1"/>
  <c r="W223" i="3"/>
  <c r="Z223" i="3" s="1"/>
  <c r="X230" i="3"/>
  <c r="AA230" i="3" s="1"/>
  <c r="W231" i="3"/>
  <c r="Z231" i="3" s="1"/>
  <c r="X238" i="3"/>
  <c r="AA238" i="3" s="1"/>
  <c r="W239" i="3"/>
  <c r="Z239" i="3" s="1"/>
  <c r="W132" i="3"/>
  <c r="Z132" i="3" s="1"/>
  <c r="W148" i="3"/>
  <c r="Z148" i="3" s="1"/>
  <c r="X148" i="3"/>
  <c r="AA148" i="3" s="1"/>
  <c r="X155" i="3"/>
  <c r="AA155" i="3" s="1"/>
  <c r="X165" i="3"/>
  <c r="AA165" i="3" s="1"/>
  <c r="W165" i="3"/>
  <c r="Z165" i="3" s="1"/>
  <c r="W170" i="3"/>
  <c r="Z170" i="3" s="1"/>
  <c r="W180" i="3"/>
  <c r="Z180" i="3" s="1"/>
  <c r="X180" i="3"/>
  <c r="AA180" i="3" s="1"/>
  <c r="W127" i="3"/>
  <c r="Z127" i="3" s="1"/>
  <c r="W131" i="3"/>
  <c r="Z131" i="3" s="1"/>
  <c r="X132" i="3"/>
  <c r="AA132" i="3" s="1"/>
  <c r="W140" i="3"/>
  <c r="Z140" i="3" s="1"/>
  <c r="X140" i="3"/>
  <c r="AA140" i="3" s="1"/>
  <c r="X147" i="3"/>
  <c r="AA147" i="3" s="1"/>
  <c r="W155" i="3"/>
  <c r="Z155" i="3" s="1"/>
  <c r="X157" i="3"/>
  <c r="AA157" i="3" s="1"/>
  <c r="W157" i="3"/>
  <c r="Z157" i="3" s="1"/>
  <c r="W162" i="3"/>
  <c r="Z162" i="3" s="1"/>
  <c r="X170" i="3"/>
  <c r="AA170" i="3" s="1"/>
  <c r="W172" i="3"/>
  <c r="Z172" i="3" s="1"/>
  <c r="X172" i="3"/>
  <c r="AA172" i="3" s="1"/>
  <c r="X179" i="3"/>
  <c r="AA179" i="3" s="1"/>
  <c r="W126" i="3"/>
  <c r="Z126" i="3" s="1"/>
  <c r="X127" i="3"/>
  <c r="AA127" i="3" s="1"/>
  <c r="X130" i="3"/>
  <c r="AA130" i="3" s="1"/>
  <c r="X131" i="3"/>
  <c r="AA131" i="3" s="1"/>
  <c r="W135" i="3"/>
  <c r="Z135" i="3" s="1"/>
  <c r="W139" i="3"/>
  <c r="Z139" i="3" s="1"/>
  <c r="W147" i="3"/>
  <c r="Z147" i="3" s="1"/>
  <c r="X149" i="3"/>
  <c r="AA149" i="3" s="1"/>
  <c r="W149" i="3"/>
  <c r="Z149" i="3" s="1"/>
  <c r="W154" i="3"/>
  <c r="Z154" i="3" s="1"/>
  <c r="X162" i="3"/>
  <c r="AA162" i="3" s="1"/>
  <c r="W164" i="3"/>
  <c r="Z164" i="3" s="1"/>
  <c r="X164" i="3"/>
  <c r="AA164" i="3" s="1"/>
  <c r="X171" i="3"/>
  <c r="AA171" i="3" s="1"/>
  <c r="W179" i="3"/>
  <c r="Z179" i="3" s="1"/>
  <c r="X181" i="3"/>
  <c r="AA181" i="3" s="1"/>
  <c r="W181" i="3"/>
  <c r="Z181" i="3" s="1"/>
  <c r="X133" i="3"/>
  <c r="AA133" i="3" s="1"/>
  <c r="W134" i="3"/>
  <c r="Z134" i="3" s="1"/>
  <c r="X134" i="3"/>
  <c r="AA134" i="3" s="1"/>
  <c r="X135" i="3"/>
  <c r="AA135" i="3" s="1"/>
  <c r="X138" i="3"/>
  <c r="AA138" i="3" s="1"/>
  <c r="X139" i="3"/>
  <c r="AA139" i="3" s="1"/>
  <c r="X141" i="3"/>
  <c r="AA141" i="3" s="1"/>
  <c r="W141" i="3"/>
  <c r="Z141" i="3" s="1"/>
  <c r="W146" i="3"/>
  <c r="Z146" i="3" s="1"/>
  <c r="X154" i="3"/>
  <c r="AA154" i="3" s="1"/>
  <c r="W156" i="3"/>
  <c r="Z156" i="3" s="1"/>
  <c r="X156" i="3"/>
  <c r="AA156" i="3" s="1"/>
  <c r="X163" i="3"/>
  <c r="AA163" i="3" s="1"/>
  <c r="W171" i="3"/>
  <c r="Z171" i="3" s="1"/>
  <c r="X173" i="3"/>
  <c r="AA173" i="3" s="1"/>
  <c r="W173" i="3"/>
  <c r="Z173" i="3" s="1"/>
  <c r="W178" i="3"/>
  <c r="Z178" i="3" s="1"/>
  <c r="X142" i="3"/>
  <c r="AA142" i="3" s="1"/>
  <c r="W143" i="3"/>
  <c r="Z143" i="3" s="1"/>
  <c r="X150" i="3"/>
  <c r="AA150" i="3" s="1"/>
  <c r="W151" i="3"/>
  <c r="Z151" i="3" s="1"/>
  <c r="X158" i="3"/>
  <c r="AA158" i="3" s="1"/>
  <c r="W159" i="3"/>
  <c r="Z159" i="3" s="1"/>
  <c r="X166" i="3"/>
  <c r="AA166" i="3" s="1"/>
  <c r="W167" i="3"/>
  <c r="Z167" i="3" s="1"/>
  <c r="X174" i="3"/>
  <c r="AA174" i="3" s="1"/>
  <c r="W175" i="3"/>
  <c r="Z175" i="3" s="1"/>
  <c r="X182" i="3"/>
  <c r="AA182" i="3" s="1"/>
  <c r="W88" i="3"/>
  <c r="Z88" i="3" s="1"/>
  <c r="Y88" i="3"/>
  <c r="W96" i="3"/>
  <c r="Z96" i="3" s="1"/>
  <c r="Y96" i="3"/>
  <c r="W100" i="3"/>
  <c r="Z100" i="3" s="1"/>
  <c r="Y100" i="3"/>
  <c r="W104" i="3"/>
  <c r="Z104" i="3" s="1"/>
  <c r="Y104" i="3"/>
  <c r="W108" i="3"/>
  <c r="Z108" i="3" s="1"/>
  <c r="Y108" i="3"/>
  <c r="Y111" i="3"/>
  <c r="X111" i="3"/>
  <c r="AA111" i="3" s="1"/>
  <c r="W111" i="3"/>
  <c r="Z111" i="3" s="1"/>
  <c r="Y113" i="3"/>
  <c r="X113" i="3"/>
  <c r="AA113" i="3" s="1"/>
  <c r="W113" i="3"/>
  <c r="Z113" i="3" s="1"/>
  <c r="Y115" i="3"/>
  <c r="X115" i="3"/>
  <c r="AA115" i="3" s="1"/>
  <c r="W115" i="3"/>
  <c r="Z115" i="3" s="1"/>
  <c r="Y117" i="3"/>
  <c r="X117" i="3"/>
  <c r="AA117" i="3" s="1"/>
  <c r="W117" i="3"/>
  <c r="Z117" i="3" s="1"/>
  <c r="Y119" i="3"/>
  <c r="X119" i="3"/>
  <c r="AA119" i="3" s="1"/>
  <c r="W119" i="3"/>
  <c r="Z119" i="3" s="1"/>
  <c r="Y121" i="3"/>
  <c r="X121" i="3"/>
  <c r="AA121" i="3" s="1"/>
  <c r="W121" i="3"/>
  <c r="Z121" i="3" s="1"/>
  <c r="Y76" i="3"/>
  <c r="X77" i="3"/>
  <c r="AA77" i="3" s="1"/>
  <c r="X78" i="3"/>
  <c r="AA78" i="3" s="1"/>
  <c r="W79" i="3"/>
  <c r="Z79" i="3" s="1"/>
  <c r="Y84" i="3"/>
  <c r="X85" i="3"/>
  <c r="AA85" i="3" s="1"/>
  <c r="X86" i="3"/>
  <c r="AA86" i="3" s="1"/>
  <c r="W87" i="3"/>
  <c r="Z87" i="3" s="1"/>
  <c r="X88" i="3"/>
  <c r="AA88" i="3" s="1"/>
  <c r="Y91" i="3"/>
  <c r="W91" i="3"/>
  <c r="Z91" i="3" s="1"/>
  <c r="Y95" i="3"/>
  <c r="W95" i="3"/>
  <c r="Z95" i="3" s="1"/>
  <c r="X96" i="3"/>
  <c r="AA96" i="3" s="1"/>
  <c r="Y99" i="3"/>
  <c r="W99" i="3"/>
  <c r="Z99" i="3" s="1"/>
  <c r="X100" i="3"/>
  <c r="AA100" i="3" s="1"/>
  <c r="Y103" i="3"/>
  <c r="W103" i="3"/>
  <c r="Z103" i="3" s="1"/>
  <c r="X104" i="3"/>
  <c r="AA104" i="3" s="1"/>
  <c r="Y107" i="3"/>
  <c r="W107" i="3"/>
  <c r="Z107" i="3" s="1"/>
  <c r="X108" i="3"/>
  <c r="AA108" i="3" s="1"/>
  <c r="Y78" i="3"/>
  <c r="X79" i="3"/>
  <c r="AA79" i="3" s="1"/>
  <c r="Y86" i="3"/>
  <c r="X87" i="3"/>
  <c r="AA87" i="3" s="1"/>
  <c r="W90" i="3"/>
  <c r="Z90" i="3" s="1"/>
  <c r="Y90" i="3"/>
  <c r="W94" i="3"/>
  <c r="Z94" i="3" s="1"/>
  <c r="Y94" i="3"/>
  <c r="W98" i="3"/>
  <c r="Z98" i="3" s="1"/>
  <c r="Y98" i="3"/>
  <c r="W102" i="3"/>
  <c r="Z102" i="3" s="1"/>
  <c r="Y102" i="3"/>
  <c r="W106" i="3"/>
  <c r="Z106" i="3" s="1"/>
  <c r="Y106" i="3"/>
  <c r="W110" i="3"/>
  <c r="Z110" i="3" s="1"/>
  <c r="Y110" i="3"/>
  <c r="W92" i="3"/>
  <c r="Z92" i="3" s="1"/>
  <c r="Y92" i="3"/>
  <c r="W75" i="3"/>
  <c r="Z75" i="3" s="1"/>
  <c r="X82" i="3"/>
  <c r="AA82" i="3" s="1"/>
  <c r="W83" i="3"/>
  <c r="Z83" i="3" s="1"/>
  <c r="Y89" i="3"/>
  <c r="W89" i="3"/>
  <c r="Z89" i="3" s="1"/>
  <c r="X90" i="3"/>
  <c r="AA90" i="3" s="1"/>
  <c r="Y93" i="3"/>
  <c r="W93" i="3"/>
  <c r="Z93" i="3" s="1"/>
  <c r="X94" i="3"/>
  <c r="AA94" i="3" s="1"/>
  <c r="Y97" i="3"/>
  <c r="W97" i="3"/>
  <c r="Z97" i="3" s="1"/>
  <c r="X98" i="3"/>
  <c r="AA98" i="3" s="1"/>
  <c r="Y101" i="3"/>
  <c r="W101" i="3"/>
  <c r="Z101" i="3" s="1"/>
  <c r="X102" i="3"/>
  <c r="AA102" i="3" s="1"/>
  <c r="Y105" i="3"/>
  <c r="W105" i="3"/>
  <c r="Z105" i="3" s="1"/>
  <c r="X106" i="3"/>
  <c r="AA106" i="3" s="1"/>
  <c r="Y109" i="3"/>
  <c r="W109" i="3"/>
  <c r="Z109" i="3" s="1"/>
  <c r="X110" i="3"/>
  <c r="AA110" i="3" s="1"/>
  <c r="Y112" i="3"/>
  <c r="Y114" i="3"/>
  <c r="Y116" i="3"/>
  <c r="Y118" i="3"/>
  <c r="Y120" i="3"/>
  <c r="Y122" i="3"/>
  <c r="X74" i="3" l="1"/>
  <c r="AA74" i="3" s="1"/>
  <c r="Y73" i="3"/>
  <c r="Y72" i="3"/>
  <c r="Y71" i="3"/>
  <c r="Y70" i="3"/>
  <c r="Y69" i="3"/>
  <c r="X68" i="3"/>
  <c r="AA68" i="3" s="1"/>
  <c r="Y67" i="3"/>
  <c r="Y66" i="3"/>
  <c r="Y65" i="3"/>
  <c r="Y64" i="3"/>
  <c r="Y63" i="3"/>
  <c r="X64" i="3" l="1"/>
  <c r="AA64" i="3" s="1"/>
  <c r="W64" i="3"/>
  <c r="Z64" i="3" s="1"/>
  <c r="W66" i="3"/>
  <c r="Z66" i="3" s="1"/>
  <c r="W70" i="3"/>
  <c r="Z70" i="3" s="1"/>
  <c r="X70" i="3"/>
  <c r="AA70" i="3" s="1"/>
  <c r="Y74" i="3"/>
  <c r="W72" i="3"/>
  <c r="Z72" i="3" s="1"/>
  <c r="X72" i="3"/>
  <c r="AA72" i="3" s="1"/>
  <c r="W74" i="3"/>
  <c r="Z74" i="3" s="1"/>
  <c r="Y68" i="3"/>
  <c r="X66" i="3"/>
  <c r="AA66" i="3" s="1"/>
  <c r="W68" i="3"/>
  <c r="Z68" i="3" s="1"/>
  <c r="W65" i="3"/>
  <c r="Z65" i="3" s="1"/>
  <c r="W69" i="3"/>
  <c r="Z69" i="3" s="1"/>
  <c r="X63" i="3"/>
  <c r="AA63" i="3" s="1"/>
  <c r="X65" i="3"/>
  <c r="AA65" i="3" s="1"/>
  <c r="X67" i="3"/>
  <c r="AA67" i="3" s="1"/>
  <c r="X69" i="3"/>
  <c r="AA69" i="3" s="1"/>
  <c r="X71" i="3"/>
  <c r="AA71" i="3" s="1"/>
  <c r="X73" i="3"/>
  <c r="AA73" i="3" s="1"/>
  <c r="W63" i="3"/>
  <c r="Z63" i="3" s="1"/>
  <c r="W67" i="3"/>
  <c r="Z67" i="3" s="1"/>
  <c r="W71" i="3"/>
  <c r="Z71" i="3" s="1"/>
  <c r="W73" i="3"/>
  <c r="Z73" i="3" s="1"/>
  <c r="AS572" i="3" l="1"/>
  <c r="AR572" i="3" s="1"/>
  <c r="AS571" i="3"/>
  <c r="AR571" i="3" s="1"/>
  <c r="AS570" i="3"/>
  <c r="AR570" i="3" s="1"/>
  <c r="AS569" i="3"/>
  <c r="AR569" i="3" s="1"/>
  <c r="AS568" i="3"/>
  <c r="AR568" i="3" s="1"/>
  <c r="AS567" i="3"/>
  <c r="AR567" i="3" s="1"/>
  <c r="AS566" i="3"/>
  <c r="AR566" i="3" s="1"/>
  <c r="AS565" i="3"/>
  <c r="AR565" i="3" s="1"/>
  <c r="AS564" i="3"/>
  <c r="AR564" i="3" s="1"/>
  <c r="AS563" i="3"/>
  <c r="AR563" i="3" s="1"/>
  <c r="AS562" i="3"/>
  <c r="AR562" i="3" s="1"/>
  <c r="AS561" i="3"/>
  <c r="AR561" i="3" s="1"/>
  <c r="AS560" i="3"/>
  <c r="AR560" i="3" s="1"/>
  <c r="AS559" i="3"/>
  <c r="AR559" i="3" s="1"/>
  <c r="AS558" i="3"/>
  <c r="AR558" i="3" s="1"/>
  <c r="AS557" i="3"/>
  <c r="AR557" i="3" s="1"/>
  <c r="AS556" i="3"/>
  <c r="AR556" i="3" s="1"/>
  <c r="AS555" i="3"/>
  <c r="AR555" i="3" s="1"/>
  <c r="AS512" i="3"/>
  <c r="AR512" i="3" s="1"/>
  <c r="AS511" i="3"/>
  <c r="AR511" i="3" s="1"/>
  <c r="AS510" i="3"/>
  <c r="AR510" i="3" s="1"/>
  <c r="AS509" i="3"/>
  <c r="AR509" i="3" s="1"/>
  <c r="AS508" i="3"/>
  <c r="AR508" i="3" s="1"/>
  <c r="AS507" i="3"/>
  <c r="AR507" i="3" s="1"/>
  <c r="AS506" i="3"/>
  <c r="AR506" i="3" s="1"/>
  <c r="AS505" i="3"/>
  <c r="AR505" i="3" s="1"/>
  <c r="AS504" i="3"/>
  <c r="AR504" i="3" s="1"/>
  <c r="AS503" i="3"/>
  <c r="AR503" i="3" s="1"/>
  <c r="AS502" i="3"/>
  <c r="AR502" i="3" s="1"/>
  <c r="AS501" i="3"/>
  <c r="AR501" i="3" s="1"/>
  <c r="AS500" i="3"/>
  <c r="AR500" i="3" s="1"/>
  <c r="AS499" i="3"/>
  <c r="AR499" i="3" s="1"/>
  <c r="AS498" i="3"/>
  <c r="AR498" i="3" s="1"/>
  <c r="AS497" i="3"/>
  <c r="AR497" i="3" s="1"/>
  <c r="AS496" i="3"/>
  <c r="AR496" i="3" s="1"/>
  <c r="AS495" i="3"/>
  <c r="AR495" i="3" s="1"/>
  <c r="AS452" i="3"/>
  <c r="AS451" i="3"/>
  <c r="AS450" i="3"/>
  <c r="AS449" i="3"/>
  <c r="AS448" i="3"/>
  <c r="AS447" i="3"/>
  <c r="AS446" i="3"/>
  <c r="AS445" i="3"/>
  <c r="AS444" i="3"/>
  <c r="AS443" i="3"/>
  <c r="AS442" i="3"/>
  <c r="AS441" i="3"/>
  <c r="AS440" i="3"/>
  <c r="AS439" i="3"/>
  <c r="AS438" i="3"/>
  <c r="AS437" i="3"/>
  <c r="AS436" i="3"/>
  <c r="AS435" i="3"/>
  <c r="AS392" i="3"/>
  <c r="AS391" i="3"/>
  <c r="AS390" i="3"/>
  <c r="AS389" i="3"/>
  <c r="AS388" i="3"/>
  <c r="AS387" i="3"/>
  <c r="AS386" i="3"/>
  <c r="AS385" i="3"/>
  <c r="AS384" i="3"/>
  <c r="AS383" i="3"/>
  <c r="AS382" i="3"/>
  <c r="AS381" i="3"/>
  <c r="AS380" i="3"/>
  <c r="AS379" i="3"/>
  <c r="AS378" i="3"/>
  <c r="AS377" i="3"/>
  <c r="AS376" i="3"/>
  <c r="AS375" i="3"/>
  <c r="AU571" i="3" l="1"/>
  <c r="AU570" i="3"/>
  <c r="AU569" i="3"/>
  <c r="AU567" i="3"/>
  <c r="AU566" i="3"/>
  <c r="AU565" i="3"/>
  <c r="AU564" i="3"/>
  <c r="AU563" i="3"/>
  <c r="AU562" i="3"/>
  <c r="AU560" i="3"/>
  <c r="AU558" i="3"/>
  <c r="AU557" i="3"/>
  <c r="Y543" i="3"/>
  <c r="AU512" i="3"/>
  <c r="AU511" i="3"/>
  <c r="AU510" i="3"/>
  <c r="AU509" i="3"/>
  <c r="AU507" i="3"/>
  <c r="AU506" i="3"/>
  <c r="AU503" i="3"/>
  <c r="AU502" i="3"/>
  <c r="AU499" i="3"/>
  <c r="AU498" i="3"/>
  <c r="AU497" i="3"/>
  <c r="AU496" i="3"/>
  <c r="X483" i="3"/>
  <c r="AA483" i="3" s="1"/>
  <c r="AU572" i="3" l="1"/>
  <c r="Y483" i="3"/>
  <c r="W543" i="3"/>
  <c r="Z543" i="3" s="1"/>
  <c r="W483" i="3"/>
  <c r="Z483" i="3" s="1"/>
  <c r="AU568" i="3"/>
  <c r="AU561" i="3"/>
  <c r="AU559" i="3"/>
  <c r="AU556" i="3"/>
  <c r="AU505" i="3"/>
  <c r="X543" i="3"/>
  <c r="AA543" i="3" s="1"/>
  <c r="AU501" i="3"/>
  <c r="AU508" i="3"/>
  <c r="AU504" i="3"/>
  <c r="AU500" i="3"/>
  <c r="AU555" i="3"/>
  <c r="AU495" i="3"/>
  <c r="AR375" i="3" l="1"/>
  <c r="AR377" i="3" l="1"/>
  <c r="AR387" i="3"/>
  <c r="AR452" i="3"/>
  <c r="AR451" i="3"/>
  <c r="AR450" i="3"/>
  <c r="AR449" i="3"/>
  <c r="AR448" i="3"/>
  <c r="AR447" i="3"/>
  <c r="AR446" i="3"/>
  <c r="AR445" i="3"/>
  <c r="AR444" i="3"/>
  <c r="AR443" i="3"/>
  <c r="AR442" i="3"/>
  <c r="AR441" i="3"/>
  <c r="AR440" i="3"/>
  <c r="AR439" i="3"/>
  <c r="AR438" i="3"/>
  <c r="AR437" i="3"/>
  <c r="AR436" i="3"/>
  <c r="AR435" i="3"/>
  <c r="AR392" i="3"/>
  <c r="AR391" i="3"/>
  <c r="AR390" i="3"/>
  <c r="AR389" i="3"/>
  <c r="AR388" i="3"/>
  <c r="AR386" i="3"/>
  <c r="AR385" i="3"/>
  <c r="AR384" i="3"/>
  <c r="AR383" i="3"/>
  <c r="AR382" i="3"/>
  <c r="AR381" i="3"/>
  <c r="AR380" i="3"/>
  <c r="AR379" i="3"/>
  <c r="AR378" i="3"/>
  <c r="AR376" i="3"/>
  <c r="AU376" i="3" l="1"/>
  <c r="AU380" i="3"/>
  <c r="AU384" i="3"/>
  <c r="AU378" i="3"/>
  <c r="AU382" i="3"/>
  <c r="AU386" i="3"/>
  <c r="AU392" i="3"/>
  <c r="AU375" i="3"/>
  <c r="AU452" i="3"/>
  <c r="AU451" i="3"/>
  <c r="AU450" i="3"/>
  <c r="AU449" i="3"/>
  <c r="AU448" i="3"/>
  <c r="AU447" i="3"/>
  <c r="AU446" i="3"/>
  <c r="AU445" i="3"/>
  <c r="AU444" i="3"/>
  <c r="AU443" i="3"/>
  <c r="AU442" i="3"/>
  <c r="AU441" i="3"/>
  <c r="AU440" i="3"/>
  <c r="AU439" i="3"/>
  <c r="AU438" i="3"/>
  <c r="AU437" i="3"/>
  <c r="AU436" i="3"/>
  <c r="AU435" i="3"/>
  <c r="AU391" i="3"/>
  <c r="AU390" i="3"/>
  <c r="AU389" i="3"/>
  <c r="AU388" i="3"/>
  <c r="AU387" i="3"/>
  <c r="AU385" i="3"/>
  <c r="AU383" i="3"/>
  <c r="AU381" i="3"/>
  <c r="AU379" i="3"/>
  <c r="AU377" i="3"/>
  <c r="D18" i="2" l="1"/>
  <c r="C18" i="2"/>
  <c r="B18" i="2"/>
  <c r="A18" i="2"/>
  <c r="Y123" i="3" l="1"/>
  <c r="Y6" i="3" l="1"/>
  <c r="X6" i="3"/>
  <c r="AA6" i="3" s="1"/>
  <c r="W6" i="3"/>
  <c r="Z6" i="3" s="1"/>
  <c r="X10" i="3"/>
  <c r="AA10" i="3" s="1"/>
  <c r="W10" i="3"/>
  <c r="Z10" i="3" s="1"/>
  <c r="Y10" i="3"/>
  <c r="X7" i="3"/>
  <c r="AA7" i="3" s="1"/>
  <c r="W7" i="3"/>
  <c r="Z7" i="3" s="1"/>
  <c r="Y7" i="3"/>
  <c r="X11" i="3"/>
  <c r="AA11" i="3" s="1"/>
  <c r="W11" i="3"/>
  <c r="Z11" i="3" s="1"/>
  <c r="Y11" i="3"/>
  <c r="Y303" i="3"/>
  <c r="X303" i="3"/>
  <c r="AA303" i="3" s="1"/>
  <c r="W303" i="3"/>
  <c r="Z303" i="3" s="1"/>
  <c r="Y8" i="3"/>
  <c r="X8" i="3"/>
  <c r="AA8" i="3" s="1"/>
  <c r="W8" i="3"/>
  <c r="Z8" i="3" s="1"/>
  <c r="Y12" i="3"/>
  <c r="W12" i="3"/>
  <c r="Z12" i="3" s="1"/>
  <c r="X12" i="3"/>
  <c r="AA12" i="3" s="1"/>
  <c r="Y14" i="3"/>
  <c r="X14" i="3"/>
  <c r="AA14" i="3" s="1"/>
  <c r="W14" i="3"/>
  <c r="Z14" i="3" s="1"/>
  <c r="X3" i="3"/>
  <c r="AA3" i="3" s="1"/>
  <c r="W3" i="3"/>
  <c r="Z3" i="3" s="1"/>
  <c r="Y3" i="3"/>
  <c r="X123" i="3"/>
  <c r="AA123" i="3" s="1"/>
  <c r="W123" i="3"/>
  <c r="Z123" i="3" s="1"/>
  <c r="Y243" i="3"/>
  <c r="X243" i="3"/>
  <c r="AA243" i="3" s="1"/>
  <c r="W243" i="3"/>
  <c r="Z243" i="3" s="1"/>
  <c r="Y4" i="3"/>
  <c r="W4" i="3"/>
  <c r="Z4" i="3" s="1"/>
  <c r="X4" i="3"/>
  <c r="AA4" i="3" s="1"/>
  <c r="X5" i="3"/>
  <c r="AA5" i="3" s="1"/>
  <c r="Y5" i="3"/>
  <c r="W5" i="3"/>
  <c r="Z5" i="3" s="1"/>
  <c r="X9" i="3"/>
  <c r="AA9" i="3" s="1"/>
  <c r="Y9" i="3"/>
  <c r="W9" i="3"/>
  <c r="Z9" i="3" s="1"/>
  <c r="X13" i="3"/>
  <c r="AA13" i="3" s="1"/>
  <c r="Y13" i="3"/>
  <c r="W13" i="3"/>
  <c r="Z13" i="3" s="1"/>
  <c r="Y363" i="3"/>
  <c r="X363" i="3"/>
  <c r="AA363" i="3" s="1"/>
  <c r="W363" i="3"/>
  <c r="Z363" i="3" s="1"/>
  <c r="Y423" i="3"/>
  <c r="X423" i="3"/>
  <c r="AA423" i="3" s="1"/>
  <c r="W423" i="3"/>
  <c r="Z423" i="3" s="1"/>
  <c r="X183" i="3"/>
  <c r="AA183" i="3" s="1"/>
  <c r="Y183" i="3"/>
  <c r="W183" i="3"/>
  <c r="Z183" i="3" s="1"/>
  <c r="H617" i="2" l="1"/>
  <c r="L617" i="2" s="1"/>
  <c r="G616" i="2"/>
  <c r="K616" i="2" s="1"/>
  <c r="F615" i="2"/>
  <c r="J615" i="2" s="1"/>
  <c r="H613" i="2"/>
  <c r="L613" i="2" s="1"/>
  <c r="G612" i="2"/>
  <c r="K612" i="2" s="1"/>
  <c r="F611" i="2"/>
  <c r="J611" i="2" s="1"/>
  <c r="H609" i="2"/>
  <c r="L609" i="2" s="1"/>
  <c r="G608" i="2"/>
  <c r="K608" i="2" s="1"/>
  <c r="F607" i="2"/>
  <c r="J607" i="2" s="1"/>
  <c r="H605" i="2"/>
  <c r="L605" i="2" s="1"/>
  <c r="G604" i="2"/>
  <c r="K604" i="2" s="1"/>
  <c r="F603" i="2"/>
  <c r="J603" i="2" s="1"/>
  <c r="H601" i="2"/>
  <c r="L601" i="2" s="1"/>
  <c r="G600" i="2"/>
  <c r="K600" i="2" s="1"/>
  <c r="F599" i="2"/>
  <c r="J599" i="2" s="1"/>
  <c r="H597" i="2"/>
  <c r="L597" i="2" s="1"/>
  <c r="G596" i="2"/>
  <c r="K596" i="2" s="1"/>
  <c r="F595" i="2"/>
  <c r="J595" i="2" s="1"/>
  <c r="H593" i="2"/>
  <c r="L593" i="2" s="1"/>
  <c r="G592" i="2"/>
  <c r="K592" i="2" s="1"/>
  <c r="F591" i="2"/>
  <c r="J591" i="2" s="1"/>
  <c r="H589" i="2"/>
  <c r="L589" i="2" s="1"/>
  <c r="G588" i="2"/>
  <c r="K588" i="2" s="1"/>
  <c r="F587" i="2"/>
  <c r="J587" i="2" s="1"/>
  <c r="H585" i="2"/>
  <c r="L585" i="2" s="1"/>
  <c r="G584" i="2"/>
  <c r="K584" i="2" s="1"/>
  <c r="F583" i="2"/>
  <c r="J583" i="2" s="1"/>
  <c r="H581" i="2"/>
  <c r="L581" i="2" s="1"/>
  <c r="G580" i="2"/>
  <c r="K580" i="2" s="1"/>
  <c r="F579" i="2"/>
  <c r="J579" i="2" s="1"/>
  <c r="H577" i="2"/>
  <c r="L577" i="2" s="1"/>
  <c r="G576" i="2"/>
  <c r="K576" i="2" s="1"/>
  <c r="F575" i="2"/>
  <c r="J575" i="2" s="1"/>
  <c r="H573" i="2"/>
  <c r="L573" i="2" s="1"/>
  <c r="G572" i="2"/>
  <c r="K572" i="2" s="1"/>
  <c r="F571" i="2"/>
  <c r="J571" i="2" s="1"/>
  <c r="H569" i="2"/>
  <c r="L569" i="2" s="1"/>
  <c r="G568" i="2"/>
  <c r="K568" i="2" s="1"/>
  <c r="F567" i="2"/>
  <c r="J567" i="2" s="1"/>
  <c r="H565" i="2"/>
  <c r="L565" i="2" s="1"/>
  <c r="G564" i="2"/>
  <c r="K564" i="2" s="1"/>
  <c r="F563" i="2"/>
  <c r="J563" i="2" s="1"/>
  <c r="H561" i="2"/>
  <c r="L561" i="2" s="1"/>
  <c r="G560" i="2"/>
  <c r="K560" i="2" s="1"/>
  <c r="F559" i="2"/>
  <c r="J559" i="2" s="1"/>
  <c r="H557" i="2"/>
  <c r="L557" i="2" s="1"/>
  <c r="G556" i="2"/>
  <c r="K556" i="2" s="1"/>
  <c r="F555" i="2"/>
  <c r="J555" i="2" s="1"/>
  <c r="H553" i="2"/>
  <c r="L553" i="2" s="1"/>
  <c r="G552" i="2"/>
  <c r="K552" i="2" s="1"/>
  <c r="F551" i="2"/>
  <c r="J551" i="2" s="1"/>
  <c r="H549" i="2"/>
  <c r="L549" i="2" s="1"/>
  <c r="G548" i="2"/>
  <c r="K548" i="2" s="1"/>
  <c r="F547" i="2"/>
  <c r="J547" i="2" s="1"/>
  <c r="H545" i="2"/>
  <c r="L545" i="2" s="1"/>
  <c r="G544" i="2"/>
  <c r="K544" i="2" s="1"/>
  <c r="F543" i="2"/>
  <c r="J543" i="2" s="1"/>
  <c r="H541" i="2"/>
  <c r="L541" i="2" s="1"/>
  <c r="G540" i="2"/>
  <c r="K540" i="2" s="1"/>
  <c r="F539" i="2"/>
  <c r="J539" i="2" s="1"/>
  <c r="H537" i="2"/>
  <c r="L537" i="2" s="1"/>
  <c r="G536" i="2"/>
  <c r="K536" i="2" s="1"/>
  <c r="F535" i="2"/>
  <c r="J535" i="2" s="1"/>
  <c r="H533" i="2"/>
  <c r="L533" i="2" s="1"/>
  <c r="G532" i="2"/>
  <c r="K532" i="2" s="1"/>
  <c r="F531" i="2"/>
  <c r="J531" i="2" s="1"/>
  <c r="H529" i="2"/>
  <c r="L529" i="2" s="1"/>
  <c r="G528" i="2"/>
  <c r="K528" i="2" s="1"/>
  <c r="F527" i="2"/>
  <c r="J527" i="2" s="1"/>
  <c r="H525" i="2"/>
  <c r="L525" i="2" s="1"/>
  <c r="G524" i="2"/>
  <c r="K524" i="2" s="1"/>
  <c r="F523" i="2"/>
  <c r="J523" i="2" s="1"/>
  <c r="H521" i="2"/>
  <c r="L521" i="2" s="1"/>
  <c r="G520" i="2"/>
  <c r="K520" i="2" s="1"/>
  <c r="F519" i="2"/>
  <c r="J519" i="2" s="1"/>
  <c r="H517" i="2"/>
  <c r="L517" i="2" s="1"/>
  <c r="G516" i="2"/>
  <c r="K516" i="2" s="1"/>
  <c r="F515" i="2"/>
  <c r="J515" i="2" s="1"/>
  <c r="H513" i="2"/>
  <c r="L513" i="2" s="1"/>
  <c r="G512" i="2"/>
  <c r="K512" i="2" s="1"/>
  <c r="F511" i="2"/>
  <c r="J511" i="2" s="1"/>
  <c r="H509" i="2"/>
  <c r="L509" i="2" s="1"/>
  <c r="G508" i="2"/>
  <c r="K508" i="2" s="1"/>
  <c r="F507" i="2"/>
  <c r="J507" i="2" s="1"/>
  <c r="H505" i="2"/>
  <c r="L505" i="2" s="1"/>
  <c r="G504" i="2"/>
  <c r="K504" i="2" s="1"/>
  <c r="F503" i="2"/>
  <c r="J503" i="2" s="1"/>
  <c r="H501" i="2"/>
  <c r="L501" i="2" s="1"/>
  <c r="G500" i="2"/>
  <c r="K500" i="2" s="1"/>
  <c r="F499" i="2"/>
  <c r="J499" i="2" s="1"/>
  <c r="H497" i="2"/>
  <c r="L497" i="2" s="1"/>
  <c r="G496" i="2"/>
  <c r="K496" i="2" s="1"/>
  <c r="F495" i="2"/>
  <c r="J495" i="2" s="1" a="1"/>
  <c r="J495" i="2" s="1"/>
  <c r="H493" i="2"/>
  <c r="L493" i="2" s="1"/>
  <c r="G492" i="2"/>
  <c r="K492" i="2" s="1"/>
  <c r="F491" i="2"/>
  <c r="J491" i="2" s="1" a="1"/>
  <c r="J491" i="2" s="1"/>
  <c r="H489" i="2"/>
  <c r="L489" i="2" s="1"/>
  <c r="G488" i="2"/>
  <c r="K488" i="2" s="1"/>
  <c r="F487" i="2"/>
  <c r="J487" i="2" s="1" a="1"/>
  <c r="J487" i="2" s="1"/>
  <c r="H485" i="2"/>
  <c r="L485" i="2" s="1"/>
  <c r="G484" i="2"/>
  <c r="K484" i="2" s="1"/>
  <c r="F483" i="2"/>
  <c r="J483" i="2" s="1" a="1"/>
  <c r="J483" i="2" s="1"/>
  <c r="H481" i="2"/>
  <c r="L481" i="2" s="1"/>
  <c r="G480" i="2"/>
  <c r="K480" i="2" s="1"/>
  <c r="F479" i="2"/>
  <c r="J479" i="2" s="1" a="1"/>
  <c r="J479" i="2" s="1"/>
  <c r="H477" i="2"/>
  <c r="L477" i="2" s="1"/>
  <c r="G476" i="2"/>
  <c r="K476" i="2" s="1"/>
  <c r="F475" i="2"/>
  <c r="J475" i="2" s="1" a="1"/>
  <c r="J475" i="2" s="1"/>
  <c r="H473" i="2"/>
  <c r="L473" i="2" s="1"/>
  <c r="G472" i="2"/>
  <c r="K472" i="2" s="1"/>
  <c r="F471" i="2"/>
  <c r="J471" i="2" s="1" a="1"/>
  <c r="J471" i="2" s="1"/>
  <c r="H469" i="2"/>
  <c r="L469" i="2" s="1"/>
  <c r="G468" i="2"/>
  <c r="K468" i="2" s="1"/>
  <c r="F467" i="2"/>
  <c r="J467" i="2" s="1" a="1"/>
  <c r="J467" i="2" s="1"/>
  <c r="H465" i="2"/>
  <c r="L465" i="2" s="1"/>
  <c r="G464" i="2"/>
  <c r="K464" i="2" s="1"/>
  <c r="F463" i="2"/>
  <c r="J463" i="2" s="1" a="1"/>
  <c r="J463" i="2" s="1"/>
  <c r="H461" i="2"/>
  <c r="L461" i="2" s="1"/>
  <c r="G460" i="2"/>
  <c r="K460" i="2" s="1"/>
  <c r="F459" i="2"/>
  <c r="J459" i="2" s="1" a="1"/>
  <c r="J459" i="2" s="1"/>
  <c r="H457" i="2"/>
  <c r="L457" i="2" s="1"/>
  <c r="G456" i="2"/>
  <c r="K456" i="2" s="1"/>
  <c r="F455" i="2"/>
  <c r="J455" i="2" s="1" a="1"/>
  <c r="J455" i="2" s="1"/>
  <c r="H453" i="2"/>
  <c r="L453" i="2" s="1"/>
  <c r="G452" i="2"/>
  <c r="K452" i="2" s="1"/>
  <c r="F451" i="2"/>
  <c r="J451" i="2" s="1" a="1"/>
  <c r="J451" i="2" s="1"/>
  <c r="H449" i="2"/>
  <c r="L449" i="2" s="1"/>
  <c r="G448" i="2"/>
  <c r="K448" i="2" s="1"/>
  <c r="F447" i="2"/>
  <c r="J447" i="2" s="1" a="1"/>
  <c r="J447" i="2" s="1"/>
  <c r="H445" i="2"/>
  <c r="L445" i="2" s="1"/>
  <c r="G444" i="2"/>
  <c r="K444" i="2" s="1"/>
  <c r="F443" i="2"/>
  <c r="J443" i="2" s="1" a="1"/>
  <c r="J443" i="2" s="1"/>
  <c r="H441" i="2"/>
  <c r="L441" i="2" s="1"/>
  <c r="G440" i="2"/>
  <c r="K440" i="2" s="1"/>
  <c r="F439" i="2"/>
  <c r="J439" i="2" s="1" a="1"/>
  <c r="J439" i="2" s="1"/>
  <c r="H437" i="2"/>
  <c r="L437" i="2" s="1" a="1"/>
  <c r="L437" i="2" s="1"/>
  <c r="G436" i="2"/>
  <c r="K436" i="2" s="1" a="1"/>
  <c r="K436" i="2" s="1"/>
  <c r="F435" i="2"/>
  <c r="J435" i="2" s="1" a="1"/>
  <c r="J435" i="2" s="1"/>
  <c r="H433" i="2"/>
  <c r="L433" i="2" s="1" a="1"/>
  <c r="L433" i="2" s="1"/>
  <c r="G432" i="2"/>
  <c r="K432" i="2" s="1" a="1"/>
  <c r="K432" i="2" s="1"/>
  <c r="F431" i="2"/>
  <c r="J431" i="2" s="1" a="1"/>
  <c r="J431" i="2" s="1"/>
  <c r="H429" i="2"/>
  <c r="L429" i="2" s="1" a="1"/>
  <c r="L429" i="2" s="1"/>
  <c r="G428" i="2"/>
  <c r="K428" i="2" s="1" a="1"/>
  <c r="K428" i="2" s="1"/>
  <c r="F427" i="2"/>
  <c r="J427" i="2" s="1" a="1"/>
  <c r="J427" i="2" s="1"/>
  <c r="H425" i="2"/>
  <c r="L425" i="2" s="1" a="1"/>
  <c r="L425" i="2" s="1"/>
  <c r="G424" i="2"/>
  <c r="K424" i="2" s="1" a="1"/>
  <c r="K424" i="2" s="1"/>
  <c r="F423" i="2"/>
  <c r="J423" i="2" s="1" a="1"/>
  <c r="J423" i="2" s="1"/>
  <c r="H421" i="2"/>
  <c r="L421" i="2" s="1" a="1"/>
  <c r="L421" i="2" s="1"/>
  <c r="G420" i="2"/>
  <c r="K420" i="2" s="1" a="1"/>
  <c r="K420" i="2" s="1"/>
  <c r="F419" i="2"/>
  <c r="J419" i="2" s="1" a="1"/>
  <c r="J419" i="2" s="1"/>
  <c r="H417" i="2"/>
  <c r="L417" i="2" s="1" a="1"/>
  <c r="L417" i="2" s="1"/>
  <c r="G416" i="2"/>
  <c r="K416" i="2" s="1" a="1"/>
  <c r="K416" i="2" s="1"/>
  <c r="F415" i="2"/>
  <c r="J415" i="2" s="1" a="1"/>
  <c r="J415" i="2" s="1"/>
  <c r="H413" i="2"/>
  <c r="L413" i="2" s="1" a="1"/>
  <c r="L413" i="2" s="1"/>
  <c r="G412" i="2"/>
  <c r="K412" i="2" s="1" a="1"/>
  <c r="K412" i="2" s="1"/>
  <c r="F411" i="2"/>
  <c r="J411" i="2" s="1" a="1"/>
  <c r="J411" i="2" s="1"/>
  <c r="H409" i="2"/>
  <c r="L409" i="2" s="1" a="1"/>
  <c r="L409" i="2" s="1"/>
  <c r="G408" i="2"/>
  <c r="K408" i="2" s="1" a="1"/>
  <c r="K408" i="2" s="1"/>
  <c r="F407" i="2"/>
  <c r="J407" i="2" s="1" a="1"/>
  <c r="J407" i="2" s="1"/>
  <c r="H405" i="2"/>
  <c r="L405" i="2" s="1" a="1"/>
  <c r="L405" i="2" s="1"/>
  <c r="G404" i="2"/>
  <c r="K404" i="2" s="1" a="1"/>
  <c r="K404" i="2" s="1"/>
  <c r="F403" i="2"/>
  <c r="J403" i="2" s="1" a="1"/>
  <c r="J403" i="2" s="1"/>
  <c r="H401" i="2"/>
  <c r="L401" i="2" s="1" a="1"/>
  <c r="L401" i="2" s="1"/>
  <c r="G400" i="2"/>
  <c r="K400" i="2" s="1" a="1"/>
  <c r="K400" i="2" s="1"/>
  <c r="F399" i="2"/>
  <c r="J399" i="2" s="1" a="1"/>
  <c r="J399" i="2" s="1"/>
  <c r="H397" i="2"/>
  <c r="L397" i="2" s="1" a="1"/>
  <c r="L397" i="2" s="1"/>
  <c r="G396" i="2"/>
  <c r="K396" i="2" s="1" a="1"/>
  <c r="K396" i="2" s="1"/>
  <c r="F395" i="2"/>
  <c r="J395" i="2" s="1" a="1"/>
  <c r="J395" i="2" s="1"/>
  <c r="H393" i="2"/>
  <c r="L393" i="2" s="1" a="1"/>
  <c r="L393" i="2" s="1"/>
  <c r="G392" i="2"/>
  <c r="K392" i="2" s="1" a="1"/>
  <c r="K392" i="2" s="1"/>
  <c r="F391" i="2"/>
  <c r="J391" i="2" s="1" a="1"/>
  <c r="J391" i="2" s="1"/>
  <c r="H389" i="2"/>
  <c r="L389" i="2" s="1" a="1"/>
  <c r="L389" i="2" s="1"/>
  <c r="G388" i="2"/>
  <c r="K388" i="2" s="1" a="1"/>
  <c r="K388" i="2" s="1"/>
  <c r="F387" i="2"/>
  <c r="J387" i="2" s="1" a="1"/>
  <c r="J387" i="2" s="1"/>
  <c r="H385" i="2"/>
  <c r="L385" i="2" s="1" a="1"/>
  <c r="L385" i="2" s="1"/>
  <c r="G384" i="2"/>
  <c r="K384" i="2" s="1" a="1"/>
  <c r="K384" i="2" s="1"/>
  <c r="F383" i="2"/>
  <c r="J383" i="2" s="1" a="1"/>
  <c r="J383" i="2" s="1"/>
  <c r="H381" i="2"/>
  <c r="L381" i="2" s="1" a="1"/>
  <c r="L381" i="2" s="1"/>
  <c r="G380" i="2"/>
  <c r="K380" i="2" s="1" a="1"/>
  <c r="K380" i="2" s="1"/>
  <c r="F379" i="2"/>
  <c r="J379" i="2" s="1" a="1"/>
  <c r="J379" i="2" s="1"/>
  <c r="H377" i="2"/>
  <c r="L377" i="2" s="1" a="1"/>
  <c r="L377" i="2" s="1"/>
  <c r="G376" i="2"/>
  <c r="K376" i="2" s="1" a="1"/>
  <c r="K376" i="2" s="1"/>
  <c r="F375" i="2"/>
  <c r="J375" i="2" s="1" a="1"/>
  <c r="J375" i="2" s="1"/>
  <c r="H373" i="2"/>
  <c r="L373" i="2" s="1" a="1"/>
  <c r="L373" i="2" s="1"/>
  <c r="G372" i="2"/>
  <c r="K372" i="2" s="1" a="1"/>
  <c r="K372" i="2" s="1"/>
  <c r="F371" i="2"/>
  <c r="J371" i="2" s="1" a="1"/>
  <c r="J371" i="2" s="1"/>
  <c r="H369" i="2"/>
  <c r="L369" i="2" s="1" a="1"/>
  <c r="L369" i="2" s="1"/>
  <c r="G368" i="2"/>
  <c r="K368" i="2" s="1" a="1"/>
  <c r="K368" i="2" s="1"/>
  <c r="F367" i="2"/>
  <c r="J367" i="2" s="1" a="1"/>
  <c r="J367" i="2" s="1"/>
  <c r="H365" i="2"/>
  <c r="L365" i="2" s="1" a="1"/>
  <c r="L365" i="2" s="1"/>
  <c r="G364" i="2"/>
  <c r="K364" i="2" s="1" a="1"/>
  <c r="K364" i="2" s="1"/>
  <c r="F363" i="2"/>
  <c r="J363" i="2" s="1" a="1"/>
  <c r="J363" i="2" s="1"/>
  <c r="H361" i="2"/>
  <c r="L361" i="2" s="1" a="1"/>
  <c r="L361" i="2" s="1"/>
  <c r="G360" i="2"/>
  <c r="K360" i="2" s="1" a="1"/>
  <c r="K360" i="2" s="1"/>
  <c r="F359" i="2"/>
  <c r="J359" i="2" s="1" a="1"/>
  <c r="J359" i="2" s="1"/>
  <c r="H357" i="2"/>
  <c r="L357" i="2" s="1" a="1"/>
  <c r="L357" i="2" s="1"/>
  <c r="G356" i="2"/>
  <c r="K356" i="2" s="1" a="1"/>
  <c r="K356" i="2" s="1"/>
  <c r="F355" i="2"/>
  <c r="J355" i="2" s="1" a="1"/>
  <c r="J355" i="2" s="1"/>
  <c r="H353" i="2"/>
  <c r="L353" i="2" s="1" a="1"/>
  <c r="L353" i="2" s="1"/>
  <c r="G352" i="2"/>
  <c r="K352" i="2" s="1" a="1"/>
  <c r="K352" i="2" s="1"/>
  <c r="F351" i="2"/>
  <c r="J351" i="2" s="1" a="1"/>
  <c r="J351" i="2" s="1"/>
  <c r="H349" i="2"/>
  <c r="L349" i="2" s="1" a="1"/>
  <c r="L349" i="2" s="1"/>
  <c r="G348" i="2"/>
  <c r="K348" i="2" s="1" a="1"/>
  <c r="K348" i="2" s="1"/>
  <c r="F347" i="2"/>
  <c r="J347" i="2" s="1" a="1"/>
  <c r="J347" i="2" s="1"/>
  <c r="H345" i="2"/>
  <c r="L345" i="2" s="1" a="1"/>
  <c r="L345" i="2" s="1"/>
  <c r="G344" i="2"/>
  <c r="K344" i="2" s="1" a="1"/>
  <c r="K344" i="2" s="1"/>
  <c r="F343" i="2"/>
  <c r="J343" i="2" s="1" a="1"/>
  <c r="J343" i="2" s="1"/>
  <c r="H341" i="2"/>
  <c r="L341" i="2" s="1" a="1"/>
  <c r="L341" i="2" s="1"/>
  <c r="G340" i="2"/>
  <c r="K340" i="2" s="1" a="1"/>
  <c r="K340" i="2" s="1"/>
  <c r="F339" i="2"/>
  <c r="J339" i="2" s="1" a="1"/>
  <c r="J339" i="2" s="1"/>
  <c r="H337" i="2"/>
  <c r="L337" i="2" s="1" a="1"/>
  <c r="L337" i="2" s="1"/>
  <c r="G336" i="2"/>
  <c r="K336" i="2" s="1" a="1"/>
  <c r="K336" i="2" s="1"/>
  <c r="F335" i="2"/>
  <c r="J335" i="2" s="1" a="1"/>
  <c r="J335" i="2" s="1"/>
  <c r="H333" i="2"/>
  <c r="L333" i="2" s="1" a="1"/>
  <c r="L333" i="2" s="1"/>
  <c r="G332" i="2"/>
  <c r="K332" i="2" s="1" a="1"/>
  <c r="K332" i="2" s="1"/>
  <c r="F331" i="2"/>
  <c r="J331" i="2" s="1" a="1"/>
  <c r="J331" i="2" s="1"/>
  <c r="H329" i="2"/>
  <c r="L329" i="2" s="1" a="1"/>
  <c r="L329" i="2" s="1"/>
  <c r="G328" i="2"/>
  <c r="K328" i="2" s="1" a="1"/>
  <c r="K328" i="2" s="1"/>
  <c r="F327" i="2"/>
  <c r="J327" i="2" s="1" a="1"/>
  <c r="J327" i="2" s="1"/>
  <c r="H325" i="2"/>
  <c r="L325" i="2" s="1" a="1"/>
  <c r="L325" i="2" s="1"/>
  <c r="G324" i="2"/>
  <c r="K324" i="2" s="1" a="1"/>
  <c r="K324" i="2" s="1"/>
  <c r="F323" i="2"/>
  <c r="J323" i="2" s="1" a="1"/>
  <c r="J323" i="2" s="1"/>
  <c r="H321" i="2"/>
  <c r="L321" i="2" s="1" a="1"/>
  <c r="L321" i="2" s="1"/>
  <c r="G320" i="2"/>
  <c r="K320" i="2" s="1" a="1"/>
  <c r="K320" i="2" s="1"/>
  <c r="F319" i="2"/>
  <c r="J319" i="2" s="1" a="1"/>
  <c r="J319" i="2" s="1"/>
  <c r="F617" i="2"/>
  <c r="J617" i="2" s="1"/>
  <c r="H615" i="2"/>
  <c r="L615" i="2" s="1"/>
  <c r="G614" i="2"/>
  <c r="K614" i="2" s="1"/>
  <c r="F613" i="2"/>
  <c r="J613" i="2" s="1"/>
  <c r="H611" i="2"/>
  <c r="L611" i="2" s="1"/>
  <c r="G610" i="2"/>
  <c r="K610" i="2" s="1"/>
  <c r="F609" i="2"/>
  <c r="J609" i="2" s="1"/>
  <c r="H607" i="2"/>
  <c r="L607" i="2" s="1"/>
  <c r="G606" i="2"/>
  <c r="K606" i="2" s="1"/>
  <c r="F605" i="2"/>
  <c r="J605" i="2" s="1"/>
  <c r="H603" i="2"/>
  <c r="L603" i="2" s="1"/>
  <c r="G602" i="2"/>
  <c r="K602" i="2" s="1"/>
  <c r="F601" i="2"/>
  <c r="J601" i="2" s="1"/>
  <c r="H599" i="2"/>
  <c r="L599" i="2" s="1"/>
  <c r="G598" i="2"/>
  <c r="K598" i="2" s="1"/>
  <c r="F597" i="2"/>
  <c r="J597" i="2" s="1"/>
  <c r="H595" i="2"/>
  <c r="L595" i="2" s="1"/>
  <c r="G594" i="2"/>
  <c r="K594" i="2" s="1"/>
  <c r="F593" i="2"/>
  <c r="J593" i="2" s="1"/>
  <c r="H591" i="2"/>
  <c r="L591" i="2" s="1"/>
  <c r="G590" i="2"/>
  <c r="K590" i="2" s="1"/>
  <c r="F589" i="2"/>
  <c r="J589" i="2" s="1"/>
  <c r="H587" i="2"/>
  <c r="L587" i="2" s="1"/>
  <c r="G586" i="2"/>
  <c r="K586" i="2" s="1"/>
  <c r="F585" i="2"/>
  <c r="J585" i="2" s="1"/>
  <c r="H583" i="2"/>
  <c r="L583" i="2" s="1"/>
  <c r="G582" i="2"/>
  <c r="K582" i="2" s="1"/>
  <c r="F581" i="2"/>
  <c r="J581" i="2" s="1"/>
  <c r="H579" i="2"/>
  <c r="L579" i="2" s="1"/>
  <c r="G578" i="2"/>
  <c r="K578" i="2" s="1"/>
  <c r="F577" i="2"/>
  <c r="J577" i="2" s="1"/>
  <c r="H575" i="2"/>
  <c r="L575" i="2" s="1"/>
  <c r="G574" i="2"/>
  <c r="K574" i="2" s="1"/>
  <c r="F573" i="2"/>
  <c r="J573" i="2" s="1"/>
  <c r="H571" i="2"/>
  <c r="L571" i="2" s="1"/>
  <c r="G570" i="2"/>
  <c r="K570" i="2" s="1"/>
  <c r="F569" i="2"/>
  <c r="J569" i="2" s="1"/>
  <c r="H567" i="2"/>
  <c r="L567" i="2" s="1"/>
  <c r="G566" i="2"/>
  <c r="K566" i="2" s="1"/>
  <c r="F565" i="2"/>
  <c r="J565" i="2" s="1"/>
  <c r="H563" i="2"/>
  <c r="L563" i="2" s="1"/>
  <c r="G562" i="2"/>
  <c r="K562" i="2" s="1"/>
  <c r="F561" i="2"/>
  <c r="J561" i="2" s="1"/>
  <c r="H559" i="2"/>
  <c r="L559" i="2" s="1"/>
  <c r="G558" i="2"/>
  <c r="K558" i="2" s="1"/>
  <c r="F557" i="2"/>
  <c r="J557" i="2" s="1"/>
  <c r="H555" i="2"/>
  <c r="L555" i="2" s="1"/>
  <c r="G554" i="2"/>
  <c r="K554" i="2" s="1"/>
  <c r="F553" i="2"/>
  <c r="J553" i="2" s="1"/>
  <c r="H551" i="2"/>
  <c r="L551" i="2" s="1"/>
  <c r="G550" i="2"/>
  <c r="K550" i="2" s="1"/>
  <c r="F549" i="2"/>
  <c r="J549" i="2" s="1"/>
  <c r="H547" i="2"/>
  <c r="L547" i="2" s="1"/>
  <c r="G546" i="2"/>
  <c r="K546" i="2" s="1"/>
  <c r="F545" i="2"/>
  <c r="J545" i="2" s="1"/>
  <c r="H543" i="2"/>
  <c r="L543" i="2" s="1"/>
  <c r="G542" i="2"/>
  <c r="K542" i="2" s="1"/>
  <c r="F541" i="2"/>
  <c r="J541" i="2" s="1"/>
  <c r="H539" i="2"/>
  <c r="L539" i="2" s="1"/>
  <c r="G538" i="2"/>
  <c r="K538" i="2" s="1"/>
  <c r="F537" i="2"/>
  <c r="J537" i="2" s="1"/>
  <c r="H535" i="2"/>
  <c r="L535" i="2" s="1"/>
  <c r="G534" i="2"/>
  <c r="K534" i="2" s="1"/>
  <c r="F533" i="2"/>
  <c r="J533" i="2" s="1"/>
  <c r="H531" i="2"/>
  <c r="L531" i="2" s="1"/>
  <c r="G530" i="2"/>
  <c r="K530" i="2" s="1"/>
  <c r="F529" i="2"/>
  <c r="J529" i="2" s="1"/>
  <c r="H527" i="2"/>
  <c r="L527" i="2" s="1"/>
  <c r="G526" i="2"/>
  <c r="K526" i="2" s="1"/>
  <c r="F525" i="2"/>
  <c r="J525" i="2" s="1"/>
  <c r="H523" i="2"/>
  <c r="L523" i="2" s="1"/>
  <c r="G522" i="2"/>
  <c r="K522" i="2" s="1"/>
  <c r="F521" i="2"/>
  <c r="J521" i="2" s="1"/>
  <c r="H519" i="2"/>
  <c r="L519" i="2" s="1"/>
  <c r="G518" i="2"/>
  <c r="K518" i="2" s="1"/>
  <c r="F517" i="2"/>
  <c r="J517" i="2" s="1"/>
  <c r="H515" i="2"/>
  <c r="L515" i="2" s="1"/>
  <c r="G514" i="2"/>
  <c r="K514" i="2" s="1"/>
  <c r="F513" i="2"/>
  <c r="J513" i="2" s="1"/>
  <c r="H511" i="2"/>
  <c r="L511" i="2" s="1"/>
  <c r="G510" i="2"/>
  <c r="K510" i="2" s="1"/>
  <c r="F509" i="2"/>
  <c r="J509" i="2" s="1"/>
  <c r="H507" i="2"/>
  <c r="L507" i="2" s="1"/>
  <c r="G506" i="2"/>
  <c r="K506" i="2" s="1"/>
  <c r="F505" i="2"/>
  <c r="J505" i="2" s="1"/>
  <c r="H503" i="2"/>
  <c r="L503" i="2" s="1"/>
  <c r="G502" i="2"/>
  <c r="K502" i="2" s="1"/>
  <c r="F501" i="2"/>
  <c r="J501" i="2" s="1"/>
  <c r="H499" i="2"/>
  <c r="L499" i="2" s="1"/>
  <c r="G498" i="2"/>
  <c r="K498" i="2" s="1"/>
  <c r="F497" i="2"/>
  <c r="J497" i="2" s="1" a="1"/>
  <c r="J497" i="2" s="1"/>
  <c r="H495" i="2"/>
  <c r="L495" i="2" s="1"/>
  <c r="G494" i="2"/>
  <c r="K494" i="2" s="1"/>
  <c r="F493" i="2"/>
  <c r="J493" i="2" s="1" a="1"/>
  <c r="J493" i="2" s="1"/>
  <c r="H491" i="2"/>
  <c r="L491" i="2" s="1"/>
  <c r="G490" i="2"/>
  <c r="K490" i="2" s="1"/>
  <c r="F489" i="2"/>
  <c r="J489" i="2" s="1" a="1"/>
  <c r="J489" i="2" s="1"/>
  <c r="H487" i="2"/>
  <c r="L487" i="2" s="1"/>
  <c r="G486" i="2"/>
  <c r="K486" i="2" s="1"/>
  <c r="F485" i="2"/>
  <c r="J485" i="2" s="1" a="1"/>
  <c r="J485" i="2" s="1"/>
  <c r="H483" i="2"/>
  <c r="L483" i="2" s="1"/>
  <c r="G482" i="2"/>
  <c r="K482" i="2" s="1"/>
  <c r="F481" i="2"/>
  <c r="J481" i="2" s="1" a="1"/>
  <c r="J481" i="2" s="1"/>
  <c r="H479" i="2"/>
  <c r="L479" i="2" s="1"/>
  <c r="G478" i="2"/>
  <c r="K478" i="2" s="1"/>
  <c r="F477" i="2"/>
  <c r="J477" i="2" s="1" a="1"/>
  <c r="J477" i="2" s="1"/>
  <c r="H475" i="2"/>
  <c r="L475" i="2" s="1"/>
  <c r="G474" i="2"/>
  <c r="K474" i="2" s="1"/>
  <c r="F473" i="2"/>
  <c r="J473" i="2" s="1" a="1"/>
  <c r="J473" i="2" s="1"/>
  <c r="H471" i="2"/>
  <c r="L471" i="2" s="1"/>
  <c r="G470" i="2"/>
  <c r="K470" i="2" s="1"/>
  <c r="F469" i="2"/>
  <c r="J469" i="2" s="1" a="1"/>
  <c r="J469" i="2" s="1"/>
  <c r="H467" i="2"/>
  <c r="L467" i="2" s="1"/>
  <c r="G466" i="2"/>
  <c r="K466" i="2" s="1"/>
  <c r="F465" i="2"/>
  <c r="J465" i="2" s="1" a="1"/>
  <c r="J465" i="2" s="1"/>
  <c r="H463" i="2"/>
  <c r="L463" i="2" s="1"/>
  <c r="G462" i="2"/>
  <c r="K462" i="2" s="1"/>
  <c r="F461" i="2"/>
  <c r="J461" i="2" s="1" a="1"/>
  <c r="J461" i="2" s="1"/>
  <c r="H459" i="2"/>
  <c r="L459" i="2" s="1"/>
  <c r="G458" i="2"/>
  <c r="K458" i="2" s="1"/>
  <c r="F457" i="2"/>
  <c r="J457" i="2" s="1" a="1"/>
  <c r="J457" i="2" s="1"/>
  <c r="H455" i="2"/>
  <c r="L455" i="2" s="1"/>
  <c r="G454" i="2"/>
  <c r="K454" i="2" s="1"/>
  <c r="F453" i="2"/>
  <c r="J453" i="2" s="1" a="1"/>
  <c r="J453" i="2" s="1"/>
  <c r="H451" i="2"/>
  <c r="L451" i="2" s="1"/>
  <c r="G450" i="2"/>
  <c r="K450" i="2" s="1"/>
  <c r="F449" i="2"/>
  <c r="J449" i="2" s="1" a="1"/>
  <c r="J449" i="2" s="1"/>
  <c r="H447" i="2"/>
  <c r="L447" i="2" s="1"/>
  <c r="G446" i="2"/>
  <c r="K446" i="2" s="1"/>
  <c r="F445" i="2"/>
  <c r="J445" i="2" s="1" a="1"/>
  <c r="J445" i="2" s="1"/>
  <c r="H443" i="2"/>
  <c r="L443" i="2" s="1"/>
  <c r="G442" i="2"/>
  <c r="K442" i="2" s="1"/>
  <c r="F441" i="2"/>
  <c r="J441" i="2" s="1" a="1"/>
  <c r="J441" i="2" s="1"/>
  <c r="H439" i="2"/>
  <c r="L439" i="2" s="1"/>
  <c r="G438" i="2"/>
  <c r="K438" i="2" s="1"/>
  <c r="F437" i="2"/>
  <c r="J437" i="2" s="1" a="1"/>
  <c r="J437" i="2" s="1"/>
  <c r="H435" i="2"/>
  <c r="L435" i="2" s="1" a="1"/>
  <c r="L435" i="2" s="1"/>
  <c r="G434" i="2"/>
  <c r="K434" i="2" s="1" a="1"/>
  <c r="K434" i="2" s="1"/>
  <c r="F433" i="2"/>
  <c r="J433" i="2" s="1" a="1"/>
  <c r="J433" i="2" s="1"/>
  <c r="H431" i="2"/>
  <c r="L431" i="2" s="1" a="1"/>
  <c r="L431" i="2" s="1"/>
  <c r="G430" i="2"/>
  <c r="K430" i="2" s="1" a="1"/>
  <c r="K430" i="2" s="1"/>
  <c r="F429" i="2"/>
  <c r="J429" i="2" s="1" a="1"/>
  <c r="J429" i="2" s="1"/>
  <c r="H427" i="2"/>
  <c r="L427" i="2" s="1" a="1"/>
  <c r="L427" i="2" s="1"/>
  <c r="G426" i="2"/>
  <c r="K426" i="2" s="1" a="1"/>
  <c r="K426" i="2" s="1"/>
  <c r="F425" i="2"/>
  <c r="J425" i="2" s="1" a="1"/>
  <c r="J425" i="2" s="1"/>
  <c r="H423" i="2"/>
  <c r="L423" i="2" s="1" a="1"/>
  <c r="L423" i="2" s="1"/>
  <c r="G422" i="2"/>
  <c r="K422" i="2" s="1" a="1"/>
  <c r="K422" i="2" s="1"/>
  <c r="F421" i="2"/>
  <c r="J421" i="2" s="1" a="1"/>
  <c r="J421" i="2" s="1"/>
  <c r="H419" i="2"/>
  <c r="L419" i="2" s="1" a="1"/>
  <c r="L419" i="2" s="1"/>
  <c r="G418" i="2"/>
  <c r="K418" i="2" s="1" a="1"/>
  <c r="K418" i="2" s="1"/>
  <c r="F417" i="2"/>
  <c r="J417" i="2" s="1" a="1"/>
  <c r="J417" i="2" s="1"/>
  <c r="H415" i="2"/>
  <c r="L415" i="2" s="1" a="1"/>
  <c r="L415" i="2" s="1"/>
  <c r="G414" i="2"/>
  <c r="K414" i="2" s="1" a="1"/>
  <c r="K414" i="2" s="1"/>
  <c r="F413" i="2"/>
  <c r="J413" i="2" s="1" a="1"/>
  <c r="J413" i="2" s="1"/>
  <c r="H411" i="2"/>
  <c r="L411" i="2" s="1" a="1"/>
  <c r="L411" i="2" s="1"/>
  <c r="G410" i="2"/>
  <c r="K410" i="2" s="1" a="1"/>
  <c r="K410" i="2" s="1"/>
  <c r="F409" i="2"/>
  <c r="J409" i="2" s="1" a="1"/>
  <c r="J409" i="2" s="1"/>
  <c r="H407" i="2"/>
  <c r="L407" i="2" s="1" a="1"/>
  <c r="L407" i="2" s="1"/>
  <c r="G406" i="2"/>
  <c r="K406" i="2" s="1" a="1"/>
  <c r="K406" i="2" s="1"/>
  <c r="F405" i="2"/>
  <c r="J405" i="2" s="1" a="1"/>
  <c r="J405" i="2" s="1"/>
  <c r="H403" i="2"/>
  <c r="L403" i="2" s="1" a="1"/>
  <c r="L403" i="2" s="1"/>
  <c r="G402" i="2"/>
  <c r="K402" i="2" s="1" a="1"/>
  <c r="K402" i="2" s="1"/>
  <c r="F401" i="2"/>
  <c r="J401" i="2" s="1" a="1"/>
  <c r="J401" i="2" s="1"/>
  <c r="H399" i="2"/>
  <c r="L399" i="2" s="1" a="1"/>
  <c r="L399" i="2" s="1"/>
  <c r="G398" i="2"/>
  <c r="K398" i="2" s="1" a="1"/>
  <c r="K398" i="2" s="1"/>
  <c r="F397" i="2"/>
  <c r="J397" i="2" s="1" a="1"/>
  <c r="J397" i="2" s="1"/>
  <c r="H395" i="2"/>
  <c r="L395" i="2" s="1" a="1"/>
  <c r="L395" i="2" s="1"/>
  <c r="G394" i="2"/>
  <c r="K394" i="2" s="1" a="1"/>
  <c r="K394" i="2" s="1"/>
  <c r="F393" i="2"/>
  <c r="J393" i="2" s="1" a="1"/>
  <c r="J393" i="2" s="1"/>
  <c r="H391" i="2"/>
  <c r="L391" i="2" s="1" a="1"/>
  <c r="L391" i="2" s="1"/>
  <c r="G390" i="2"/>
  <c r="K390" i="2" s="1" a="1"/>
  <c r="K390" i="2" s="1"/>
  <c r="F389" i="2"/>
  <c r="J389" i="2" s="1" a="1"/>
  <c r="J389" i="2" s="1"/>
  <c r="H387" i="2"/>
  <c r="L387" i="2" s="1" a="1"/>
  <c r="L387" i="2" s="1"/>
  <c r="G386" i="2"/>
  <c r="K386" i="2" s="1" a="1"/>
  <c r="K386" i="2" s="1"/>
  <c r="F385" i="2"/>
  <c r="J385" i="2" s="1" a="1"/>
  <c r="J385" i="2" s="1"/>
  <c r="H383" i="2"/>
  <c r="L383" i="2" s="1" a="1"/>
  <c r="L383" i="2" s="1"/>
  <c r="G382" i="2"/>
  <c r="K382" i="2" s="1" a="1"/>
  <c r="K382" i="2" s="1"/>
  <c r="F381" i="2"/>
  <c r="J381" i="2" s="1" a="1"/>
  <c r="J381" i="2" s="1"/>
  <c r="H379" i="2"/>
  <c r="L379" i="2" s="1" a="1"/>
  <c r="L379" i="2" s="1"/>
  <c r="G378" i="2"/>
  <c r="K378" i="2" s="1" a="1"/>
  <c r="K378" i="2" s="1"/>
  <c r="F377" i="2"/>
  <c r="J377" i="2" s="1" a="1"/>
  <c r="J377" i="2" s="1"/>
  <c r="H375" i="2"/>
  <c r="L375" i="2" s="1" a="1"/>
  <c r="L375" i="2" s="1"/>
  <c r="G374" i="2"/>
  <c r="K374" i="2" s="1" a="1"/>
  <c r="K374" i="2" s="1"/>
  <c r="F373" i="2"/>
  <c r="J373" i="2" s="1" a="1"/>
  <c r="J373" i="2" s="1"/>
  <c r="H371" i="2"/>
  <c r="L371" i="2" s="1" a="1"/>
  <c r="L371" i="2" s="1"/>
  <c r="G370" i="2"/>
  <c r="K370" i="2" s="1" a="1"/>
  <c r="K370" i="2" s="1"/>
  <c r="F369" i="2"/>
  <c r="J369" i="2" s="1" a="1"/>
  <c r="J369" i="2" s="1"/>
  <c r="H367" i="2"/>
  <c r="L367" i="2" s="1" a="1"/>
  <c r="L367" i="2" s="1"/>
  <c r="G366" i="2"/>
  <c r="K366" i="2" s="1" a="1"/>
  <c r="K366" i="2" s="1"/>
  <c r="F365" i="2"/>
  <c r="J365" i="2" s="1" a="1"/>
  <c r="J365" i="2" s="1"/>
  <c r="H363" i="2"/>
  <c r="L363" i="2" s="1" a="1"/>
  <c r="L363" i="2" s="1"/>
  <c r="G362" i="2"/>
  <c r="K362" i="2" s="1" a="1"/>
  <c r="K362" i="2" s="1"/>
  <c r="F361" i="2"/>
  <c r="J361" i="2" s="1" a="1"/>
  <c r="J361" i="2" s="1"/>
  <c r="H359" i="2"/>
  <c r="L359" i="2" s="1" a="1"/>
  <c r="L359" i="2" s="1"/>
  <c r="G358" i="2"/>
  <c r="K358" i="2" s="1" a="1"/>
  <c r="K358" i="2" s="1"/>
  <c r="F357" i="2"/>
  <c r="J357" i="2" s="1" a="1"/>
  <c r="J357" i="2" s="1"/>
  <c r="H355" i="2"/>
  <c r="L355" i="2" s="1" a="1"/>
  <c r="L355" i="2" s="1"/>
  <c r="G354" i="2"/>
  <c r="K354" i="2" s="1" a="1"/>
  <c r="K354" i="2" s="1"/>
  <c r="F353" i="2"/>
  <c r="J353" i="2" s="1" a="1"/>
  <c r="J353" i="2" s="1"/>
  <c r="H351" i="2"/>
  <c r="L351" i="2" s="1" a="1"/>
  <c r="L351" i="2" s="1"/>
  <c r="G350" i="2"/>
  <c r="K350" i="2" s="1" a="1"/>
  <c r="K350" i="2" s="1"/>
  <c r="F349" i="2"/>
  <c r="J349" i="2" s="1" a="1"/>
  <c r="J349" i="2" s="1"/>
  <c r="H347" i="2"/>
  <c r="L347" i="2" s="1" a="1"/>
  <c r="L347" i="2" s="1"/>
  <c r="G346" i="2"/>
  <c r="K346" i="2" s="1" a="1"/>
  <c r="K346" i="2" s="1"/>
  <c r="F345" i="2"/>
  <c r="J345" i="2" s="1" a="1"/>
  <c r="J345" i="2" s="1"/>
  <c r="H343" i="2"/>
  <c r="L343" i="2" s="1" a="1"/>
  <c r="L343" i="2" s="1"/>
  <c r="G342" i="2"/>
  <c r="K342" i="2" s="1" a="1"/>
  <c r="K342" i="2" s="1"/>
  <c r="F341" i="2"/>
  <c r="J341" i="2" s="1" a="1"/>
  <c r="J341" i="2" s="1"/>
  <c r="H339" i="2"/>
  <c r="L339" i="2" s="1" a="1"/>
  <c r="L339" i="2" s="1"/>
  <c r="G338" i="2"/>
  <c r="K338" i="2" s="1" a="1"/>
  <c r="K338" i="2" s="1"/>
  <c r="F337" i="2"/>
  <c r="J337" i="2" s="1" a="1"/>
  <c r="J337" i="2" s="1"/>
  <c r="H335" i="2"/>
  <c r="L335" i="2" s="1" a="1"/>
  <c r="L335" i="2" s="1"/>
  <c r="G334" i="2"/>
  <c r="K334" i="2" s="1" a="1"/>
  <c r="K334" i="2" s="1"/>
  <c r="F333" i="2"/>
  <c r="J333" i="2" s="1" a="1"/>
  <c r="J333" i="2" s="1"/>
  <c r="H331" i="2"/>
  <c r="L331" i="2" s="1" a="1"/>
  <c r="L331" i="2" s="1"/>
  <c r="G330" i="2"/>
  <c r="K330" i="2" s="1" a="1"/>
  <c r="K330" i="2" s="1"/>
  <c r="F329" i="2"/>
  <c r="J329" i="2" s="1" a="1"/>
  <c r="J329" i="2" s="1"/>
  <c r="H327" i="2"/>
  <c r="L327" i="2" s="1" a="1"/>
  <c r="L327" i="2" s="1"/>
  <c r="G326" i="2"/>
  <c r="K326" i="2" s="1" a="1"/>
  <c r="K326" i="2" s="1"/>
  <c r="F325" i="2"/>
  <c r="J325" i="2" s="1" a="1"/>
  <c r="J325" i="2" s="1"/>
  <c r="H323" i="2"/>
  <c r="L323" i="2" s="1" a="1"/>
  <c r="L323" i="2" s="1"/>
  <c r="G322" i="2"/>
  <c r="K322" i="2" s="1" a="1"/>
  <c r="K322" i="2" s="1"/>
  <c r="F321" i="2"/>
  <c r="J321" i="2" s="1" a="1"/>
  <c r="J321" i="2" s="1"/>
  <c r="H319" i="2"/>
  <c r="L319" i="2" s="1" a="1"/>
  <c r="L319" i="2" s="1"/>
  <c r="G318" i="2"/>
  <c r="K318" i="2" s="1" a="1"/>
  <c r="K318" i="2" s="1"/>
  <c r="G615" i="2"/>
  <c r="K615" i="2" s="1"/>
  <c r="H612" i="2"/>
  <c r="L612" i="2" s="1"/>
  <c r="F610" i="2"/>
  <c r="J610" i="2" s="1"/>
  <c r="G607" i="2"/>
  <c r="K607" i="2" s="1"/>
  <c r="H604" i="2"/>
  <c r="L604" i="2" s="1"/>
  <c r="F602" i="2"/>
  <c r="J602" i="2" s="1"/>
  <c r="G599" i="2"/>
  <c r="K599" i="2" s="1"/>
  <c r="H596" i="2"/>
  <c r="L596" i="2" s="1"/>
  <c r="F594" i="2"/>
  <c r="J594" i="2" s="1"/>
  <c r="G591" i="2"/>
  <c r="K591" i="2" s="1"/>
  <c r="H588" i="2"/>
  <c r="L588" i="2" s="1"/>
  <c r="F586" i="2"/>
  <c r="J586" i="2" s="1"/>
  <c r="G583" i="2"/>
  <c r="K583" i="2" s="1"/>
  <c r="H580" i="2"/>
  <c r="L580" i="2" s="1"/>
  <c r="F578" i="2"/>
  <c r="J578" i="2" s="1"/>
  <c r="G575" i="2"/>
  <c r="K575" i="2" s="1"/>
  <c r="H572" i="2"/>
  <c r="L572" i="2" s="1"/>
  <c r="F570" i="2"/>
  <c r="J570" i="2" s="1"/>
  <c r="G567" i="2"/>
  <c r="K567" i="2" s="1"/>
  <c r="H564" i="2"/>
  <c r="L564" i="2" s="1"/>
  <c r="F562" i="2"/>
  <c r="J562" i="2" s="1"/>
  <c r="G559" i="2"/>
  <c r="K559" i="2" s="1"/>
  <c r="H556" i="2"/>
  <c r="L556" i="2" s="1"/>
  <c r="F554" i="2"/>
  <c r="J554" i="2" s="1"/>
  <c r="G551" i="2"/>
  <c r="K551" i="2" s="1"/>
  <c r="H548" i="2"/>
  <c r="L548" i="2" s="1"/>
  <c r="F546" i="2"/>
  <c r="J546" i="2" s="1"/>
  <c r="G543" i="2"/>
  <c r="K543" i="2" s="1"/>
  <c r="H540" i="2"/>
  <c r="L540" i="2" s="1"/>
  <c r="F538" i="2"/>
  <c r="J538" i="2" s="1"/>
  <c r="G535" i="2"/>
  <c r="K535" i="2" s="1"/>
  <c r="H532" i="2"/>
  <c r="L532" i="2" s="1"/>
  <c r="F530" i="2"/>
  <c r="J530" i="2" s="1"/>
  <c r="G527" i="2"/>
  <c r="K527" i="2" s="1"/>
  <c r="H524" i="2"/>
  <c r="L524" i="2" s="1"/>
  <c r="F522" i="2"/>
  <c r="J522" i="2" s="1"/>
  <c r="G519" i="2"/>
  <c r="K519" i="2" s="1"/>
  <c r="H516" i="2"/>
  <c r="L516" i="2" s="1"/>
  <c r="F514" i="2"/>
  <c r="J514" i="2" s="1"/>
  <c r="G511" i="2"/>
  <c r="K511" i="2" s="1"/>
  <c r="H508" i="2"/>
  <c r="L508" i="2" s="1"/>
  <c r="F506" i="2"/>
  <c r="J506" i="2" s="1"/>
  <c r="G503" i="2"/>
  <c r="K503" i="2" s="1"/>
  <c r="H500" i="2"/>
  <c r="L500" i="2" s="1"/>
  <c r="F498" i="2"/>
  <c r="J498" i="2" s="1"/>
  <c r="G495" i="2"/>
  <c r="K495" i="2" s="1"/>
  <c r="H492" i="2"/>
  <c r="L492" i="2" s="1"/>
  <c r="F490" i="2"/>
  <c r="J490" i="2" s="1" a="1"/>
  <c r="J490" i="2" s="1"/>
  <c r="G487" i="2"/>
  <c r="K487" i="2" s="1"/>
  <c r="H484" i="2"/>
  <c r="L484" i="2" s="1"/>
  <c r="F482" i="2"/>
  <c r="J482" i="2" s="1" a="1"/>
  <c r="J482" i="2" s="1"/>
  <c r="G479" i="2"/>
  <c r="K479" i="2" s="1"/>
  <c r="H476" i="2"/>
  <c r="L476" i="2" s="1"/>
  <c r="F474" i="2"/>
  <c r="J474" i="2" s="1" a="1"/>
  <c r="J474" i="2" s="1"/>
  <c r="G471" i="2"/>
  <c r="K471" i="2" s="1"/>
  <c r="H468" i="2"/>
  <c r="L468" i="2" s="1"/>
  <c r="F466" i="2"/>
  <c r="J466" i="2" s="1" a="1"/>
  <c r="J466" i="2" s="1"/>
  <c r="G463" i="2"/>
  <c r="K463" i="2" s="1"/>
  <c r="H460" i="2"/>
  <c r="L460" i="2" s="1"/>
  <c r="F458" i="2"/>
  <c r="J458" i="2" s="1" a="1"/>
  <c r="J458" i="2" s="1"/>
  <c r="G455" i="2"/>
  <c r="K455" i="2" s="1"/>
  <c r="H452" i="2"/>
  <c r="L452" i="2" s="1"/>
  <c r="F450" i="2"/>
  <c r="J450" i="2" s="1" a="1"/>
  <c r="J450" i="2" s="1"/>
  <c r="G447" i="2"/>
  <c r="K447" i="2" s="1"/>
  <c r="H444" i="2"/>
  <c r="L444" i="2" s="1"/>
  <c r="F442" i="2"/>
  <c r="J442" i="2" s="1" a="1"/>
  <c r="J442" i="2" s="1"/>
  <c r="G439" i="2"/>
  <c r="K439" i="2" s="1"/>
  <c r="H436" i="2"/>
  <c r="L436" i="2" s="1" a="1"/>
  <c r="L436" i="2" s="1"/>
  <c r="F434" i="2"/>
  <c r="J434" i="2" s="1" a="1"/>
  <c r="J434" i="2" s="1"/>
  <c r="G431" i="2"/>
  <c r="K431" i="2" s="1" a="1"/>
  <c r="K431" i="2" s="1"/>
  <c r="H428" i="2"/>
  <c r="L428" i="2" s="1" a="1"/>
  <c r="L428" i="2" s="1"/>
  <c r="F426" i="2"/>
  <c r="J426" i="2" s="1" a="1"/>
  <c r="J426" i="2" s="1"/>
  <c r="G423" i="2"/>
  <c r="K423" i="2" s="1" a="1"/>
  <c r="K423" i="2" s="1"/>
  <c r="H420" i="2"/>
  <c r="L420" i="2" s="1" a="1"/>
  <c r="L420" i="2" s="1"/>
  <c r="F418" i="2"/>
  <c r="J418" i="2" s="1" a="1"/>
  <c r="J418" i="2" s="1"/>
  <c r="G415" i="2"/>
  <c r="K415" i="2" s="1" a="1"/>
  <c r="K415" i="2" s="1"/>
  <c r="H412" i="2"/>
  <c r="L412" i="2" s="1" a="1"/>
  <c r="L412" i="2" s="1"/>
  <c r="F410" i="2"/>
  <c r="J410" i="2" s="1" a="1"/>
  <c r="J410" i="2" s="1"/>
  <c r="G407" i="2"/>
  <c r="K407" i="2" s="1" a="1"/>
  <c r="K407" i="2" s="1"/>
  <c r="H404" i="2"/>
  <c r="L404" i="2" s="1" a="1"/>
  <c r="L404" i="2" s="1"/>
  <c r="F402" i="2"/>
  <c r="J402" i="2" s="1" a="1"/>
  <c r="J402" i="2" s="1"/>
  <c r="G399" i="2"/>
  <c r="K399" i="2" s="1" a="1"/>
  <c r="K399" i="2" s="1"/>
  <c r="H396" i="2"/>
  <c r="L396" i="2" s="1" a="1"/>
  <c r="L396" i="2" s="1"/>
  <c r="F394" i="2"/>
  <c r="J394" i="2" s="1" a="1"/>
  <c r="J394" i="2" s="1"/>
  <c r="G391" i="2"/>
  <c r="K391" i="2" s="1" a="1"/>
  <c r="K391" i="2" s="1"/>
  <c r="H388" i="2"/>
  <c r="L388" i="2" s="1" a="1"/>
  <c r="L388" i="2" s="1"/>
  <c r="F386" i="2"/>
  <c r="J386" i="2" s="1" a="1"/>
  <c r="J386" i="2" s="1"/>
  <c r="G383" i="2"/>
  <c r="K383" i="2" s="1" a="1"/>
  <c r="K383" i="2" s="1"/>
  <c r="H380" i="2"/>
  <c r="L380" i="2" s="1" a="1"/>
  <c r="L380" i="2" s="1"/>
  <c r="F378" i="2"/>
  <c r="J378" i="2" s="1" a="1"/>
  <c r="J378" i="2" s="1"/>
  <c r="G375" i="2"/>
  <c r="K375" i="2" s="1" a="1"/>
  <c r="K375" i="2" s="1"/>
  <c r="H372" i="2"/>
  <c r="L372" i="2" s="1" a="1"/>
  <c r="L372" i="2" s="1"/>
  <c r="F370" i="2"/>
  <c r="J370" i="2" s="1" a="1"/>
  <c r="J370" i="2" s="1"/>
  <c r="G367" i="2"/>
  <c r="K367" i="2" s="1" a="1"/>
  <c r="K367" i="2" s="1"/>
  <c r="H364" i="2"/>
  <c r="L364" i="2" s="1" a="1"/>
  <c r="L364" i="2" s="1"/>
  <c r="F362" i="2"/>
  <c r="J362" i="2" s="1" a="1"/>
  <c r="J362" i="2" s="1"/>
  <c r="G359" i="2"/>
  <c r="K359" i="2" s="1" a="1"/>
  <c r="K359" i="2" s="1"/>
  <c r="H356" i="2"/>
  <c r="L356" i="2" s="1" a="1"/>
  <c r="L356" i="2" s="1"/>
  <c r="F354" i="2"/>
  <c r="J354" i="2" s="1" a="1"/>
  <c r="J354" i="2" s="1"/>
  <c r="G351" i="2"/>
  <c r="K351" i="2" s="1" a="1"/>
  <c r="K351" i="2" s="1"/>
  <c r="H348" i="2"/>
  <c r="L348" i="2" s="1" a="1"/>
  <c r="L348" i="2" s="1"/>
  <c r="F346" i="2"/>
  <c r="J346" i="2" s="1" a="1"/>
  <c r="J346" i="2" s="1"/>
  <c r="G343" i="2"/>
  <c r="K343" i="2" s="1" a="1"/>
  <c r="K343" i="2" s="1"/>
  <c r="H340" i="2"/>
  <c r="L340" i="2" s="1" a="1"/>
  <c r="L340" i="2" s="1"/>
  <c r="F338" i="2"/>
  <c r="J338" i="2" s="1" a="1"/>
  <c r="J338" i="2" s="1"/>
  <c r="G335" i="2"/>
  <c r="K335" i="2" s="1" a="1"/>
  <c r="K335" i="2" s="1"/>
  <c r="H332" i="2"/>
  <c r="L332" i="2" s="1" a="1"/>
  <c r="L332" i="2" s="1"/>
  <c r="F330" i="2"/>
  <c r="J330" i="2" s="1" a="1"/>
  <c r="J330" i="2" s="1"/>
  <c r="G327" i="2"/>
  <c r="K327" i="2" s="1" a="1"/>
  <c r="K327" i="2" s="1"/>
  <c r="H324" i="2"/>
  <c r="L324" i="2" s="1" a="1"/>
  <c r="L324" i="2" s="1"/>
  <c r="F322" i="2"/>
  <c r="J322" i="2" s="1" a="1"/>
  <c r="J322" i="2" s="1"/>
  <c r="G319" i="2"/>
  <c r="K319" i="2" s="1" a="1"/>
  <c r="K319" i="2" s="1"/>
  <c r="H317" i="2"/>
  <c r="L317" i="2" s="1"/>
  <c r="G316" i="2"/>
  <c r="K316" i="2" s="1"/>
  <c r="F315" i="2"/>
  <c r="J315" i="2" s="1"/>
  <c r="H313" i="2"/>
  <c r="L313" i="2" s="1"/>
  <c r="G312" i="2"/>
  <c r="K312" i="2" s="1"/>
  <c r="F311" i="2"/>
  <c r="J311" i="2" s="1"/>
  <c r="H309" i="2"/>
  <c r="L309" i="2" s="1"/>
  <c r="G308" i="2"/>
  <c r="K308" i="2" s="1"/>
  <c r="F307" i="2"/>
  <c r="J307" i="2" s="1"/>
  <c r="H305" i="2"/>
  <c r="L305" i="2" s="1"/>
  <c r="G304" i="2"/>
  <c r="K304" i="2" s="1"/>
  <c r="F303" i="2"/>
  <c r="J303" i="2" s="1"/>
  <c r="H301" i="2"/>
  <c r="L301" i="2" s="1"/>
  <c r="G300" i="2"/>
  <c r="K300" i="2" s="1"/>
  <c r="F299" i="2"/>
  <c r="J299" i="2" s="1"/>
  <c r="H297" i="2"/>
  <c r="L297" i="2" s="1"/>
  <c r="G296" i="2"/>
  <c r="K296" i="2" s="1"/>
  <c r="F295" i="2"/>
  <c r="J295" i="2" s="1"/>
  <c r="H293" i="2"/>
  <c r="L293" i="2" s="1"/>
  <c r="G292" i="2"/>
  <c r="K292" i="2" s="1"/>
  <c r="F291" i="2"/>
  <c r="J291" i="2" s="1"/>
  <c r="H289" i="2"/>
  <c r="L289" i="2" s="1"/>
  <c r="G288" i="2"/>
  <c r="K288" i="2" s="1"/>
  <c r="F287" i="2"/>
  <c r="J287" i="2" s="1"/>
  <c r="H285" i="2"/>
  <c r="L285" i="2" s="1"/>
  <c r="G284" i="2"/>
  <c r="K284" i="2" s="1"/>
  <c r="F283" i="2"/>
  <c r="J283" i="2" s="1"/>
  <c r="H281" i="2"/>
  <c r="L281" i="2" s="1"/>
  <c r="G280" i="2"/>
  <c r="K280" i="2" s="1"/>
  <c r="F279" i="2"/>
  <c r="J279" i="2" s="1"/>
  <c r="H277" i="2"/>
  <c r="L277" i="2" s="1"/>
  <c r="G276" i="2"/>
  <c r="K276" i="2" s="1"/>
  <c r="F275" i="2"/>
  <c r="J275" i="2" s="1"/>
  <c r="H273" i="2"/>
  <c r="L273" i="2" s="1"/>
  <c r="G272" i="2"/>
  <c r="K272" i="2" s="1"/>
  <c r="F271" i="2"/>
  <c r="J271" i="2" s="1"/>
  <c r="H269" i="2"/>
  <c r="L269" i="2" s="1"/>
  <c r="G268" i="2"/>
  <c r="K268" i="2" s="1"/>
  <c r="F267" i="2"/>
  <c r="J267" i="2" s="1"/>
  <c r="H265" i="2"/>
  <c r="L265" i="2" s="1"/>
  <c r="G264" i="2"/>
  <c r="K264" i="2" s="1"/>
  <c r="F263" i="2"/>
  <c r="J263" i="2" s="1"/>
  <c r="H261" i="2"/>
  <c r="L261" i="2" s="1"/>
  <c r="G260" i="2"/>
  <c r="K260" i="2" s="1"/>
  <c r="F259" i="2"/>
  <c r="J259" i="2" s="1"/>
  <c r="H257" i="2"/>
  <c r="L257" i="2" s="1"/>
  <c r="G256" i="2"/>
  <c r="K256" i="2" s="1"/>
  <c r="F255" i="2"/>
  <c r="J255" i="2" s="1"/>
  <c r="H253" i="2"/>
  <c r="L253" i="2" s="1"/>
  <c r="G252" i="2"/>
  <c r="K252" i="2" s="1"/>
  <c r="F251" i="2"/>
  <c r="J251" i="2" s="1"/>
  <c r="H249" i="2"/>
  <c r="L249" i="2" s="1"/>
  <c r="G248" i="2"/>
  <c r="K248" i="2" s="1"/>
  <c r="F247" i="2"/>
  <c r="J247" i="2" s="1"/>
  <c r="H245" i="2"/>
  <c r="L245" i="2" s="1"/>
  <c r="G244" i="2"/>
  <c r="K244" i="2" s="1"/>
  <c r="F243" i="2"/>
  <c r="J243" i="2" s="1"/>
  <c r="H241" i="2"/>
  <c r="L241" i="2" s="1"/>
  <c r="G240" i="2"/>
  <c r="K240" i="2" s="1"/>
  <c r="F239" i="2"/>
  <c r="J239" i="2" s="1"/>
  <c r="H237" i="2"/>
  <c r="L237" i="2" s="1"/>
  <c r="G236" i="2"/>
  <c r="K236" i="2" s="1"/>
  <c r="F235" i="2"/>
  <c r="J235" i="2" s="1"/>
  <c r="H233" i="2"/>
  <c r="L233" i="2" s="1"/>
  <c r="G232" i="2"/>
  <c r="K232" i="2" s="1"/>
  <c r="F231" i="2"/>
  <c r="J231" i="2" s="1"/>
  <c r="H229" i="2"/>
  <c r="L229" i="2" s="1"/>
  <c r="G228" i="2"/>
  <c r="K228" i="2" s="1"/>
  <c r="F227" i="2"/>
  <c r="J227" i="2" s="1"/>
  <c r="H225" i="2"/>
  <c r="L225" i="2" s="1"/>
  <c r="G224" i="2"/>
  <c r="K224" i="2" s="1"/>
  <c r="F223" i="2"/>
  <c r="J223" i="2" s="1"/>
  <c r="H221" i="2"/>
  <c r="L221" i="2" s="1"/>
  <c r="G220" i="2"/>
  <c r="K220" i="2" s="1"/>
  <c r="F219" i="2"/>
  <c r="J219" i="2" s="1"/>
  <c r="H217" i="2"/>
  <c r="L217" i="2" s="1"/>
  <c r="G216" i="2"/>
  <c r="K216" i="2" s="1"/>
  <c r="F215" i="2"/>
  <c r="J215" i="2" s="1"/>
  <c r="H213" i="2"/>
  <c r="L213" i="2" s="1"/>
  <c r="G212" i="2"/>
  <c r="K212" i="2" s="1"/>
  <c r="F211" i="2"/>
  <c r="J211" i="2" s="1"/>
  <c r="H209" i="2"/>
  <c r="L209" i="2" s="1"/>
  <c r="G208" i="2"/>
  <c r="K208" i="2" s="1"/>
  <c r="F207" i="2"/>
  <c r="J207" i="2" s="1"/>
  <c r="H205" i="2"/>
  <c r="L205" i="2" s="1"/>
  <c r="G204" i="2"/>
  <c r="K204" i="2" s="1"/>
  <c r="F203" i="2"/>
  <c r="J203" i="2" s="1"/>
  <c r="H201" i="2"/>
  <c r="L201" i="2" s="1"/>
  <c r="G200" i="2"/>
  <c r="K200" i="2" s="1"/>
  <c r="F199" i="2"/>
  <c r="J199" i="2" s="1"/>
  <c r="H197" i="2"/>
  <c r="L197" i="2" s="1"/>
  <c r="G196" i="2"/>
  <c r="K196" i="2" s="1"/>
  <c r="F195" i="2"/>
  <c r="J195" i="2" s="1"/>
  <c r="H193" i="2"/>
  <c r="L193" i="2" s="1"/>
  <c r="G192" i="2"/>
  <c r="K192" i="2" s="1"/>
  <c r="F191" i="2"/>
  <c r="J191" i="2" s="1"/>
  <c r="H189" i="2"/>
  <c r="L189" i="2" s="1"/>
  <c r="G188" i="2"/>
  <c r="K188" i="2" s="1"/>
  <c r="F187" i="2"/>
  <c r="J187" i="2" s="1"/>
  <c r="H185" i="2"/>
  <c r="L185" i="2" s="1"/>
  <c r="G184" i="2"/>
  <c r="K184" i="2" s="1"/>
  <c r="F183" i="2"/>
  <c r="J183" i="2" s="1"/>
  <c r="H181" i="2"/>
  <c r="L181" i="2" s="1"/>
  <c r="G180" i="2"/>
  <c r="K180" i="2" s="1"/>
  <c r="F179" i="2"/>
  <c r="J179" i="2" s="1"/>
  <c r="H177" i="2"/>
  <c r="L177" i="2" s="1"/>
  <c r="G176" i="2"/>
  <c r="K176" i="2" s="1"/>
  <c r="F175" i="2"/>
  <c r="J175" i="2" s="1"/>
  <c r="H173" i="2"/>
  <c r="L173" i="2" s="1"/>
  <c r="G172" i="2"/>
  <c r="K172" i="2" s="1"/>
  <c r="F171" i="2"/>
  <c r="J171" i="2" s="1"/>
  <c r="H169" i="2"/>
  <c r="L169" i="2" s="1"/>
  <c r="G168" i="2"/>
  <c r="K168" i="2" s="1"/>
  <c r="F167" i="2"/>
  <c r="J167" i="2" s="1"/>
  <c r="H165" i="2"/>
  <c r="L165" i="2" s="1"/>
  <c r="G164" i="2"/>
  <c r="K164" i="2" s="1"/>
  <c r="F163" i="2"/>
  <c r="J163" i="2" s="1"/>
  <c r="H161" i="2"/>
  <c r="L161" i="2" s="1"/>
  <c r="G160" i="2"/>
  <c r="K160" i="2" s="1"/>
  <c r="F159" i="2"/>
  <c r="J159" i="2" s="1"/>
  <c r="H157" i="2"/>
  <c r="L157" i="2" s="1"/>
  <c r="G156" i="2"/>
  <c r="K156" i="2" s="1"/>
  <c r="F155" i="2"/>
  <c r="J155" i="2" s="1"/>
  <c r="H153" i="2"/>
  <c r="L153" i="2" s="1"/>
  <c r="G152" i="2"/>
  <c r="K152" i="2" s="1"/>
  <c r="F151" i="2"/>
  <c r="J151" i="2" s="1"/>
  <c r="H149" i="2"/>
  <c r="L149" i="2" s="1"/>
  <c r="G148" i="2"/>
  <c r="K148" i="2" s="1"/>
  <c r="F147" i="2"/>
  <c r="J147" i="2" s="1"/>
  <c r="H145" i="2"/>
  <c r="L145" i="2" s="1"/>
  <c r="G144" i="2"/>
  <c r="K144" i="2" s="1"/>
  <c r="F143" i="2"/>
  <c r="J143" i="2" s="1"/>
  <c r="H141" i="2"/>
  <c r="L141" i="2" s="1"/>
  <c r="G140" i="2"/>
  <c r="K140" i="2" s="1"/>
  <c r="F139" i="2"/>
  <c r="J139" i="2" s="1"/>
  <c r="G617" i="2"/>
  <c r="K617" i="2" s="1"/>
  <c r="H614" i="2"/>
  <c r="L614" i="2" s="1"/>
  <c r="F612" i="2"/>
  <c r="J612" i="2" s="1"/>
  <c r="G609" i="2"/>
  <c r="K609" i="2" s="1"/>
  <c r="H606" i="2"/>
  <c r="L606" i="2" s="1"/>
  <c r="F604" i="2"/>
  <c r="J604" i="2" s="1"/>
  <c r="G601" i="2"/>
  <c r="K601" i="2" s="1"/>
  <c r="H598" i="2"/>
  <c r="L598" i="2" s="1"/>
  <c r="F596" i="2"/>
  <c r="J596" i="2" s="1"/>
  <c r="G593" i="2"/>
  <c r="K593" i="2" s="1"/>
  <c r="H590" i="2"/>
  <c r="L590" i="2" s="1"/>
  <c r="F588" i="2"/>
  <c r="J588" i="2" s="1"/>
  <c r="G585" i="2"/>
  <c r="K585" i="2" s="1"/>
  <c r="H582" i="2"/>
  <c r="L582" i="2" s="1"/>
  <c r="F580" i="2"/>
  <c r="J580" i="2" s="1"/>
  <c r="G577" i="2"/>
  <c r="K577" i="2" s="1"/>
  <c r="H574" i="2"/>
  <c r="L574" i="2" s="1"/>
  <c r="F572" i="2"/>
  <c r="J572" i="2" s="1"/>
  <c r="G569" i="2"/>
  <c r="K569" i="2" s="1"/>
  <c r="H566" i="2"/>
  <c r="L566" i="2" s="1"/>
  <c r="F564" i="2"/>
  <c r="J564" i="2" s="1"/>
  <c r="G561" i="2"/>
  <c r="K561" i="2" s="1"/>
  <c r="H558" i="2"/>
  <c r="L558" i="2" s="1"/>
  <c r="F556" i="2"/>
  <c r="J556" i="2" s="1"/>
  <c r="G553" i="2"/>
  <c r="K553" i="2" s="1"/>
  <c r="H550" i="2"/>
  <c r="L550" i="2" s="1"/>
  <c r="F548" i="2"/>
  <c r="J548" i="2" s="1"/>
  <c r="G545" i="2"/>
  <c r="K545" i="2" s="1"/>
  <c r="H542" i="2"/>
  <c r="L542" i="2" s="1"/>
  <c r="F540" i="2"/>
  <c r="J540" i="2" s="1"/>
  <c r="G537" i="2"/>
  <c r="K537" i="2" s="1"/>
  <c r="H534" i="2"/>
  <c r="L534" i="2" s="1"/>
  <c r="F532" i="2"/>
  <c r="J532" i="2" s="1"/>
  <c r="G529" i="2"/>
  <c r="K529" i="2" s="1"/>
  <c r="H526" i="2"/>
  <c r="L526" i="2" s="1"/>
  <c r="F524" i="2"/>
  <c r="J524" i="2" s="1"/>
  <c r="G521" i="2"/>
  <c r="K521" i="2" s="1"/>
  <c r="H518" i="2"/>
  <c r="L518" i="2" s="1"/>
  <c r="F516" i="2"/>
  <c r="J516" i="2" s="1"/>
  <c r="G513" i="2"/>
  <c r="K513" i="2" s="1"/>
  <c r="H510" i="2"/>
  <c r="L510" i="2" s="1"/>
  <c r="F508" i="2"/>
  <c r="J508" i="2" s="1"/>
  <c r="G505" i="2"/>
  <c r="K505" i="2" s="1"/>
  <c r="H502" i="2"/>
  <c r="L502" i="2" s="1"/>
  <c r="F500" i="2"/>
  <c r="J500" i="2" s="1"/>
  <c r="G497" i="2"/>
  <c r="K497" i="2" s="1"/>
  <c r="H494" i="2"/>
  <c r="L494" i="2" s="1"/>
  <c r="F492" i="2"/>
  <c r="J492" i="2" s="1" a="1"/>
  <c r="J492" i="2" s="1"/>
  <c r="G489" i="2"/>
  <c r="K489" i="2" s="1"/>
  <c r="H486" i="2"/>
  <c r="L486" i="2" s="1"/>
  <c r="F484" i="2"/>
  <c r="J484" i="2" s="1" a="1"/>
  <c r="J484" i="2" s="1"/>
  <c r="G481" i="2"/>
  <c r="K481" i="2" s="1"/>
  <c r="H478" i="2"/>
  <c r="L478" i="2" s="1"/>
  <c r="F476" i="2"/>
  <c r="J476" i="2" s="1" a="1"/>
  <c r="J476" i="2" s="1"/>
  <c r="G473" i="2"/>
  <c r="K473" i="2" s="1"/>
  <c r="H470" i="2"/>
  <c r="L470" i="2" s="1"/>
  <c r="F468" i="2"/>
  <c r="J468" i="2" s="1" a="1"/>
  <c r="J468" i="2" s="1"/>
  <c r="G465" i="2"/>
  <c r="K465" i="2" s="1"/>
  <c r="H462" i="2"/>
  <c r="L462" i="2" s="1"/>
  <c r="F460" i="2"/>
  <c r="J460" i="2" s="1" a="1"/>
  <c r="J460" i="2" s="1"/>
  <c r="G457" i="2"/>
  <c r="K457" i="2" s="1"/>
  <c r="H454" i="2"/>
  <c r="L454" i="2" s="1"/>
  <c r="F452" i="2"/>
  <c r="J452" i="2" s="1" a="1"/>
  <c r="J452" i="2" s="1"/>
  <c r="G449" i="2"/>
  <c r="K449" i="2" s="1"/>
  <c r="H446" i="2"/>
  <c r="L446" i="2" s="1"/>
  <c r="F444" i="2"/>
  <c r="J444" i="2" s="1" a="1"/>
  <c r="J444" i="2" s="1"/>
  <c r="G441" i="2"/>
  <c r="K441" i="2" s="1"/>
  <c r="H438" i="2"/>
  <c r="L438" i="2" s="1"/>
  <c r="F436" i="2"/>
  <c r="J436" i="2" s="1" a="1"/>
  <c r="J436" i="2" s="1"/>
  <c r="G433" i="2"/>
  <c r="K433" i="2" s="1" a="1"/>
  <c r="K433" i="2" s="1"/>
  <c r="H430" i="2"/>
  <c r="L430" i="2" s="1" a="1"/>
  <c r="L430" i="2" s="1"/>
  <c r="F428" i="2"/>
  <c r="J428" i="2" s="1" a="1"/>
  <c r="J428" i="2" s="1"/>
  <c r="G425" i="2"/>
  <c r="K425" i="2" s="1" a="1"/>
  <c r="K425" i="2" s="1"/>
  <c r="H422" i="2"/>
  <c r="L422" i="2" s="1" a="1"/>
  <c r="L422" i="2" s="1"/>
  <c r="F420" i="2"/>
  <c r="J420" i="2" s="1" a="1"/>
  <c r="J420" i="2" s="1"/>
  <c r="G417" i="2"/>
  <c r="K417" i="2" s="1" a="1"/>
  <c r="K417" i="2" s="1"/>
  <c r="H414" i="2"/>
  <c r="L414" i="2" s="1" a="1"/>
  <c r="L414" i="2" s="1"/>
  <c r="F412" i="2"/>
  <c r="J412" i="2" s="1" a="1"/>
  <c r="J412" i="2" s="1"/>
  <c r="G409" i="2"/>
  <c r="K409" i="2" s="1" a="1"/>
  <c r="K409" i="2" s="1"/>
  <c r="H406" i="2"/>
  <c r="L406" i="2" s="1" a="1"/>
  <c r="L406" i="2" s="1"/>
  <c r="F404" i="2"/>
  <c r="J404" i="2" s="1" a="1"/>
  <c r="J404" i="2" s="1"/>
  <c r="G401" i="2"/>
  <c r="K401" i="2" s="1" a="1"/>
  <c r="K401" i="2" s="1"/>
  <c r="H398" i="2"/>
  <c r="L398" i="2" s="1" a="1"/>
  <c r="L398" i="2" s="1"/>
  <c r="F396" i="2"/>
  <c r="J396" i="2" s="1" a="1"/>
  <c r="J396" i="2" s="1"/>
  <c r="G393" i="2"/>
  <c r="K393" i="2" s="1" a="1"/>
  <c r="K393" i="2" s="1"/>
  <c r="H390" i="2"/>
  <c r="L390" i="2" s="1" a="1"/>
  <c r="L390" i="2" s="1"/>
  <c r="F388" i="2"/>
  <c r="J388" i="2" s="1" a="1"/>
  <c r="J388" i="2" s="1"/>
  <c r="G385" i="2"/>
  <c r="K385" i="2" s="1" a="1"/>
  <c r="K385" i="2" s="1"/>
  <c r="H382" i="2"/>
  <c r="L382" i="2" s="1" a="1"/>
  <c r="L382" i="2" s="1"/>
  <c r="F380" i="2"/>
  <c r="J380" i="2" s="1" a="1"/>
  <c r="J380" i="2" s="1"/>
  <c r="G377" i="2"/>
  <c r="K377" i="2" s="1" a="1"/>
  <c r="K377" i="2" s="1"/>
  <c r="H374" i="2"/>
  <c r="L374" i="2" s="1" a="1"/>
  <c r="L374" i="2" s="1"/>
  <c r="F372" i="2"/>
  <c r="J372" i="2" s="1" a="1"/>
  <c r="J372" i="2" s="1"/>
  <c r="G369" i="2"/>
  <c r="K369" i="2" s="1" a="1"/>
  <c r="K369" i="2" s="1"/>
  <c r="H366" i="2"/>
  <c r="L366" i="2" s="1" a="1"/>
  <c r="L366" i="2" s="1"/>
  <c r="F364" i="2"/>
  <c r="J364" i="2" s="1" a="1"/>
  <c r="J364" i="2" s="1"/>
  <c r="G361" i="2"/>
  <c r="K361" i="2" s="1" a="1"/>
  <c r="K361" i="2" s="1"/>
  <c r="H358" i="2"/>
  <c r="L358" i="2" s="1" a="1"/>
  <c r="L358" i="2" s="1"/>
  <c r="F356" i="2"/>
  <c r="J356" i="2" s="1" a="1"/>
  <c r="J356" i="2" s="1"/>
  <c r="G353" i="2"/>
  <c r="K353" i="2" s="1" a="1"/>
  <c r="K353" i="2" s="1"/>
  <c r="H350" i="2"/>
  <c r="L350" i="2" s="1" a="1"/>
  <c r="L350" i="2" s="1"/>
  <c r="F348" i="2"/>
  <c r="J348" i="2" s="1" a="1"/>
  <c r="J348" i="2" s="1"/>
  <c r="G345" i="2"/>
  <c r="K345" i="2" s="1" a="1"/>
  <c r="K345" i="2" s="1"/>
  <c r="H342" i="2"/>
  <c r="L342" i="2" s="1" a="1"/>
  <c r="L342" i="2" s="1"/>
  <c r="F340" i="2"/>
  <c r="J340" i="2" s="1" a="1"/>
  <c r="J340" i="2" s="1"/>
  <c r="G337" i="2"/>
  <c r="K337" i="2" s="1" a="1"/>
  <c r="K337" i="2" s="1"/>
  <c r="H334" i="2"/>
  <c r="L334" i="2" s="1" a="1"/>
  <c r="L334" i="2" s="1"/>
  <c r="F332" i="2"/>
  <c r="J332" i="2" s="1" a="1"/>
  <c r="J332" i="2" s="1"/>
  <c r="G329" i="2"/>
  <c r="K329" i="2" s="1" a="1"/>
  <c r="K329" i="2" s="1"/>
  <c r="H326" i="2"/>
  <c r="L326" i="2" s="1" a="1"/>
  <c r="L326" i="2" s="1"/>
  <c r="F324" i="2"/>
  <c r="J324" i="2" s="1" a="1"/>
  <c r="J324" i="2" s="1"/>
  <c r="G321" i="2"/>
  <c r="K321" i="2" s="1" a="1"/>
  <c r="K321" i="2" s="1"/>
  <c r="H318" i="2"/>
  <c r="L318" i="2" s="1" a="1"/>
  <c r="L318" i="2" s="1"/>
  <c r="F616" i="2"/>
  <c r="J616" i="2" s="1"/>
  <c r="G613" i="2"/>
  <c r="K613" i="2" s="1"/>
  <c r="H610" i="2"/>
  <c r="L610" i="2" s="1"/>
  <c r="F608" i="2"/>
  <c r="J608" i="2" s="1"/>
  <c r="G605" i="2"/>
  <c r="K605" i="2" s="1"/>
  <c r="H602" i="2"/>
  <c r="L602" i="2" s="1"/>
  <c r="F600" i="2"/>
  <c r="J600" i="2" s="1"/>
  <c r="G597" i="2"/>
  <c r="K597" i="2" s="1"/>
  <c r="H594" i="2"/>
  <c r="L594" i="2" s="1"/>
  <c r="F592" i="2"/>
  <c r="J592" i="2" s="1"/>
  <c r="G589" i="2"/>
  <c r="K589" i="2" s="1"/>
  <c r="H586" i="2"/>
  <c r="L586" i="2" s="1"/>
  <c r="F584" i="2"/>
  <c r="J584" i="2" s="1"/>
  <c r="G581" i="2"/>
  <c r="K581" i="2" s="1"/>
  <c r="H578" i="2"/>
  <c r="L578" i="2" s="1"/>
  <c r="F576" i="2"/>
  <c r="J576" i="2" s="1"/>
  <c r="G573" i="2"/>
  <c r="K573" i="2" s="1"/>
  <c r="H570" i="2"/>
  <c r="L570" i="2" s="1"/>
  <c r="F568" i="2"/>
  <c r="J568" i="2" s="1"/>
  <c r="G565" i="2"/>
  <c r="K565" i="2" s="1"/>
  <c r="H562" i="2"/>
  <c r="L562" i="2" s="1"/>
  <c r="F560" i="2"/>
  <c r="J560" i="2" s="1"/>
  <c r="G557" i="2"/>
  <c r="K557" i="2" s="1"/>
  <c r="H554" i="2"/>
  <c r="L554" i="2" s="1"/>
  <c r="F552" i="2"/>
  <c r="J552" i="2" s="1"/>
  <c r="G549" i="2"/>
  <c r="K549" i="2" s="1"/>
  <c r="H546" i="2"/>
  <c r="L546" i="2" s="1"/>
  <c r="F544" i="2"/>
  <c r="J544" i="2" s="1"/>
  <c r="G541" i="2"/>
  <c r="K541" i="2" s="1"/>
  <c r="H538" i="2"/>
  <c r="L538" i="2" s="1"/>
  <c r="F536" i="2"/>
  <c r="J536" i="2" s="1"/>
  <c r="G533" i="2"/>
  <c r="K533" i="2" s="1"/>
  <c r="H530" i="2"/>
  <c r="L530" i="2" s="1"/>
  <c r="F528" i="2"/>
  <c r="J528" i="2" s="1"/>
  <c r="G525" i="2"/>
  <c r="K525" i="2" s="1"/>
  <c r="H522" i="2"/>
  <c r="L522" i="2" s="1"/>
  <c r="F520" i="2"/>
  <c r="J520" i="2" s="1"/>
  <c r="G517" i="2"/>
  <c r="K517" i="2" s="1"/>
  <c r="H514" i="2"/>
  <c r="L514" i="2" s="1"/>
  <c r="F512" i="2"/>
  <c r="J512" i="2" s="1"/>
  <c r="G509" i="2"/>
  <c r="K509" i="2" s="1"/>
  <c r="H506" i="2"/>
  <c r="L506" i="2" s="1"/>
  <c r="F504" i="2"/>
  <c r="J504" i="2" s="1"/>
  <c r="G501" i="2"/>
  <c r="K501" i="2" s="1"/>
  <c r="H498" i="2"/>
  <c r="L498" i="2" s="1"/>
  <c r="F496" i="2"/>
  <c r="J496" i="2" s="1" a="1"/>
  <c r="J496" i="2" s="1"/>
  <c r="G493" i="2"/>
  <c r="K493" i="2" s="1"/>
  <c r="H490" i="2"/>
  <c r="L490" i="2" s="1"/>
  <c r="F488" i="2"/>
  <c r="J488" i="2" s="1" a="1"/>
  <c r="J488" i="2" s="1"/>
  <c r="G485" i="2"/>
  <c r="K485" i="2" s="1"/>
  <c r="H482" i="2"/>
  <c r="L482" i="2" s="1"/>
  <c r="F480" i="2"/>
  <c r="J480" i="2" s="1" a="1"/>
  <c r="J480" i="2" s="1"/>
  <c r="G477" i="2"/>
  <c r="K477" i="2" s="1"/>
  <c r="H474" i="2"/>
  <c r="L474" i="2" s="1"/>
  <c r="F472" i="2"/>
  <c r="J472" i="2" s="1" a="1"/>
  <c r="J472" i="2" s="1"/>
  <c r="G469" i="2"/>
  <c r="K469" i="2" s="1"/>
  <c r="H466" i="2"/>
  <c r="L466" i="2" s="1"/>
  <c r="F464" i="2"/>
  <c r="J464" i="2" s="1" a="1"/>
  <c r="J464" i="2" s="1"/>
  <c r="G461" i="2"/>
  <c r="K461" i="2" s="1"/>
  <c r="H458" i="2"/>
  <c r="L458" i="2" s="1"/>
  <c r="F456" i="2"/>
  <c r="J456" i="2" s="1" a="1"/>
  <c r="J456" i="2" s="1"/>
  <c r="G453" i="2"/>
  <c r="K453" i="2" s="1"/>
  <c r="H450" i="2"/>
  <c r="L450" i="2" s="1"/>
  <c r="F448" i="2"/>
  <c r="J448" i="2" s="1" a="1"/>
  <c r="J448" i="2" s="1"/>
  <c r="G445" i="2"/>
  <c r="K445" i="2" s="1"/>
  <c r="H442" i="2"/>
  <c r="L442" i="2" s="1"/>
  <c r="F440" i="2"/>
  <c r="J440" i="2" s="1" a="1"/>
  <c r="J440" i="2" s="1"/>
  <c r="G437" i="2"/>
  <c r="K437" i="2" s="1" a="1"/>
  <c r="K437" i="2" s="1"/>
  <c r="H434" i="2"/>
  <c r="L434" i="2" s="1" a="1"/>
  <c r="L434" i="2" s="1"/>
  <c r="F432" i="2"/>
  <c r="J432" i="2" s="1" a="1"/>
  <c r="J432" i="2" s="1"/>
  <c r="G429" i="2"/>
  <c r="K429" i="2" s="1" a="1"/>
  <c r="K429" i="2" s="1"/>
  <c r="H426" i="2"/>
  <c r="L426" i="2" s="1" a="1"/>
  <c r="L426" i="2" s="1"/>
  <c r="F424" i="2"/>
  <c r="J424" i="2" s="1" a="1"/>
  <c r="J424" i="2" s="1"/>
  <c r="G421" i="2"/>
  <c r="K421" i="2" s="1" a="1"/>
  <c r="K421" i="2" s="1"/>
  <c r="H418" i="2"/>
  <c r="L418" i="2" s="1" a="1"/>
  <c r="L418" i="2" s="1"/>
  <c r="F416" i="2"/>
  <c r="J416" i="2" s="1" a="1"/>
  <c r="J416" i="2" s="1"/>
  <c r="G413" i="2"/>
  <c r="K413" i="2" s="1" a="1"/>
  <c r="K413" i="2" s="1"/>
  <c r="H410" i="2"/>
  <c r="L410" i="2" s="1" a="1"/>
  <c r="L410" i="2" s="1"/>
  <c r="F408" i="2"/>
  <c r="J408" i="2" s="1" a="1"/>
  <c r="J408" i="2" s="1"/>
  <c r="G405" i="2"/>
  <c r="K405" i="2" s="1" a="1"/>
  <c r="K405" i="2" s="1"/>
  <c r="H402" i="2"/>
  <c r="L402" i="2" s="1" a="1"/>
  <c r="L402" i="2" s="1"/>
  <c r="F400" i="2"/>
  <c r="J400" i="2" s="1" a="1"/>
  <c r="J400" i="2" s="1"/>
  <c r="G397" i="2"/>
  <c r="K397" i="2" s="1" a="1"/>
  <c r="K397" i="2" s="1"/>
  <c r="H394" i="2"/>
  <c r="L394" i="2" s="1" a="1"/>
  <c r="L394" i="2" s="1"/>
  <c r="F392" i="2"/>
  <c r="J392" i="2" s="1" a="1"/>
  <c r="J392" i="2" s="1"/>
  <c r="G389" i="2"/>
  <c r="K389" i="2" s="1" a="1"/>
  <c r="K389" i="2" s="1"/>
  <c r="H386" i="2"/>
  <c r="L386" i="2" s="1" a="1"/>
  <c r="L386" i="2" s="1"/>
  <c r="F384" i="2"/>
  <c r="J384" i="2" s="1" a="1"/>
  <c r="J384" i="2" s="1"/>
  <c r="G381" i="2"/>
  <c r="K381" i="2" s="1" a="1"/>
  <c r="K381" i="2" s="1"/>
  <c r="H378" i="2"/>
  <c r="L378" i="2" s="1" a="1"/>
  <c r="L378" i="2" s="1"/>
  <c r="F376" i="2"/>
  <c r="J376" i="2" s="1" a="1"/>
  <c r="J376" i="2" s="1"/>
  <c r="G373" i="2"/>
  <c r="K373" i="2" s="1" a="1"/>
  <c r="K373" i="2" s="1"/>
  <c r="H370" i="2"/>
  <c r="L370" i="2" s="1" a="1"/>
  <c r="L370" i="2" s="1"/>
  <c r="F368" i="2"/>
  <c r="J368" i="2" s="1" a="1"/>
  <c r="J368" i="2" s="1"/>
  <c r="G365" i="2"/>
  <c r="K365" i="2" s="1" a="1"/>
  <c r="K365" i="2" s="1"/>
  <c r="H362" i="2"/>
  <c r="L362" i="2" s="1" a="1"/>
  <c r="L362" i="2" s="1"/>
  <c r="F360" i="2"/>
  <c r="J360" i="2" s="1" a="1"/>
  <c r="J360" i="2" s="1"/>
  <c r="G357" i="2"/>
  <c r="K357" i="2" s="1" a="1"/>
  <c r="K357" i="2" s="1"/>
  <c r="H354" i="2"/>
  <c r="L354" i="2" s="1" a="1"/>
  <c r="L354" i="2" s="1"/>
  <c r="F352" i="2"/>
  <c r="J352" i="2" s="1" a="1"/>
  <c r="J352" i="2" s="1"/>
  <c r="G349" i="2"/>
  <c r="K349" i="2" s="1" a="1"/>
  <c r="K349" i="2" s="1"/>
  <c r="H346" i="2"/>
  <c r="L346" i="2" s="1" a="1"/>
  <c r="L346" i="2" s="1"/>
  <c r="F344" i="2"/>
  <c r="J344" i="2" s="1" a="1"/>
  <c r="J344" i="2" s="1"/>
  <c r="G341" i="2"/>
  <c r="K341" i="2" s="1" a="1"/>
  <c r="K341" i="2" s="1"/>
  <c r="H338" i="2"/>
  <c r="L338" i="2" s="1" a="1"/>
  <c r="L338" i="2" s="1"/>
  <c r="F336" i="2"/>
  <c r="J336" i="2" s="1" a="1"/>
  <c r="J336" i="2" s="1"/>
  <c r="G333" i="2"/>
  <c r="K333" i="2" s="1" a="1"/>
  <c r="K333" i="2" s="1"/>
  <c r="H330" i="2"/>
  <c r="L330" i="2" s="1" a="1"/>
  <c r="L330" i="2" s="1"/>
  <c r="F328" i="2"/>
  <c r="J328" i="2" s="1" a="1"/>
  <c r="J328" i="2" s="1"/>
  <c r="G325" i="2"/>
  <c r="K325" i="2" s="1" a="1"/>
  <c r="K325" i="2" s="1"/>
  <c r="H322" i="2"/>
  <c r="L322" i="2" s="1" a="1"/>
  <c r="L322" i="2" s="1"/>
  <c r="F320" i="2"/>
  <c r="J320" i="2" s="1" a="1"/>
  <c r="J320" i="2" s="1"/>
  <c r="H616" i="2"/>
  <c r="L616" i="2" s="1"/>
  <c r="F606" i="2"/>
  <c r="J606" i="2" s="1"/>
  <c r="G595" i="2"/>
  <c r="K595" i="2" s="1"/>
  <c r="H584" i="2"/>
  <c r="L584" i="2" s="1"/>
  <c r="F574" i="2"/>
  <c r="J574" i="2" s="1"/>
  <c r="G563" i="2"/>
  <c r="K563" i="2" s="1"/>
  <c r="H552" i="2"/>
  <c r="L552" i="2" s="1"/>
  <c r="F542" i="2"/>
  <c r="J542" i="2" s="1"/>
  <c r="G531" i="2"/>
  <c r="K531" i="2" s="1"/>
  <c r="H520" i="2"/>
  <c r="L520" i="2" s="1"/>
  <c r="F510" i="2"/>
  <c r="J510" i="2" s="1"/>
  <c r="G499" i="2"/>
  <c r="K499" i="2" s="1"/>
  <c r="H488" i="2"/>
  <c r="L488" i="2" s="1"/>
  <c r="F478" i="2"/>
  <c r="J478" i="2" s="1" a="1"/>
  <c r="J478" i="2" s="1"/>
  <c r="G467" i="2"/>
  <c r="K467" i="2" s="1"/>
  <c r="H456" i="2"/>
  <c r="L456" i="2" s="1"/>
  <c r="F446" i="2"/>
  <c r="J446" i="2" s="1" a="1"/>
  <c r="J446" i="2" s="1"/>
  <c r="G435" i="2"/>
  <c r="K435" i="2" s="1" a="1"/>
  <c r="K435" i="2" s="1"/>
  <c r="H424" i="2"/>
  <c r="L424" i="2" s="1" a="1"/>
  <c r="L424" i="2" s="1"/>
  <c r="F414" i="2"/>
  <c r="J414" i="2" s="1" a="1"/>
  <c r="J414" i="2" s="1"/>
  <c r="G403" i="2"/>
  <c r="K403" i="2" s="1" a="1"/>
  <c r="K403" i="2" s="1"/>
  <c r="H392" i="2"/>
  <c r="L392" i="2" s="1" a="1"/>
  <c r="L392" i="2" s="1"/>
  <c r="F382" i="2"/>
  <c r="J382" i="2" s="1" a="1"/>
  <c r="J382" i="2" s="1"/>
  <c r="G371" i="2"/>
  <c r="K371" i="2" s="1" a="1"/>
  <c r="K371" i="2" s="1"/>
  <c r="H360" i="2"/>
  <c r="L360" i="2" s="1" a="1"/>
  <c r="L360" i="2" s="1"/>
  <c r="F350" i="2"/>
  <c r="J350" i="2" s="1" a="1"/>
  <c r="J350" i="2" s="1"/>
  <c r="G339" i="2"/>
  <c r="K339" i="2" s="1" a="1"/>
  <c r="K339" i="2" s="1"/>
  <c r="H328" i="2"/>
  <c r="L328" i="2" s="1" a="1"/>
  <c r="L328" i="2" s="1"/>
  <c r="F318" i="2"/>
  <c r="J318" i="2" s="1" a="1"/>
  <c r="J318" i="2" s="1"/>
  <c r="G317" i="2"/>
  <c r="K317" i="2" s="1"/>
  <c r="H315" i="2"/>
  <c r="L315" i="2" s="1"/>
  <c r="F314" i="2"/>
  <c r="J314" i="2" s="1"/>
  <c r="F312" i="2"/>
  <c r="J312" i="2" s="1"/>
  <c r="G310" i="2"/>
  <c r="K310" i="2" s="1"/>
  <c r="H308" i="2"/>
  <c r="L308" i="2" s="1"/>
  <c r="H306" i="2"/>
  <c r="L306" i="2" s="1"/>
  <c r="F305" i="2"/>
  <c r="J305" i="2" s="1"/>
  <c r="G303" i="2"/>
  <c r="K303" i="2" s="1"/>
  <c r="G301" i="2"/>
  <c r="K301" i="2" s="1"/>
  <c r="H299" i="2"/>
  <c r="L299" i="2" s="1"/>
  <c r="F298" i="2"/>
  <c r="J298" i="2" s="1"/>
  <c r="F296" i="2"/>
  <c r="J296" i="2" s="1"/>
  <c r="G294" i="2"/>
  <c r="K294" i="2" s="1"/>
  <c r="H292" i="2"/>
  <c r="L292" i="2" s="1"/>
  <c r="H290" i="2"/>
  <c r="L290" i="2" s="1"/>
  <c r="F289" i="2"/>
  <c r="J289" i="2" s="1"/>
  <c r="G287" i="2"/>
  <c r="K287" i="2" s="1"/>
  <c r="G285" i="2"/>
  <c r="K285" i="2" s="1"/>
  <c r="H283" i="2"/>
  <c r="L283" i="2" s="1"/>
  <c r="F282" i="2"/>
  <c r="J282" i="2" s="1"/>
  <c r="F280" i="2"/>
  <c r="J280" i="2" s="1"/>
  <c r="G278" i="2"/>
  <c r="K278" i="2" s="1"/>
  <c r="H276" i="2"/>
  <c r="L276" i="2" s="1"/>
  <c r="H274" i="2"/>
  <c r="L274" i="2" s="1"/>
  <c r="F273" i="2"/>
  <c r="J273" i="2" s="1"/>
  <c r="G271" i="2"/>
  <c r="K271" i="2" s="1"/>
  <c r="G269" i="2"/>
  <c r="K269" i="2" s="1"/>
  <c r="H267" i="2"/>
  <c r="L267" i="2" s="1"/>
  <c r="F266" i="2"/>
  <c r="J266" i="2" s="1"/>
  <c r="F264" i="2"/>
  <c r="J264" i="2" s="1"/>
  <c r="G262" i="2"/>
  <c r="K262" i="2" s="1"/>
  <c r="H260" i="2"/>
  <c r="L260" i="2" s="1"/>
  <c r="H258" i="2"/>
  <c r="L258" i="2" s="1"/>
  <c r="F257" i="2"/>
  <c r="J257" i="2" s="1"/>
  <c r="G255" i="2"/>
  <c r="K255" i="2" s="1"/>
  <c r="G253" i="2"/>
  <c r="K253" i="2" s="1"/>
  <c r="H251" i="2"/>
  <c r="L251" i="2" s="1"/>
  <c r="F250" i="2"/>
  <c r="J250" i="2" s="1"/>
  <c r="F248" i="2"/>
  <c r="J248" i="2" s="1"/>
  <c r="G246" i="2"/>
  <c r="K246" i="2" s="1"/>
  <c r="H244" i="2"/>
  <c r="L244" i="2" s="1"/>
  <c r="H242" i="2"/>
  <c r="L242" i="2" s="1"/>
  <c r="F241" i="2"/>
  <c r="J241" i="2" s="1"/>
  <c r="G239" i="2"/>
  <c r="K239" i="2" s="1"/>
  <c r="G237" i="2"/>
  <c r="K237" i="2" s="1"/>
  <c r="H235" i="2"/>
  <c r="L235" i="2" s="1"/>
  <c r="F234" i="2"/>
  <c r="J234" i="2" s="1"/>
  <c r="F232" i="2"/>
  <c r="J232" i="2" s="1"/>
  <c r="G230" i="2"/>
  <c r="K230" i="2" s="1"/>
  <c r="H228" i="2"/>
  <c r="L228" i="2" s="1"/>
  <c r="H226" i="2"/>
  <c r="L226" i="2" s="1"/>
  <c r="F225" i="2"/>
  <c r="J225" i="2" s="1"/>
  <c r="G223" i="2"/>
  <c r="K223" i="2" s="1"/>
  <c r="G221" i="2"/>
  <c r="K221" i="2" s="1"/>
  <c r="H219" i="2"/>
  <c r="L219" i="2" s="1"/>
  <c r="F218" i="2"/>
  <c r="J218" i="2" s="1"/>
  <c r="F216" i="2"/>
  <c r="J216" i="2" s="1"/>
  <c r="G214" i="2"/>
  <c r="K214" i="2" s="1"/>
  <c r="H212" i="2"/>
  <c r="L212" i="2" s="1"/>
  <c r="H210" i="2"/>
  <c r="L210" i="2" s="1"/>
  <c r="F209" i="2"/>
  <c r="J209" i="2" s="1"/>
  <c r="G207" i="2"/>
  <c r="K207" i="2" s="1"/>
  <c r="G205" i="2"/>
  <c r="K205" i="2" s="1"/>
  <c r="H203" i="2"/>
  <c r="L203" i="2" s="1"/>
  <c r="F202" i="2"/>
  <c r="J202" i="2" s="1"/>
  <c r="F200" i="2"/>
  <c r="J200" i="2" s="1"/>
  <c r="G198" i="2"/>
  <c r="K198" i="2" s="1"/>
  <c r="H196" i="2"/>
  <c r="L196" i="2" s="1"/>
  <c r="H194" i="2"/>
  <c r="L194" i="2" s="1"/>
  <c r="F193" i="2"/>
  <c r="J193" i="2" s="1"/>
  <c r="G191" i="2"/>
  <c r="K191" i="2" s="1"/>
  <c r="G189" i="2"/>
  <c r="K189" i="2" s="1"/>
  <c r="H187" i="2"/>
  <c r="L187" i="2" s="1"/>
  <c r="F186" i="2"/>
  <c r="J186" i="2" s="1"/>
  <c r="F184" i="2"/>
  <c r="J184" i="2" s="1"/>
  <c r="G182" i="2"/>
  <c r="K182" i="2" s="1"/>
  <c r="H180" i="2"/>
  <c r="L180" i="2" s="1"/>
  <c r="H178" i="2"/>
  <c r="L178" i="2" s="1"/>
  <c r="F177" i="2"/>
  <c r="J177" i="2" s="1"/>
  <c r="G175" i="2"/>
  <c r="K175" i="2" s="1"/>
  <c r="G173" i="2"/>
  <c r="K173" i="2" s="1"/>
  <c r="H171" i="2"/>
  <c r="L171" i="2" s="1"/>
  <c r="F170" i="2"/>
  <c r="J170" i="2" s="1"/>
  <c r="F168" i="2"/>
  <c r="J168" i="2" s="1"/>
  <c r="G166" i="2"/>
  <c r="K166" i="2" s="1"/>
  <c r="H164" i="2"/>
  <c r="L164" i="2" s="1"/>
  <c r="H162" i="2"/>
  <c r="L162" i="2" s="1"/>
  <c r="F161" i="2"/>
  <c r="J161" i="2" s="1"/>
  <c r="G159" i="2"/>
  <c r="K159" i="2" s="1"/>
  <c r="G157" i="2"/>
  <c r="K157" i="2" s="1"/>
  <c r="H155" i="2"/>
  <c r="L155" i="2" s="1"/>
  <c r="F154" i="2"/>
  <c r="J154" i="2" s="1"/>
  <c r="F152" i="2"/>
  <c r="J152" i="2" s="1"/>
  <c r="G150" i="2"/>
  <c r="K150" i="2" s="1"/>
  <c r="H148" i="2"/>
  <c r="L148" i="2" s="1"/>
  <c r="H146" i="2"/>
  <c r="L146" i="2" s="1"/>
  <c r="F145" i="2"/>
  <c r="J145" i="2" s="1"/>
  <c r="G143" i="2"/>
  <c r="K143" i="2" s="1"/>
  <c r="G141" i="2"/>
  <c r="K141" i="2" s="1"/>
  <c r="H139" i="2"/>
  <c r="L139" i="2" s="1"/>
  <c r="F138" i="2"/>
  <c r="J138" i="2" s="1"/>
  <c r="G137" i="2"/>
  <c r="K137" i="2" s="1" a="1"/>
  <c r="K137" i="2" s="1"/>
  <c r="F136" i="2"/>
  <c r="J136" i="2" s="1" a="1"/>
  <c r="J136" i="2" s="1"/>
  <c r="H134" i="2"/>
  <c r="L134" i="2" s="1" a="1"/>
  <c r="L134" i="2" s="1"/>
  <c r="G133" i="2"/>
  <c r="K133" i="2" s="1" a="1"/>
  <c r="K133" i="2" s="1"/>
  <c r="F132" i="2"/>
  <c r="J132" i="2" s="1" a="1"/>
  <c r="J132" i="2" s="1"/>
  <c r="H130" i="2"/>
  <c r="L130" i="2" s="1" a="1"/>
  <c r="L130" i="2" s="1"/>
  <c r="G129" i="2"/>
  <c r="K129" i="2" s="1" a="1"/>
  <c r="K129" i="2" s="1"/>
  <c r="F128" i="2"/>
  <c r="J128" i="2" s="1" a="1"/>
  <c r="J128" i="2" s="1"/>
  <c r="H126" i="2"/>
  <c r="L126" i="2" s="1" a="1"/>
  <c r="L126" i="2" s="1"/>
  <c r="G125" i="2"/>
  <c r="K125" i="2" s="1" a="1"/>
  <c r="K125" i="2" s="1"/>
  <c r="F124" i="2"/>
  <c r="J124" i="2" s="1" a="1"/>
  <c r="J124" i="2" s="1"/>
  <c r="H122" i="2"/>
  <c r="L122" i="2" s="1" a="1"/>
  <c r="L122" i="2" s="1"/>
  <c r="G121" i="2"/>
  <c r="K121" i="2" s="1" a="1"/>
  <c r="K121" i="2" s="1"/>
  <c r="F120" i="2"/>
  <c r="J120" i="2" s="1" a="1"/>
  <c r="J120" i="2" s="1"/>
  <c r="H118" i="2"/>
  <c r="L118" i="2" s="1" a="1"/>
  <c r="L118" i="2" s="1"/>
  <c r="G117" i="2"/>
  <c r="K117" i="2" s="1" a="1"/>
  <c r="K117" i="2" s="1"/>
  <c r="F116" i="2"/>
  <c r="J116" i="2" s="1" a="1"/>
  <c r="J116" i="2" s="1"/>
  <c r="H114" i="2"/>
  <c r="L114" i="2" s="1" a="1"/>
  <c r="L114" i="2" s="1"/>
  <c r="G113" i="2"/>
  <c r="K113" i="2" s="1" a="1"/>
  <c r="K113" i="2" s="1"/>
  <c r="F112" i="2"/>
  <c r="J112" i="2" s="1" a="1"/>
  <c r="J112" i="2" s="1"/>
  <c r="H110" i="2"/>
  <c r="L110" i="2" s="1" a="1"/>
  <c r="L110" i="2" s="1"/>
  <c r="G109" i="2"/>
  <c r="K109" i="2" s="1" a="1"/>
  <c r="K109" i="2" s="1"/>
  <c r="F108" i="2"/>
  <c r="J108" i="2" s="1" a="1"/>
  <c r="J108" i="2" s="1"/>
  <c r="H106" i="2"/>
  <c r="L106" i="2" s="1" a="1"/>
  <c r="L106" i="2" s="1"/>
  <c r="G105" i="2"/>
  <c r="K105" i="2" s="1" a="1"/>
  <c r="K105" i="2" s="1"/>
  <c r="F104" i="2"/>
  <c r="J104" i="2" s="1" a="1"/>
  <c r="J104" i="2" s="1"/>
  <c r="H102" i="2"/>
  <c r="L102" i="2" s="1" a="1"/>
  <c r="L102" i="2" s="1"/>
  <c r="G101" i="2"/>
  <c r="K101" i="2" s="1" a="1"/>
  <c r="K101" i="2" s="1"/>
  <c r="F100" i="2"/>
  <c r="J100" i="2" s="1" a="1"/>
  <c r="J100" i="2" s="1"/>
  <c r="H98" i="2"/>
  <c r="L98" i="2" s="1" a="1"/>
  <c r="L98" i="2" s="1"/>
  <c r="G97" i="2"/>
  <c r="K97" i="2" s="1" a="1"/>
  <c r="K97" i="2" s="1"/>
  <c r="F96" i="2"/>
  <c r="J96" i="2" s="1" a="1"/>
  <c r="J96" i="2" s="1"/>
  <c r="H94" i="2"/>
  <c r="L94" i="2" s="1" a="1"/>
  <c r="L94" i="2" s="1"/>
  <c r="G93" i="2"/>
  <c r="K93" i="2" s="1" a="1"/>
  <c r="K93" i="2" s="1"/>
  <c r="F92" i="2"/>
  <c r="J92" i="2" s="1" a="1"/>
  <c r="J92" i="2" s="1"/>
  <c r="H90" i="2"/>
  <c r="L90" i="2" s="1" a="1"/>
  <c r="L90" i="2" s="1"/>
  <c r="G89" i="2"/>
  <c r="K89" i="2" s="1" a="1"/>
  <c r="K89" i="2" s="1"/>
  <c r="F88" i="2"/>
  <c r="J88" i="2" s="1" a="1"/>
  <c r="J88" i="2" s="1"/>
  <c r="H86" i="2"/>
  <c r="L86" i="2" s="1" a="1"/>
  <c r="L86" i="2" s="1"/>
  <c r="G85" i="2"/>
  <c r="K85" i="2" s="1" a="1"/>
  <c r="K85" i="2" s="1"/>
  <c r="F84" i="2"/>
  <c r="J84" i="2" s="1" a="1"/>
  <c r="J84" i="2" s="1"/>
  <c r="H82" i="2"/>
  <c r="L82" i="2" s="1" a="1"/>
  <c r="L82" i="2" s="1"/>
  <c r="G81" i="2"/>
  <c r="K81" i="2" s="1" a="1"/>
  <c r="K81" i="2" s="1"/>
  <c r="F80" i="2"/>
  <c r="J80" i="2" s="1" a="1"/>
  <c r="J80" i="2" s="1"/>
  <c r="H78" i="2"/>
  <c r="L78" i="2" s="1" a="1"/>
  <c r="L78" i="2" s="1"/>
  <c r="G77" i="2"/>
  <c r="K77" i="2" s="1" a="1"/>
  <c r="K77" i="2" s="1"/>
  <c r="F76" i="2"/>
  <c r="J76" i="2" s="1" a="1"/>
  <c r="J76" i="2" s="1"/>
  <c r="H74" i="2"/>
  <c r="L74" i="2" s="1" a="1"/>
  <c r="L74" i="2" s="1"/>
  <c r="G73" i="2"/>
  <c r="K73" i="2" s="1" a="1"/>
  <c r="K73" i="2" s="1"/>
  <c r="F72" i="2"/>
  <c r="J72" i="2" s="1" a="1"/>
  <c r="J72" i="2" s="1"/>
  <c r="H70" i="2"/>
  <c r="L70" i="2" s="1" a="1"/>
  <c r="L70" i="2" s="1"/>
  <c r="G69" i="2"/>
  <c r="K69" i="2" s="1" a="1"/>
  <c r="K69" i="2" s="1"/>
  <c r="F68" i="2"/>
  <c r="J68" i="2" s="1" a="1"/>
  <c r="J68" i="2" s="1"/>
  <c r="H66" i="2"/>
  <c r="L66" i="2" s="1" a="1"/>
  <c r="L66" i="2" s="1"/>
  <c r="G65" i="2"/>
  <c r="K65" i="2" s="1" a="1"/>
  <c r="K65" i="2" s="1"/>
  <c r="F64" i="2"/>
  <c r="J64" i="2" s="1" a="1"/>
  <c r="J64" i="2" s="1"/>
  <c r="H62" i="2"/>
  <c r="L62" i="2" s="1" a="1"/>
  <c r="L62" i="2" s="1"/>
  <c r="G61" i="2"/>
  <c r="K61" i="2" s="1" a="1"/>
  <c r="K61" i="2" s="1"/>
  <c r="F60" i="2"/>
  <c r="J60" i="2" s="1" a="1"/>
  <c r="J60" i="2" s="1"/>
  <c r="H58" i="2"/>
  <c r="L58" i="2" s="1" a="1"/>
  <c r="L58" i="2" s="1"/>
  <c r="G57" i="2"/>
  <c r="K57" i="2" s="1" a="1"/>
  <c r="K57" i="2" s="1"/>
  <c r="F56" i="2"/>
  <c r="J56" i="2" s="1" a="1"/>
  <c r="J56" i="2" s="1"/>
  <c r="H54" i="2"/>
  <c r="L54" i="2" s="1" a="1"/>
  <c r="L54" i="2" s="1"/>
  <c r="G53" i="2"/>
  <c r="K53" i="2" s="1" a="1"/>
  <c r="K53" i="2" s="1"/>
  <c r="F52" i="2"/>
  <c r="J52" i="2" s="1" a="1"/>
  <c r="J52" i="2" s="1"/>
  <c r="H50" i="2"/>
  <c r="L50" i="2" s="1" a="1"/>
  <c r="L50" i="2" s="1"/>
  <c r="G49" i="2"/>
  <c r="K49" i="2" s="1" a="1"/>
  <c r="K49" i="2" s="1"/>
  <c r="F48" i="2"/>
  <c r="J48" i="2" s="1" a="1"/>
  <c r="J48" i="2" s="1"/>
  <c r="H46" i="2"/>
  <c r="L46" i="2" s="1" a="1"/>
  <c r="L46" i="2" s="1"/>
  <c r="G45" i="2"/>
  <c r="K45" i="2" s="1" a="1"/>
  <c r="K45" i="2" s="1"/>
  <c r="F44" i="2"/>
  <c r="J44" i="2" s="1" a="1"/>
  <c r="J44" i="2" s="1"/>
  <c r="H42" i="2"/>
  <c r="L42" i="2" s="1" a="1"/>
  <c r="L42" i="2" s="1"/>
  <c r="G41" i="2"/>
  <c r="K41" i="2" s="1" a="1"/>
  <c r="K41" i="2" s="1"/>
  <c r="F40" i="2"/>
  <c r="J40" i="2" s="1" a="1"/>
  <c r="J40" i="2" s="1"/>
  <c r="H38" i="2"/>
  <c r="L38" i="2" s="1" a="1"/>
  <c r="L38" i="2" s="1"/>
  <c r="G37" i="2"/>
  <c r="K37" i="2" s="1" a="1"/>
  <c r="K37" i="2" s="1"/>
  <c r="F36" i="2"/>
  <c r="J36" i="2" s="1" a="1"/>
  <c r="J36" i="2" s="1"/>
  <c r="H34" i="2"/>
  <c r="L34" i="2" s="1" a="1"/>
  <c r="L34" i="2" s="1"/>
  <c r="G33" i="2"/>
  <c r="K33" i="2" s="1" a="1"/>
  <c r="K33" i="2" s="1"/>
  <c r="F32" i="2"/>
  <c r="J32" i="2" s="1" a="1"/>
  <c r="J32" i="2" s="1"/>
  <c r="H30" i="2"/>
  <c r="L30" i="2" s="1" a="1"/>
  <c r="L30" i="2" s="1"/>
  <c r="G29" i="2"/>
  <c r="K29" i="2" s="1" a="1"/>
  <c r="K29" i="2" s="1"/>
  <c r="F28" i="2"/>
  <c r="J28" i="2" s="1" a="1"/>
  <c r="J28" i="2" s="1"/>
  <c r="H26" i="2"/>
  <c r="L26" i="2" s="1" a="1"/>
  <c r="L26" i="2" s="1"/>
  <c r="G25" i="2"/>
  <c r="K25" i="2" s="1" a="1"/>
  <c r="K25" i="2" s="1"/>
  <c r="F24" i="2"/>
  <c r="J24" i="2" s="1" a="1"/>
  <c r="J24" i="2" s="1"/>
  <c r="H22" i="2"/>
  <c r="L22" i="2" s="1" a="1"/>
  <c r="L22" i="2" s="1"/>
  <c r="G21" i="2"/>
  <c r="K21" i="2" s="1" a="1"/>
  <c r="K21" i="2" s="1"/>
  <c r="F20" i="2"/>
  <c r="J20" i="2" s="1" a="1"/>
  <c r="J20" i="2" s="1"/>
  <c r="F558" i="2"/>
  <c r="J558" i="2" s="1"/>
  <c r="G451" i="2"/>
  <c r="K451" i="2" s="1"/>
  <c r="H440" i="2"/>
  <c r="L440" i="2" s="1"/>
  <c r="G419" i="2"/>
  <c r="K419" i="2" s="1" a="1"/>
  <c r="K419" i="2" s="1"/>
  <c r="F398" i="2"/>
  <c r="J398" i="2" s="1" a="1"/>
  <c r="J398" i="2" s="1"/>
  <c r="H376" i="2"/>
  <c r="L376" i="2" s="1" a="1"/>
  <c r="L376" i="2" s="1"/>
  <c r="F366" i="2"/>
  <c r="J366" i="2" s="1" a="1"/>
  <c r="J366" i="2" s="1"/>
  <c r="H344" i="2"/>
  <c r="L344" i="2" s="1" a="1"/>
  <c r="L344" i="2" s="1"/>
  <c r="G323" i="2"/>
  <c r="K323" i="2" s="1" a="1"/>
  <c r="K323" i="2" s="1"/>
  <c r="H314" i="2"/>
  <c r="L314" i="2" s="1"/>
  <c r="G311" i="2"/>
  <c r="K311" i="2" s="1"/>
  <c r="G309" i="2"/>
  <c r="K309" i="2" s="1"/>
  <c r="H300" i="2"/>
  <c r="L300" i="2" s="1"/>
  <c r="G295" i="2"/>
  <c r="K295" i="2" s="1"/>
  <c r="F290" i="2"/>
  <c r="J290" i="2" s="1"/>
  <c r="F288" i="2"/>
  <c r="J288" i="2" s="1"/>
  <c r="H284" i="2"/>
  <c r="L284" i="2" s="1"/>
  <c r="F281" i="2"/>
  <c r="J281" i="2" s="1"/>
  <c r="G277" i="2"/>
  <c r="K277" i="2" s="1"/>
  <c r="F274" i="2"/>
  <c r="J274" i="2" s="1"/>
  <c r="F272" i="2"/>
  <c r="J272" i="2" s="1"/>
  <c r="H268" i="2"/>
  <c r="L268" i="2" s="1"/>
  <c r="G263" i="2"/>
  <c r="K263" i="2" s="1"/>
  <c r="G261" i="2"/>
  <c r="K261" i="2" s="1"/>
  <c r="F258" i="2"/>
  <c r="J258" i="2" s="1"/>
  <c r="H252" i="2"/>
  <c r="L252" i="2" s="1"/>
  <c r="G247" i="2"/>
  <c r="K247" i="2" s="1"/>
  <c r="G245" i="2"/>
  <c r="K245" i="2" s="1"/>
  <c r="F242" i="2"/>
  <c r="J242" i="2" s="1"/>
  <c r="H236" i="2"/>
  <c r="L236" i="2" s="1"/>
  <c r="F614" i="2"/>
  <c r="J614" i="2" s="1"/>
  <c r="G603" i="2"/>
  <c r="K603" i="2" s="1"/>
  <c r="H592" i="2"/>
  <c r="L592" i="2" s="1"/>
  <c r="F582" i="2"/>
  <c r="J582" i="2" s="1"/>
  <c r="G571" i="2"/>
  <c r="K571" i="2" s="1"/>
  <c r="H560" i="2"/>
  <c r="L560" i="2" s="1"/>
  <c r="F550" i="2"/>
  <c r="J550" i="2" s="1"/>
  <c r="G539" i="2"/>
  <c r="K539" i="2" s="1"/>
  <c r="H528" i="2"/>
  <c r="L528" i="2" s="1"/>
  <c r="F518" i="2"/>
  <c r="J518" i="2" s="1"/>
  <c r="G507" i="2"/>
  <c r="K507" i="2" s="1"/>
  <c r="H496" i="2"/>
  <c r="L496" i="2" s="1"/>
  <c r="F486" i="2"/>
  <c r="J486" i="2" s="1" a="1"/>
  <c r="J486" i="2" s="1"/>
  <c r="G475" i="2"/>
  <c r="K475" i="2" s="1"/>
  <c r="H464" i="2"/>
  <c r="L464" i="2" s="1"/>
  <c r="F454" i="2"/>
  <c r="J454" i="2" s="1" a="1"/>
  <c r="J454" i="2" s="1"/>
  <c r="G443" i="2"/>
  <c r="K443" i="2" s="1"/>
  <c r="H432" i="2"/>
  <c r="L432" i="2" s="1" a="1"/>
  <c r="L432" i="2" s="1"/>
  <c r="F422" i="2"/>
  <c r="J422" i="2" s="1" a="1"/>
  <c r="J422" i="2" s="1"/>
  <c r="G411" i="2"/>
  <c r="K411" i="2" s="1" a="1"/>
  <c r="K411" i="2" s="1"/>
  <c r="H400" i="2"/>
  <c r="L400" i="2" s="1" a="1"/>
  <c r="L400" i="2" s="1"/>
  <c r="F390" i="2"/>
  <c r="J390" i="2" s="1" a="1"/>
  <c r="J390" i="2" s="1"/>
  <c r="G379" i="2"/>
  <c r="K379" i="2" s="1" a="1"/>
  <c r="K379" i="2" s="1"/>
  <c r="H368" i="2"/>
  <c r="L368" i="2" s="1" a="1"/>
  <c r="L368" i="2" s="1"/>
  <c r="F358" i="2"/>
  <c r="J358" i="2" s="1" a="1"/>
  <c r="J358" i="2" s="1"/>
  <c r="G347" i="2"/>
  <c r="K347" i="2" s="1" a="1"/>
  <c r="K347" i="2" s="1"/>
  <c r="H336" i="2"/>
  <c r="L336" i="2" s="1" a="1"/>
  <c r="L336" i="2" s="1"/>
  <c r="F326" i="2"/>
  <c r="J326" i="2" s="1" a="1"/>
  <c r="J326" i="2" s="1"/>
  <c r="F317" i="2"/>
  <c r="J317" i="2" s="1"/>
  <c r="G315" i="2"/>
  <c r="K315" i="2" s="1"/>
  <c r="G313" i="2"/>
  <c r="K313" i="2" s="1"/>
  <c r="H311" i="2"/>
  <c r="L311" i="2" s="1"/>
  <c r="F310" i="2"/>
  <c r="J310" i="2" s="1"/>
  <c r="F308" i="2"/>
  <c r="J308" i="2" s="1"/>
  <c r="G306" i="2"/>
  <c r="K306" i="2" s="1"/>
  <c r="H304" i="2"/>
  <c r="L304" i="2" s="1"/>
  <c r="H302" i="2"/>
  <c r="L302" i="2" s="1"/>
  <c r="F301" i="2"/>
  <c r="J301" i="2" s="1"/>
  <c r="G299" i="2"/>
  <c r="K299" i="2" s="1"/>
  <c r="G297" i="2"/>
  <c r="K297" i="2" s="1"/>
  <c r="H295" i="2"/>
  <c r="L295" i="2" s="1"/>
  <c r="F294" i="2"/>
  <c r="J294" i="2" s="1"/>
  <c r="F292" i="2"/>
  <c r="J292" i="2" s="1"/>
  <c r="G290" i="2"/>
  <c r="K290" i="2" s="1"/>
  <c r="H288" i="2"/>
  <c r="L288" i="2" s="1"/>
  <c r="H286" i="2"/>
  <c r="L286" i="2" s="1"/>
  <c r="F285" i="2"/>
  <c r="J285" i="2" s="1"/>
  <c r="G283" i="2"/>
  <c r="K283" i="2" s="1"/>
  <c r="G281" i="2"/>
  <c r="K281" i="2" s="1"/>
  <c r="H279" i="2"/>
  <c r="L279" i="2" s="1"/>
  <c r="F278" i="2"/>
  <c r="J278" i="2" s="1"/>
  <c r="F276" i="2"/>
  <c r="J276" i="2" s="1"/>
  <c r="G274" i="2"/>
  <c r="K274" i="2" s="1"/>
  <c r="H272" i="2"/>
  <c r="L272" i="2" s="1"/>
  <c r="H270" i="2"/>
  <c r="L270" i="2" s="1"/>
  <c r="F269" i="2"/>
  <c r="J269" i="2" s="1"/>
  <c r="G267" i="2"/>
  <c r="K267" i="2" s="1"/>
  <c r="G265" i="2"/>
  <c r="K265" i="2" s="1"/>
  <c r="H263" i="2"/>
  <c r="L263" i="2" s="1"/>
  <c r="F262" i="2"/>
  <c r="J262" i="2" s="1"/>
  <c r="F260" i="2"/>
  <c r="J260" i="2" s="1"/>
  <c r="G258" i="2"/>
  <c r="K258" i="2" s="1"/>
  <c r="H256" i="2"/>
  <c r="L256" i="2" s="1"/>
  <c r="H254" i="2"/>
  <c r="L254" i="2" s="1"/>
  <c r="F253" i="2"/>
  <c r="J253" i="2" s="1"/>
  <c r="G251" i="2"/>
  <c r="K251" i="2" s="1"/>
  <c r="G249" i="2"/>
  <c r="K249" i="2" s="1"/>
  <c r="H247" i="2"/>
  <c r="L247" i="2" s="1"/>
  <c r="F246" i="2"/>
  <c r="J246" i="2" s="1"/>
  <c r="F244" i="2"/>
  <c r="J244" i="2" s="1"/>
  <c r="G242" i="2"/>
  <c r="K242" i="2" s="1"/>
  <c r="H240" i="2"/>
  <c r="L240" i="2" s="1"/>
  <c r="H238" i="2"/>
  <c r="L238" i="2" s="1"/>
  <c r="F237" i="2"/>
  <c r="J237" i="2" s="1"/>
  <c r="G235" i="2"/>
  <c r="K235" i="2" s="1"/>
  <c r="G233" i="2"/>
  <c r="K233" i="2" s="1"/>
  <c r="H231" i="2"/>
  <c r="L231" i="2" s="1"/>
  <c r="F230" i="2"/>
  <c r="J230" i="2" s="1"/>
  <c r="F228" i="2"/>
  <c r="J228" i="2" s="1"/>
  <c r="G226" i="2"/>
  <c r="K226" i="2" s="1"/>
  <c r="H224" i="2"/>
  <c r="L224" i="2" s="1"/>
  <c r="H222" i="2"/>
  <c r="L222" i="2" s="1"/>
  <c r="F221" i="2"/>
  <c r="J221" i="2" s="1"/>
  <c r="G219" i="2"/>
  <c r="K219" i="2" s="1"/>
  <c r="G217" i="2"/>
  <c r="K217" i="2" s="1"/>
  <c r="H215" i="2"/>
  <c r="L215" i="2" s="1"/>
  <c r="F214" i="2"/>
  <c r="J214" i="2" s="1"/>
  <c r="F212" i="2"/>
  <c r="J212" i="2" s="1"/>
  <c r="G210" i="2"/>
  <c r="K210" i="2" s="1"/>
  <c r="H208" i="2"/>
  <c r="L208" i="2" s="1"/>
  <c r="H206" i="2"/>
  <c r="L206" i="2" s="1"/>
  <c r="F205" i="2"/>
  <c r="J205" i="2" s="1"/>
  <c r="G203" i="2"/>
  <c r="K203" i="2" s="1"/>
  <c r="G201" i="2"/>
  <c r="K201" i="2" s="1"/>
  <c r="H199" i="2"/>
  <c r="L199" i="2" s="1"/>
  <c r="F198" i="2"/>
  <c r="J198" i="2" s="1"/>
  <c r="F196" i="2"/>
  <c r="J196" i="2" s="1"/>
  <c r="G194" i="2"/>
  <c r="K194" i="2" s="1"/>
  <c r="H192" i="2"/>
  <c r="L192" i="2" s="1"/>
  <c r="H190" i="2"/>
  <c r="L190" i="2" s="1"/>
  <c r="F189" i="2"/>
  <c r="J189" i="2" s="1"/>
  <c r="G187" i="2"/>
  <c r="K187" i="2" s="1"/>
  <c r="G185" i="2"/>
  <c r="K185" i="2" s="1"/>
  <c r="H183" i="2"/>
  <c r="L183" i="2" s="1"/>
  <c r="F182" i="2"/>
  <c r="J182" i="2" s="1"/>
  <c r="F180" i="2"/>
  <c r="J180" i="2" s="1"/>
  <c r="G178" i="2"/>
  <c r="K178" i="2" s="1"/>
  <c r="H176" i="2"/>
  <c r="L176" i="2" s="1"/>
  <c r="H174" i="2"/>
  <c r="L174" i="2" s="1"/>
  <c r="F173" i="2"/>
  <c r="J173" i="2" s="1"/>
  <c r="G171" i="2"/>
  <c r="K171" i="2" s="1"/>
  <c r="G169" i="2"/>
  <c r="K169" i="2" s="1"/>
  <c r="H167" i="2"/>
  <c r="L167" i="2" s="1"/>
  <c r="F166" i="2"/>
  <c r="J166" i="2" s="1"/>
  <c r="F164" i="2"/>
  <c r="J164" i="2" s="1"/>
  <c r="G162" i="2"/>
  <c r="K162" i="2" s="1"/>
  <c r="H160" i="2"/>
  <c r="L160" i="2" s="1"/>
  <c r="H158" i="2"/>
  <c r="L158" i="2" s="1"/>
  <c r="F157" i="2"/>
  <c r="J157" i="2" s="1"/>
  <c r="G155" i="2"/>
  <c r="K155" i="2" s="1"/>
  <c r="G153" i="2"/>
  <c r="K153" i="2" s="1"/>
  <c r="H151" i="2"/>
  <c r="L151" i="2" s="1"/>
  <c r="F150" i="2"/>
  <c r="J150" i="2" s="1"/>
  <c r="F148" i="2"/>
  <c r="J148" i="2" s="1"/>
  <c r="G146" i="2"/>
  <c r="K146" i="2" s="1"/>
  <c r="H144" i="2"/>
  <c r="L144" i="2" s="1"/>
  <c r="H142" i="2"/>
  <c r="L142" i="2" s="1"/>
  <c r="F141" i="2"/>
  <c r="J141" i="2" s="1"/>
  <c r="G139" i="2"/>
  <c r="K139" i="2" s="1"/>
  <c r="F137" i="2"/>
  <c r="J137" i="2" s="1" a="1"/>
  <c r="J137" i="2" s="1"/>
  <c r="H135" i="2"/>
  <c r="L135" i="2" s="1" a="1"/>
  <c r="L135" i="2" s="1"/>
  <c r="G134" i="2"/>
  <c r="K134" i="2" s="1" a="1"/>
  <c r="K134" i="2" s="1"/>
  <c r="F133" i="2"/>
  <c r="J133" i="2" s="1" a="1"/>
  <c r="J133" i="2" s="1"/>
  <c r="H131" i="2"/>
  <c r="L131" i="2" s="1" a="1"/>
  <c r="L131" i="2" s="1"/>
  <c r="G130" i="2"/>
  <c r="K130" i="2" s="1" a="1"/>
  <c r="K130" i="2" s="1"/>
  <c r="F129" i="2"/>
  <c r="J129" i="2" s="1" a="1"/>
  <c r="J129" i="2" s="1"/>
  <c r="H127" i="2"/>
  <c r="L127" i="2" s="1" a="1"/>
  <c r="L127" i="2" s="1"/>
  <c r="G126" i="2"/>
  <c r="K126" i="2" s="1" a="1"/>
  <c r="K126" i="2" s="1"/>
  <c r="F125" i="2"/>
  <c r="J125" i="2" s="1" a="1"/>
  <c r="J125" i="2" s="1"/>
  <c r="H123" i="2"/>
  <c r="L123" i="2" s="1" a="1"/>
  <c r="L123" i="2" s="1"/>
  <c r="G122" i="2"/>
  <c r="K122" i="2" s="1" a="1"/>
  <c r="K122" i="2" s="1"/>
  <c r="F121" i="2"/>
  <c r="J121" i="2" s="1" a="1"/>
  <c r="J121" i="2" s="1"/>
  <c r="H119" i="2"/>
  <c r="L119" i="2" s="1" a="1"/>
  <c r="L119" i="2" s="1"/>
  <c r="G118" i="2"/>
  <c r="K118" i="2" s="1" a="1"/>
  <c r="K118" i="2" s="1"/>
  <c r="F117" i="2"/>
  <c r="J117" i="2" s="1" a="1"/>
  <c r="J117" i="2" s="1"/>
  <c r="H115" i="2"/>
  <c r="L115" i="2" s="1" a="1"/>
  <c r="L115" i="2" s="1"/>
  <c r="G114" i="2"/>
  <c r="K114" i="2" s="1" a="1"/>
  <c r="K114" i="2" s="1"/>
  <c r="F113" i="2"/>
  <c r="J113" i="2" s="1" a="1"/>
  <c r="J113" i="2" s="1"/>
  <c r="H111" i="2"/>
  <c r="L111" i="2" s="1" a="1"/>
  <c r="L111" i="2" s="1"/>
  <c r="G110" i="2"/>
  <c r="K110" i="2" s="1" a="1"/>
  <c r="K110" i="2" s="1"/>
  <c r="F109" i="2"/>
  <c r="J109" i="2" s="1" a="1"/>
  <c r="J109" i="2" s="1"/>
  <c r="H107" i="2"/>
  <c r="L107" i="2" s="1" a="1"/>
  <c r="L107" i="2" s="1"/>
  <c r="G106" i="2"/>
  <c r="K106" i="2" s="1" a="1"/>
  <c r="K106" i="2" s="1"/>
  <c r="F105" i="2"/>
  <c r="J105" i="2" s="1" a="1"/>
  <c r="J105" i="2" s="1"/>
  <c r="H103" i="2"/>
  <c r="L103" i="2" s="1" a="1"/>
  <c r="L103" i="2" s="1"/>
  <c r="G102" i="2"/>
  <c r="K102" i="2" s="1" a="1"/>
  <c r="K102" i="2" s="1"/>
  <c r="F101" i="2"/>
  <c r="J101" i="2" s="1" a="1"/>
  <c r="J101" i="2" s="1"/>
  <c r="H99" i="2"/>
  <c r="L99" i="2" s="1" a="1"/>
  <c r="L99" i="2" s="1"/>
  <c r="G98" i="2"/>
  <c r="K98" i="2" s="1" a="1"/>
  <c r="K98" i="2" s="1"/>
  <c r="F97" i="2"/>
  <c r="J97" i="2" s="1" a="1"/>
  <c r="J97" i="2" s="1"/>
  <c r="H95" i="2"/>
  <c r="L95" i="2" s="1" a="1"/>
  <c r="L95" i="2" s="1"/>
  <c r="G94" i="2"/>
  <c r="K94" i="2" s="1" a="1"/>
  <c r="K94" i="2" s="1"/>
  <c r="F93" i="2"/>
  <c r="J93" i="2" s="1" a="1"/>
  <c r="J93" i="2" s="1"/>
  <c r="H91" i="2"/>
  <c r="L91" i="2" s="1" a="1"/>
  <c r="L91" i="2" s="1"/>
  <c r="G90" i="2"/>
  <c r="K90" i="2" s="1" a="1"/>
  <c r="K90" i="2" s="1"/>
  <c r="F89" i="2"/>
  <c r="J89" i="2" s="1" a="1"/>
  <c r="J89" i="2" s="1"/>
  <c r="H87" i="2"/>
  <c r="L87" i="2" s="1" a="1"/>
  <c r="L87" i="2" s="1"/>
  <c r="G86" i="2"/>
  <c r="K86" i="2" s="1" a="1"/>
  <c r="K86" i="2" s="1"/>
  <c r="F85" i="2"/>
  <c r="J85" i="2" s="1" a="1"/>
  <c r="J85" i="2" s="1"/>
  <c r="H83" i="2"/>
  <c r="L83" i="2" s="1" a="1"/>
  <c r="L83" i="2" s="1"/>
  <c r="G82" i="2"/>
  <c r="K82" i="2" s="1" a="1"/>
  <c r="K82" i="2" s="1"/>
  <c r="F81" i="2"/>
  <c r="J81" i="2" s="1" a="1"/>
  <c r="J81" i="2" s="1"/>
  <c r="H79" i="2"/>
  <c r="L79" i="2" s="1" a="1"/>
  <c r="L79" i="2" s="1"/>
  <c r="G78" i="2"/>
  <c r="K78" i="2" s="1" a="1"/>
  <c r="K78" i="2" s="1"/>
  <c r="F77" i="2"/>
  <c r="J77" i="2" s="1" a="1"/>
  <c r="J77" i="2" s="1"/>
  <c r="H75" i="2"/>
  <c r="L75" i="2" s="1" a="1"/>
  <c r="L75" i="2" s="1"/>
  <c r="G74" i="2"/>
  <c r="K74" i="2" s="1" a="1"/>
  <c r="K74" i="2" s="1"/>
  <c r="F73" i="2"/>
  <c r="J73" i="2" s="1" a="1"/>
  <c r="J73" i="2" s="1"/>
  <c r="H71" i="2"/>
  <c r="L71" i="2" s="1" a="1"/>
  <c r="L71" i="2" s="1"/>
  <c r="G70" i="2"/>
  <c r="K70" i="2" s="1" a="1"/>
  <c r="K70" i="2" s="1"/>
  <c r="F69" i="2"/>
  <c r="J69" i="2" s="1" a="1"/>
  <c r="J69" i="2" s="1"/>
  <c r="H67" i="2"/>
  <c r="L67" i="2" s="1" a="1"/>
  <c r="L67" i="2" s="1"/>
  <c r="G66" i="2"/>
  <c r="K66" i="2" s="1" a="1"/>
  <c r="K66" i="2" s="1"/>
  <c r="F65" i="2"/>
  <c r="J65" i="2" s="1" a="1"/>
  <c r="J65" i="2" s="1"/>
  <c r="H63" i="2"/>
  <c r="L63" i="2" s="1" a="1"/>
  <c r="L63" i="2" s="1"/>
  <c r="G62" i="2"/>
  <c r="K62" i="2" s="1" a="1"/>
  <c r="K62" i="2" s="1"/>
  <c r="F61" i="2"/>
  <c r="J61" i="2" s="1" a="1"/>
  <c r="J61" i="2" s="1"/>
  <c r="H59" i="2"/>
  <c r="L59" i="2" s="1" a="1"/>
  <c r="L59" i="2" s="1"/>
  <c r="G58" i="2"/>
  <c r="K58" i="2" s="1" a="1"/>
  <c r="K58" i="2" s="1"/>
  <c r="F57" i="2"/>
  <c r="J57" i="2" s="1" a="1"/>
  <c r="J57" i="2" s="1"/>
  <c r="H55" i="2"/>
  <c r="L55" i="2" s="1" a="1"/>
  <c r="L55" i="2" s="1"/>
  <c r="G54" i="2"/>
  <c r="K54" i="2" s="1" a="1"/>
  <c r="K54" i="2" s="1"/>
  <c r="F53" i="2"/>
  <c r="J53" i="2" s="1" a="1"/>
  <c r="J53" i="2" s="1"/>
  <c r="H51" i="2"/>
  <c r="L51" i="2" s="1" a="1"/>
  <c r="L51" i="2" s="1"/>
  <c r="G50" i="2"/>
  <c r="K50" i="2" s="1" a="1"/>
  <c r="K50" i="2" s="1"/>
  <c r="F49" i="2"/>
  <c r="J49" i="2" s="1" a="1"/>
  <c r="J49" i="2" s="1"/>
  <c r="H47" i="2"/>
  <c r="L47" i="2" s="1" a="1"/>
  <c r="L47" i="2" s="1"/>
  <c r="G46" i="2"/>
  <c r="K46" i="2" s="1" a="1"/>
  <c r="K46" i="2" s="1"/>
  <c r="F45" i="2"/>
  <c r="J45" i="2" s="1" a="1"/>
  <c r="J45" i="2" s="1"/>
  <c r="H43" i="2"/>
  <c r="L43" i="2" s="1" a="1"/>
  <c r="L43" i="2" s="1"/>
  <c r="G42" i="2"/>
  <c r="K42" i="2" s="1" a="1"/>
  <c r="K42" i="2" s="1"/>
  <c r="F41" i="2"/>
  <c r="J41" i="2" s="1" a="1"/>
  <c r="J41" i="2" s="1"/>
  <c r="H39" i="2"/>
  <c r="L39" i="2" s="1" a="1"/>
  <c r="L39" i="2" s="1"/>
  <c r="G38" i="2"/>
  <c r="K38" i="2" s="1" a="1"/>
  <c r="K38" i="2" s="1"/>
  <c r="F37" i="2"/>
  <c r="J37" i="2" s="1" a="1"/>
  <c r="J37" i="2" s="1"/>
  <c r="H35" i="2"/>
  <c r="L35" i="2" s="1" a="1"/>
  <c r="L35" i="2" s="1"/>
  <c r="G34" i="2"/>
  <c r="K34" i="2" s="1" a="1"/>
  <c r="K34" i="2" s="1"/>
  <c r="F33" i="2"/>
  <c r="J33" i="2" s="1" a="1"/>
  <c r="J33" i="2" s="1"/>
  <c r="H31" i="2"/>
  <c r="L31" i="2" s="1" a="1"/>
  <c r="L31" i="2" s="1"/>
  <c r="G30" i="2"/>
  <c r="K30" i="2" s="1" a="1"/>
  <c r="K30" i="2" s="1"/>
  <c r="F29" i="2"/>
  <c r="J29" i="2" s="1" a="1"/>
  <c r="J29" i="2" s="1"/>
  <c r="H27" i="2"/>
  <c r="L27" i="2" s="1" a="1"/>
  <c r="L27" i="2" s="1"/>
  <c r="G26" i="2"/>
  <c r="K26" i="2" s="1" a="1"/>
  <c r="K26" i="2" s="1"/>
  <c r="F25" i="2"/>
  <c r="J25" i="2" s="1" a="1"/>
  <c r="J25" i="2" s="1"/>
  <c r="H23" i="2"/>
  <c r="L23" i="2" s="1" a="1"/>
  <c r="L23" i="2" s="1"/>
  <c r="G22" i="2"/>
  <c r="K22" i="2" s="1" a="1"/>
  <c r="K22" i="2" s="1"/>
  <c r="F21" i="2"/>
  <c r="J21" i="2" s="1" a="1"/>
  <c r="J21" i="2" s="1"/>
  <c r="H19" i="2"/>
  <c r="L19" i="2" s="1" a="1"/>
  <c r="L19" i="2" s="1"/>
  <c r="G611" i="2"/>
  <c r="K611" i="2" s="1"/>
  <c r="G579" i="2"/>
  <c r="K579" i="2" s="1"/>
  <c r="G547" i="2"/>
  <c r="K547" i="2" s="1"/>
  <c r="F526" i="2"/>
  <c r="J526" i="2" s="1"/>
  <c r="H504" i="2"/>
  <c r="L504" i="2" s="1"/>
  <c r="G483" i="2"/>
  <c r="K483" i="2" s="1"/>
  <c r="F462" i="2"/>
  <c r="J462" i="2" s="1" a="1"/>
  <c r="J462" i="2" s="1"/>
  <c r="F430" i="2"/>
  <c r="J430" i="2" s="1" a="1"/>
  <c r="J430" i="2" s="1"/>
  <c r="H408" i="2"/>
  <c r="L408" i="2" s="1" a="1"/>
  <c r="L408" i="2" s="1"/>
  <c r="F334" i="2"/>
  <c r="J334" i="2" s="1" a="1"/>
  <c r="J334" i="2" s="1"/>
  <c r="H316" i="2"/>
  <c r="L316" i="2" s="1"/>
  <c r="F306" i="2"/>
  <c r="J306" i="2" s="1"/>
  <c r="G302" i="2"/>
  <c r="K302" i="2" s="1"/>
  <c r="H298" i="2"/>
  <c r="L298" i="2" s="1"/>
  <c r="G293" i="2"/>
  <c r="K293" i="2" s="1"/>
  <c r="G279" i="2"/>
  <c r="K279" i="2" s="1"/>
  <c r="H275" i="2"/>
  <c r="L275" i="2" s="1"/>
  <c r="H266" i="2"/>
  <c r="L266" i="2" s="1"/>
  <c r="H259" i="2"/>
  <c r="L259" i="2" s="1"/>
  <c r="G254" i="2"/>
  <c r="K254" i="2" s="1"/>
  <c r="F249" i="2"/>
  <c r="J249" i="2" s="1"/>
  <c r="G238" i="2"/>
  <c r="K238" i="2" s="1"/>
  <c r="H608" i="2"/>
  <c r="L608" i="2" s="1"/>
  <c r="F598" i="2"/>
  <c r="J598" i="2" s="1"/>
  <c r="G587" i="2"/>
  <c r="K587" i="2" s="1"/>
  <c r="H576" i="2"/>
  <c r="L576" i="2" s="1"/>
  <c r="F566" i="2"/>
  <c r="J566" i="2" s="1"/>
  <c r="G555" i="2"/>
  <c r="K555" i="2" s="1"/>
  <c r="H544" i="2"/>
  <c r="L544" i="2" s="1"/>
  <c r="F534" i="2"/>
  <c r="J534" i="2" s="1"/>
  <c r="G523" i="2"/>
  <c r="K523" i="2" s="1"/>
  <c r="H512" i="2"/>
  <c r="L512" i="2" s="1"/>
  <c r="F502" i="2"/>
  <c r="J502" i="2" s="1"/>
  <c r="G491" i="2"/>
  <c r="K491" i="2" s="1"/>
  <c r="H480" i="2"/>
  <c r="L480" i="2" s="1"/>
  <c r="F470" i="2"/>
  <c r="J470" i="2" s="1" a="1"/>
  <c r="J470" i="2" s="1"/>
  <c r="G459" i="2"/>
  <c r="K459" i="2" s="1"/>
  <c r="H448" i="2"/>
  <c r="L448" i="2" s="1"/>
  <c r="F438" i="2"/>
  <c r="J438" i="2" s="1" a="1"/>
  <c r="J438" i="2" s="1"/>
  <c r="G427" i="2"/>
  <c r="K427" i="2" s="1" a="1"/>
  <c r="K427" i="2" s="1"/>
  <c r="H416" i="2"/>
  <c r="L416" i="2" s="1" a="1"/>
  <c r="L416" i="2" s="1"/>
  <c r="F406" i="2"/>
  <c r="J406" i="2" s="1" a="1"/>
  <c r="J406" i="2" s="1"/>
  <c r="G395" i="2"/>
  <c r="K395" i="2" s="1" a="1"/>
  <c r="K395" i="2" s="1"/>
  <c r="H384" i="2"/>
  <c r="L384" i="2" s="1" a="1"/>
  <c r="L384" i="2" s="1"/>
  <c r="F374" i="2"/>
  <c r="J374" i="2" s="1" a="1"/>
  <c r="J374" i="2" s="1"/>
  <c r="G363" i="2"/>
  <c r="K363" i="2" s="1" a="1"/>
  <c r="K363" i="2" s="1"/>
  <c r="H352" i="2"/>
  <c r="L352" i="2" s="1" a="1"/>
  <c r="L352" i="2" s="1"/>
  <c r="F342" i="2"/>
  <c r="J342" i="2" s="1" a="1"/>
  <c r="J342" i="2" s="1"/>
  <c r="G331" i="2"/>
  <c r="K331" i="2" s="1" a="1"/>
  <c r="K331" i="2" s="1"/>
  <c r="H320" i="2"/>
  <c r="L320" i="2" s="1" a="1"/>
  <c r="L320" i="2" s="1"/>
  <c r="F316" i="2"/>
  <c r="J316" i="2" s="1"/>
  <c r="G314" i="2"/>
  <c r="K314" i="2" s="1"/>
  <c r="H312" i="2"/>
  <c r="L312" i="2" s="1"/>
  <c r="H310" i="2"/>
  <c r="L310" i="2" s="1"/>
  <c r="F309" i="2"/>
  <c r="J309" i="2" s="1"/>
  <c r="G307" i="2"/>
  <c r="K307" i="2" s="1"/>
  <c r="G305" i="2"/>
  <c r="K305" i="2" s="1"/>
  <c r="H303" i="2"/>
  <c r="L303" i="2" s="1"/>
  <c r="F302" i="2"/>
  <c r="J302" i="2" s="1"/>
  <c r="F300" i="2"/>
  <c r="J300" i="2" s="1"/>
  <c r="G298" i="2"/>
  <c r="K298" i="2" s="1"/>
  <c r="H296" i="2"/>
  <c r="L296" i="2" s="1"/>
  <c r="H294" i="2"/>
  <c r="L294" i="2" s="1"/>
  <c r="F293" i="2"/>
  <c r="J293" i="2" s="1"/>
  <c r="G291" i="2"/>
  <c r="K291" i="2" s="1"/>
  <c r="G289" i="2"/>
  <c r="K289" i="2" s="1"/>
  <c r="H287" i="2"/>
  <c r="L287" i="2" s="1"/>
  <c r="F286" i="2"/>
  <c r="J286" i="2" s="1"/>
  <c r="F284" i="2"/>
  <c r="J284" i="2" s="1"/>
  <c r="G282" i="2"/>
  <c r="K282" i="2" s="1"/>
  <c r="H280" i="2"/>
  <c r="L280" i="2" s="1"/>
  <c r="H278" i="2"/>
  <c r="L278" i="2" s="1"/>
  <c r="F277" i="2"/>
  <c r="J277" i="2" s="1"/>
  <c r="G275" i="2"/>
  <c r="K275" i="2" s="1"/>
  <c r="G273" i="2"/>
  <c r="K273" i="2" s="1"/>
  <c r="H271" i="2"/>
  <c r="L271" i="2" s="1"/>
  <c r="F270" i="2"/>
  <c r="J270" i="2" s="1"/>
  <c r="F268" i="2"/>
  <c r="J268" i="2" s="1"/>
  <c r="G266" i="2"/>
  <c r="K266" i="2" s="1"/>
  <c r="H264" i="2"/>
  <c r="L264" i="2" s="1"/>
  <c r="H262" i="2"/>
  <c r="L262" i="2" s="1"/>
  <c r="F261" i="2"/>
  <c r="J261" i="2" s="1"/>
  <c r="G259" i="2"/>
  <c r="K259" i="2" s="1"/>
  <c r="G257" i="2"/>
  <c r="K257" i="2" s="1"/>
  <c r="H255" i="2"/>
  <c r="L255" i="2" s="1"/>
  <c r="F254" i="2"/>
  <c r="J254" i="2" s="1"/>
  <c r="F252" i="2"/>
  <c r="J252" i="2" s="1"/>
  <c r="G250" i="2"/>
  <c r="K250" i="2" s="1"/>
  <c r="H248" i="2"/>
  <c r="L248" i="2" s="1"/>
  <c r="H246" i="2"/>
  <c r="L246" i="2" s="1"/>
  <c r="F245" i="2"/>
  <c r="J245" i="2" s="1"/>
  <c r="G243" i="2"/>
  <c r="K243" i="2" s="1"/>
  <c r="G241" i="2"/>
  <c r="K241" i="2" s="1"/>
  <c r="H239" i="2"/>
  <c r="L239" i="2" s="1"/>
  <c r="F238" i="2"/>
  <c r="J238" i="2" s="1"/>
  <c r="F236" i="2"/>
  <c r="J236" i="2" s="1"/>
  <c r="G234" i="2"/>
  <c r="K234" i="2" s="1"/>
  <c r="H232" i="2"/>
  <c r="L232" i="2" s="1"/>
  <c r="H230" i="2"/>
  <c r="L230" i="2" s="1"/>
  <c r="F229" i="2"/>
  <c r="J229" i="2" s="1"/>
  <c r="G227" i="2"/>
  <c r="K227" i="2" s="1"/>
  <c r="G225" i="2"/>
  <c r="K225" i="2" s="1"/>
  <c r="H223" i="2"/>
  <c r="L223" i="2" s="1"/>
  <c r="F222" i="2"/>
  <c r="J222" i="2" s="1"/>
  <c r="F220" i="2"/>
  <c r="J220" i="2" s="1"/>
  <c r="G218" i="2"/>
  <c r="K218" i="2" s="1"/>
  <c r="H216" i="2"/>
  <c r="L216" i="2" s="1"/>
  <c r="H214" i="2"/>
  <c r="L214" i="2" s="1"/>
  <c r="F213" i="2"/>
  <c r="J213" i="2" s="1"/>
  <c r="G211" i="2"/>
  <c r="K211" i="2" s="1"/>
  <c r="G209" i="2"/>
  <c r="K209" i="2" s="1"/>
  <c r="H207" i="2"/>
  <c r="L207" i="2" s="1"/>
  <c r="F206" i="2"/>
  <c r="J206" i="2" s="1"/>
  <c r="F204" i="2"/>
  <c r="J204" i="2" s="1"/>
  <c r="G202" i="2"/>
  <c r="K202" i="2" s="1"/>
  <c r="H200" i="2"/>
  <c r="L200" i="2" s="1"/>
  <c r="H198" i="2"/>
  <c r="L198" i="2" s="1"/>
  <c r="F197" i="2"/>
  <c r="J197" i="2" s="1"/>
  <c r="G195" i="2"/>
  <c r="K195" i="2" s="1"/>
  <c r="G193" i="2"/>
  <c r="K193" i="2" s="1"/>
  <c r="H191" i="2"/>
  <c r="L191" i="2" s="1"/>
  <c r="F190" i="2"/>
  <c r="J190" i="2" s="1"/>
  <c r="F188" i="2"/>
  <c r="J188" i="2" s="1"/>
  <c r="G186" i="2"/>
  <c r="K186" i="2" s="1"/>
  <c r="H184" i="2"/>
  <c r="L184" i="2" s="1"/>
  <c r="H182" i="2"/>
  <c r="L182" i="2" s="1"/>
  <c r="F181" i="2"/>
  <c r="J181" i="2" s="1"/>
  <c r="G179" i="2"/>
  <c r="K179" i="2" s="1"/>
  <c r="G177" i="2"/>
  <c r="K177" i="2" s="1"/>
  <c r="H175" i="2"/>
  <c r="L175" i="2" s="1"/>
  <c r="F174" i="2"/>
  <c r="J174" i="2" s="1"/>
  <c r="F172" i="2"/>
  <c r="J172" i="2" s="1"/>
  <c r="G170" i="2"/>
  <c r="K170" i="2" s="1"/>
  <c r="H168" i="2"/>
  <c r="L168" i="2" s="1"/>
  <c r="H166" i="2"/>
  <c r="L166" i="2" s="1"/>
  <c r="F165" i="2"/>
  <c r="J165" i="2" s="1"/>
  <c r="G163" i="2"/>
  <c r="K163" i="2" s="1"/>
  <c r="G161" i="2"/>
  <c r="K161" i="2" s="1"/>
  <c r="H159" i="2"/>
  <c r="L159" i="2" s="1"/>
  <c r="F158" i="2"/>
  <c r="J158" i="2" s="1"/>
  <c r="F156" i="2"/>
  <c r="J156" i="2" s="1"/>
  <c r="G154" i="2"/>
  <c r="K154" i="2" s="1"/>
  <c r="H152" i="2"/>
  <c r="L152" i="2" s="1"/>
  <c r="H150" i="2"/>
  <c r="L150" i="2" s="1"/>
  <c r="F149" i="2"/>
  <c r="J149" i="2" s="1"/>
  <c r="G147" i="2"/>
  <c r="K147" i="2" s="1"/>
  <c r="G145" i="2"/>
  <c r="K145" i="2" s="1"/>
  <c r="H143" i="2"/>
  <c r="L143" i="2" s="1"/>
  <c r="F142" i="2"/>
  <c r="J142" i="2" s="1"/>
  <c r="F140" i="2"/>
  <c r="J140" i="2" s="1"/>
  <c r="G138" i="2"/>
  <c r="K138" i="2" s="1"/>
  <c r="H137" i="2"/>
  <c r="L137" i="2" s="1" a="1"/>
  <c r="L137" i="2" s="1"/>
  <c r="G136" i="2"/>
  <c r="K136" i="2" s="1" a="1"/>
  <c r="K136" i="2" s="1"/>
  <c r="F135" i="2"/>
  <c r="J135" i="2" s="1" a="1"/>
  <c r="J135" i="2" s="1"/>
  <c r="H133" i="2"/>
  <c r="L133" i="2" s="1" a="1"/>
  <c r="L133" i="2" s="1"/>
  <c r="G132" i="2"/>
  <c r="K132" i="2" s="1" a="1"/>
  <c r="K132" i="2" s="1"/>
  <c r="F131" i="2"/>
  <c r="J131" i="2" s="1" a="1"/>
  <c r="J131" i="2" s="1"/>
  <c r="H129" i="2"/>
  <c r="L129" i="2" s="1" a="1"/>
  <c r="L129" i="2" s="1"/>
  <c r="G128" i="2"/>
  <c r="K128" i="2" s="1" a="1"/>
  <c r="K128" i="2" s="1"/>
  <c r="F127" i="2"/>
  <c r="J127" i="2" s="1" a="1"/>
  <c r="J127" i="2" s="1"/>
  <c r="H125" i="2"/>
  <c r="L125" i="2" s="1" a="1"/>
  <c r="L125" i="2" s="1"/>
  <c r="G124" i="2"/>
  <c r="K124" i="2" s="1" a="1"/>
  <c r="K124" i="2" s="1"/>
  <c r="F123" i="2"/>
  <c r="J123" i="2" s="1" a="1"/>
  <c r="J123" i="2" s="1"/>
  <c r="H121" i="2"/>
  <c r="L121" i="2" s="1" a="1"/>
  <c r="L121" i="2" s="1"/>
  <c r="G120" i="2"/>
  <c r="K120" i="2" s="1" a="1"/>
  <c r="K120" i="2" s="1"/>
  <c r="F119" i="2"/>
  <c r="J119" i="2" s="1" a="1"/>
  <c r="J119" i="2" s="1"/>
  <c r="H117" i="2"/>
  <c r="L117" i="2" s="1" a="1"/>
  <c r="L117" i="2" s="1"/>
  <c r="G116" i="2"/>
  <c r="K116" i="2" s="1" a="1"/>
  <c r="K116" i="2" s="1"/>
  <c r="F115" i="2"/>
  <c r="J115" i="2" s="1" a="1"/>
  <c r="J115" i="2" s="1"/>
  <c r="H113" i="2"/>
  <c r="L113" i="2" s="1" a="1"/>
  <c r="L113" i="2" s="1"/>
  <c r="G112" i="2"/>
  <c r="K112" i="2" s="1" a="1"/>
  <c r="K112" i="2" s="1"/>
  <c r="F111" i="2"/>
  <c r="J111" i="2" s="1" a="1"/>
  <c r="J111" i="2" s="1"/>
  <c r="H109" i="2"/>
  <c r="L109" i="2" s="1" a="1"/>
  <c r="L109" i="2" s="1"/>
  <c r="G108" i="2"/>
  <c r="K108" i="2" s="1" a="1"/>
  <c r="K108" i="2" s="1"/>
  <c r="F107" i="2"/>
  <c r="J107" i="2" s="1" a="1"/>
  <c r="J107" i="2" s="1"/>
  <c r="H105" i="2"/>
  <c r="L105" i="2" s="1" a="1"/>
  <c r="L105" i="2" s="1"/>
  <c r="G104" i="2"/>
  <c r="K104" i="2" s="1" a="1"/>
  <c r="K104" i="2" s="1"/>
  <c r="F103" i="2"/>
  <c r="J103" i="2" s="1" a="1"/>
  <c r="J103" i="2" s="1"/>
  <c r="H101" i="2"/>
  <c r="L101" i="2" s="1" a="1"/>
  <c r="L101" i="2" s="1"/>
  <c r="G100" i="2"/>
  <c r="K100" i="2" s="1" a="1"/>
  <c r="K100" i="2" s="1"/>
  <c r="F99" i="2"/>
  <c r="J99" i="2" s="1" a="1"/>
  <c r="J99" i="2" s="1"/>
  <c r="H97" i="2"/>
  <c r="L97" i="2" s="1" a="1"/>
  <c r="L97" i="2" s="1"/>
  <c r="G96" i="2"/>
  <c r="K96" i="2" s="1" a="1"/>
  <c r="K96" i="2" s="1"/>
  <c r="F95" i="2"/>
  <c r="J95" i="2" s="1" a="1"/>
  <c r="J95" i="2" s="1"/>
  <c r="H93" i="2"/>
  <c r="L93" i="2" s="1" a="1"/>
  <c r="L93" i="2" s="1"/>
  <c r="G92" i="2"/>
  <c r="K92" i="2" s="1" a="1"/>
  <c r="K92" i="2" s="1"/>
  <c r="F91" i="2"/>
  <c r="J91" i="2" s="1" a="1"/>
  <c r="J91" i="2" s="1"/>
  <c r="H89" i="2"/>
  <c r="L89" i="2" s="1" a="1"/>
  <c r="L89" i="2" s="1"/>
  <c r="G88" i="2"/>
  <c r="K88" i="2" s="1" a="1"/>
  <c r="K88" i="2" s="1"/>
  <c r="F87" i="2"/>
  <c r="J87" i="2" s="1" a="1"/>
  <c r="J87" i="2" s="1"/>
  <c r="H85" i="2"/>
  <c r="L85" i="2" s="1" a="1"/>
  <c r="L85" i="2" s="1"/>
  <c r="G84" i="2"/>
  <c r="K84" i="2" s="1" a="1"/>
  <c r="K84" i="2" s="1"/>
  <c r="F83" i="2"/>
  <c r="J83" i="2" s="1" a="1"/>
  <c r="J83" i="2" s="1"/>
  <c r="H81" i="2"/>
  <c r="L81" i="2" s="1" a="1"/>
  <c r="L81" i="2" s="1"/>
  <c r="G80" i="2"/>
  <c r="K80" i="2" s="1" a="1"/>
  <c r="K80" i="2" s="1"/>
  <c r="F79" i="2"/>
  <c r="J79" i="2" s="1" a="1"/>
  <c r="J79" i="2" s="1"/>
  <c r="H77" i="2"/>
  <c r="L77" i="2" s="1" a="1"/>
  <c r="L77" i="2" s="1"/>
  <c r="G76" i="2"/>
  <c r="K76" i="2" s="1" a="1"/>
  <c r="K76" i="2" s="1"/>
  <c r="F75" i="2"/>
  <c r="J75" i="2" s="1" a="1"/>
  <c r="J75" i="2" s="1"/>
  <c r="H73" i="2"/>
  <c r="L73" i="2" s="1" a="1"/>
  <c r="L73" i="2" s="1"/>
  <c r="G72" i="2"/>
  <c r="K72" i="2" s="1" a="1"/>
  <c r="K72" i="2" s="1"/>
  <c r="F71" i="2"/>
  <c r="J71" i="2" s="1" a="1"/>
  <c r="J71" i="2" s="1"/>
  <c r="H69" i="2"/>
  <c r="L69" i="2" s="1" a="1"/>
  <c r="L69" i="2" s="1"/>
  <c r="G68" i="2"/>
  <c r="K68" i="2" s="1" a="1"/>
  <c r="K68" i="2" s="1"/>
  <c r="F67" i="2"/>
  <c r="J67" i="2" s="1" a="1"/>
  <c r="J67" i="2" s="1"/>
  <c r="H65" i="2"/>
  <c r="L65" i="2" s="1" a="1"/>
  <c r="L65" i="2" s="1"/>
  <c r="G64" i="2"/>
  <c r="K64" i="2" s="1" a="1"/>
  <c r="K64" i="2" s="1"/>
  <c r="F63" i="2"/>
  <c r="J63" i="2" s="1" a="1"/>
  <c r="J63" i="2" s="1"/>
  <c r="H61" i="2"/>
  <c r="L61" i="2" s="1" a="1"/>
  <c r="L61" i="2" s="1"/>
  <c r="G60" i="2"/>
  <c r="K60" i="2" s="1" a="1"/>
  <c r="K60" i="2" s="1"/>
  <c r="F59" i="2"/>
  <c r="J59" i="2" s="1" a="1"/>
  <c r="J59" i="2" s="1"/>
  <c r="H57" i="2"/>
  <c r="L57" i="2" s="1" a="1"/>
  <c r="L57" i="2" s="1"/>
  <c r="G56" i="2"/>
  <c r="K56" i="2" s="1" a="1"/>
  <c r="K56" i="2" s="1"/>
  <c r="F55" i="2"/>
  <c r="J55" i="2" s="1" a="1"/>
  <c r="J55" i="2" s="1"/>
  <c r="H53" i="2"/>
  <c r="L53" i="2" s="1" a="1"/>
  <c r="L53" i="2" s="1"/>
  <c r="G52" i="2"/>
  <c r="K52" i="2" s="1" a="1"/>
  <c r="K52" i="2" s="1"/>
  <c r="F51" i="2"/>
  <c r="J51" i="2" s="1" a="1"/>
  <c r="J51" i="2" s="1"/>
  <c r="H49" i="2"/>
  <c r="L49" i="2" s="1" a="1"/>
  <c r="L49" i="2" s="1"/>
  <c r="G48" i="2"/>
  <c r="K48" i="2" s="1" a="1"/>
  <c r="K48" i="2" s="1"/>
  <c r="F47" i="2"/>
  <c r="J47" i="2" s="1" a="1"/>
  <c r="J47" i="2" s="1"/>
  <c r="H45" i="2"/>
  <c r="L45" i="2" s="1" a="1"/>
  <c r="L45" i="2" s="1"/>
  <c r="G44" i="2"/>
  <c r="K44" i="2" s="1" a="1"/>
  <c r="K44" i="2" s="1"/>
  <c r="F43" i="2"/>
  <c r="J43" i="2" s="1" a="1"/>
  <c r="J43" i="2" s="1"/>
  <c r="H41" i="2"/>
  <c r="L41" i="2" s="1" a="1"/>
  <c r="L41" i="2" s="1"/>
  <c r="G40" i="2"/>
  <c r="K40" i="2" s="1" a="1"/>
  <c r="K40" i="2" s="1"/>
  <c r="F39" i="2"/>
  <c r="J39" i="2" s="1" a="1"/>
  <c r="J39" i="2" s="1"/>
  <c r="H37" i="2"/>
  <c r="L37" i="2" s="1" a="1"/>
  <c r="L37" i="2" s="1"/>
  <c r="G36" i="2"/>
  <c r="K36" i="2" s="1" a="1"/>
  <c r="K36" i="2" s="1"/>
  <c r="F35" i="2"/>
  <c r="J35" i="2" s="1" a="1"/>
  <c r="J35" i="2" s="1"/>
  <c r="H33" i="2"/>
  <c r="L33" i="2" s="1" a="1"/>
  <c r="L33" i="2" s="1"/>
  <c r="G32" i="2"/>
  <c r="K32" i="2" s="1" a="1"/>
  <c r="K32" i="2" s="1"/>
  <c r="F31" i="2"/>
  <c r="J31" i="2" s="1" a="1"/>
  <c r="J31" i="2" s="1"/>
  <c r="H29" i="2"/>
  <c r="L29" i="2" s="1" a="1"/>
  <c r="L29" i="2" s="1"/>
  <c r="G28" i="2"/>
  <c r="K28" i="2" s="1" a="1"/>
  <c r="K28" i="2" s="1"/>
  <c r="F27" i="2"/>
  <c r="J27" i="2" s="1" a="1"/>
  <c r="J27" i="2" s="1"/>
  <c r="H25" i="2"/>
  <c r="L25" i="2" s="1" a="1"/>
  <c r="L25" i="2" s="1"/>
  <c r="G24" i="2"/>
  <c r="K24" i="2" s="1" a="1"/>
  <c r="K24" i="2" s="1"/>
  <c r="F23" i="2"/>
  <c r="J23" i="2" s="1" a="1"/>
  <c r="J23" i="2" s="1"/>
  <c r="H21" i="2"/>
  <c r="L21" i="2" s="1" a="1"/>
  <c r="L21" i="2" s="1"/>
  <c r="G20" i="2"/>
  <c r="K20" i="2" s="1" a="1"/>
  <c r="K20" i="2" s="1"/>
  <c r="F19" i="2"/>
  <c r="J19" i="2" s="1" a="1"/>
  <c r="J19" i="2" s="1"/>
  <c r="H600" i="2"/>
  <c r="L600" i="2" s="1"/>
  <c r="F590" i="2"/>
  <c r="J590" i="2" s="1"/>
  <c r="H568" i="2"/>
  <c r="L568" i="2" s="1"/>
  <c r="H536" i="2"/>
  <c r="L536" i="2" s="1"/>
  <c r="G515" i="2"/>
  <c r="K515" i="2" s="1"/>
  <c r="F494" i="2"/>
  <c r="J494" i="2" s="1" a="1"/>
  <c r="J494" i="2" s="1"/>
  <c r="H472" i="2"/>
  <c r="L472" i="2" s="1"/>
  <c r="G387" i="2"/>
  <c r="K387" i="2" s="1" a="1"/>
  <c r="K387" i="2" s="1"/>
  <c r="G355" i="2"/>
  <c r="K355" i="2" s="1" a="1"/>
  <c r="K355" i="2" s="1"/>
  <c r="F313" i="2"/>
  <c r="J313" i="2" s="1"/>
  <c r="H307" i="2"/>
  <c r="L307" i="2" s="1"/>
  <c r="F304" i="2"/>
  <c r="J304" i="2" s="1"/>
  <c r="F297" i="2"/>
  <c r="J297" i="2" s="1"/>
  <c r="H291" i="2"/>
  <c r="L291" i="2" s="1"/>
  <c r="G286" i="2"/>
  <c r="K286" i="2" s="1"/>
  <c r="H282" i="2"/>
  <c r="L282" i="2" s="1"/>
  <c r="G270" i="2"/>
  <c r="K270" i="2" s="1"/>
  <c r="F265" i="2"/>
  <c r="J265" i="2" s="1"/>
  <c r="F256" i="2"/>
  <c r="J256" i="2" s="1"/>
  <c r="H250" i="2"/>
  <c r="L250" i="2" s="1"/>
  <c r="H243" i="2"/>
  <c r="L243" i="2" s="1"/>
  <c r="F240" i="2"/>
  <c r="J240" i="2" s="1"/>
  <c r="H234" i="2"/>
  <c r="L234" i="2" s="1"/>
  <c r="H227" i="2"/>
  <c r="L227" i="2" s="1"/>
  <c r="H220" i="2"/>
  <c r="L220" i="2" s="1"/>
  <c r="G213" i="2"/>
  <c r="K213" i="2" s="1"/>
  <c r="G206" i="2"/>
  <c r="K206" i="2" s="1"/>
  <c r="G199" i="2"/>
  <c r="K199" i="2" s="1"/>
  <c r="F192" i="2"/>
  <c r="J192" i="2" s="1"/>
  <c r="F185" i="2"/>
  <c r="J185" i="2" s="1"/>
  <c r="F178" i="2"/>
  <c r="J178" i="2" s="1"/>
  <c r="H170" i="2"/>
  <c r="L170" i="2" s="1"/>
  <c r="H163" i="2"/>
  <c r="L163" i="2" s="1"/>
  <c r="H156" i="2"/>
  <c r="L156" i="2" s="1"/>
  <c r="G149" i="2"/>
  <c r="K149" i="2" s="1"/>
  <c r="G142" i="2"/>
  <c r="K142" i="2" s="1"/>
  <c r="G135" i="2"/>
  <c r="K135" i="2" s="1" a="1"/>
  <c r="K135" i="2" s="1"/>
  <c r="F130" i="2"/>
  <c r="J130" i="2" s="1" a="1"/>
  <c r="J130" i="2" s="1"/>
  <c r="H124" i="2"/>
  <c r="L124" i="2" s="1" a="1"/>
  <c r="L124" i="2" s="1"/>
  <c r="G119" i="2"/>
  <c r="K119" i="2" s="1" a="1"/>
  <c r="K119" i="2" s="1"/>
  <c r="F114" i="2"/>
  <c r="J114" i="2" s="1" a="1"/>
  <c r="J114" i="2" s="1"/>
  <c r="H108" i="2"/>
  <c r="L108" i="2" s="1" a="1"/>
  <c r="L108" i="2" s="1"/>
  <c r="G103" i="2"/>
  <c r="K103" i="2" s="1" a="1"/>
  <c r="K103" i="2" s="1"/>
  <c r="F98" i="2"/>
  <c r="J98" i="2" s="1" a="1"/>
  <c r="J98" i="2" s="1"/>
  <c r="H92" i="2"/>
  <c r="L92" i="2" s="1" a="1"/>
  <c r="L92" i="2" s="1"/>
  <c r="G87" i="2"/>
  <c r="K87" i="2" s="1" a="1"/>
  <c r="K87" i="2" s="1"/>
  <c r="F82" i="2"/>
  <c r="J82" i="2" s="1" a="1"/>
  <c r="J82" i="2" s="1"/>
  <c r="H76" i="2"/>
  <c r="L76" i="2" s="1" a="1"/>
  <c r="L76" i="2" s="1"/>
  <c r="G71" i="2"/>
  <c r="K71" i="2" s="1" a="1"/>
  <c r="K71" i="2" s="1"/>
  <c r="F66" i="2"/>
  <c r="J66" i="2" s="1" a="1"/>
  <c r="J66" i="2" s="1"/>
  <c r="H60" i="2"/>
  <c r="L60" i="2" s="1" a="1"/>
  <c r="L60" i="2" s="1"/>
  <c r="G55" i="2"/>
  <c r="K55" i="2" s="1" a="1"/>
  <c r="K55" i="2" s="1"/>
  <c r="F50" i="2"/>
  <c r="J50" i="2" s="1" a="1"/>
  <c r="J50" i="2" s="1"/>
  <c r="H44" i="2"/>
  <c r="L44" i="2" s="1" a="1"/>
  <c r="L44" i="2" s="1"/>
  <c r="G39" i="2"/>
  <c r="K39" i="2" s="1" a="1"/>
  <c r="K39" i="2" s="1"/>
  <c r="F34" i="2"/>
  <c r="J34" i="2" s="1" a="1"/>
  <c r="J34" i="2" s="1"/>
  <c r="H28" i="2"/>
  <c r="L28" i="2" s="1" a="1"/>
  <c r="L28" i="2" s="1"/>
  <c r="G23" i="2"/>
  <c r="K23" i="2" s="1" a="1"/>
  <c r="K23" i="2" s="1"/>
  <c r="F224" i="2"/>
  <c r="J224" i="2" s="1"/>
  <c r="F210" i="2"/>
  <c r="J210" i="2" s="1"/>
  <c r="H202" i="2"/>
  <c r="L202" i="2" s="1"/>
  <c r="H195" i="2"/>
  <c r="L195" i="2" s="1"/>
  <c r="G181" i="2"/>
  <c r="K181" i="2" s="1"/>
  <c r="G167" i="2"/>
  <c r="K167" i="2" s="1"/>
  <c r="F160" i="2"/>
  <c r="J160" i="2" s="1"/>
  <c r="F146" i="2"/>
  <c r="J146" i="2" s="1"/>
  <c r="H138" i="2"/>
  <c r="L138" i="2" s="1"/>
  <c r="H132" i="2"/>
  <c r="L132" i="2" s="1" a="1"/>
  <c r="L132" i="2" s="1"/>
  <c r="F122" i="2"/>
  <c r="J122" i="2" s="1" a="1"/>
  <c r="J122" i="2" s="1"/>
  <c r="G111" i="2"/>
  <c r="K111" i="2" s="1" a="1"/>
  <c r="K111" i="2" s="1"/>
  <c r="F90" i="2"/>
  <c r="J90" i="2" s="1" a="1"/>
  <c r="J90" i="2" s="1"/>
  <c r="H52" i="2"/>
  <c r="L52" i="2" s="1" a="1"/>
  <c r="L52" i="2" s="1"/>
  <c r="G47" i="2"/>
  <c r="K47" i="2" s="1" a="1"/>
  <c r="K47" i="2" s="1"/>
  <c r="H36" i="2"/>
  <c r="L36" i="2" s="1" a="1"/>
  <c r="L36" i="2" s="1"/>
  <c r="G31" i="2"/>
  <c r="K31" i="2" s="1" a="1"/>
  <c r="K31" i="2" s="1"/>
  <c r="F233" i="2"/>
  <c r="J233" i="2" s="1"/>
  <c r="F226" i="2"/>
  <c r="J226" i="2" s="1"/>
  <c r="H218" i="2"/>
  <c r="L218" i="2" s="1"/>
  <c r="H211" i="2"/>
  <c r="L211" i="2" s="1"/>
  <c r="H204" i="2"/>
  <c r="L204" i="2" s="1"/>
  <c r="G197" i="2"/>
  <c r="K197" i="2" s="1"/>
  <c r="G190" i="2"/>
  <c r="K190" i="2" s="1"/>
  <c r="G183" i="2"/>
  <c r="K183" i="2" s="1"/>
  <c r="F176" i="2"/>
  <c r="J176" i="2" s="1"/>
  <c r="F169" i="2"/>
  <c r="J169" i="2" s="1"/>
  <c r="F162" i="2"/>
  <c r="J162" i="2" s="1"/>
  <c r="H154" i="2"/>
  <c r="L154" i="2" s="1"/>
  <c r="H147" i="2"/>
  <c r="L147" i="2" s="1"/>
  <c r="H140" i="2"/>
  <c r="L140" i="2" s="1"/>
  <c r="F134" i="2"/>
  <c r="J134" i="2" s="1" a="1"/>
  <c r="J134" i="2" s="1"/>
  <c r="H128" i="2"/>
  <c r="L128" i="2" s="1" a="1"/>
  <c r="L128" i="2" s="1"/>
  <c r="G123" i="2"/>
  <c r="K123" i="2" s="1" a="1"/>
  <c r="K123" i="2" s="1"/>
  <c r="F118" i="2"/>
  <c r="J118" i="2" s="1" a="1"/>
  <c r="J118" i="2" s="1"/>
  <c r="H112" i="2"/>
  <c r="L112" i="2" s="1" a="1"/>
  <c r="L112" i="2" s="1"/>
  <c r="G107" i="2"/>
  <c r="K107" i="2" s="1" a="1"/>
  <c r="K107" i="2" s="1"/>
  <c r="F102" i="2"/>
  <c r="J102" i="2" s="1" a="1"/>
  <c r="J102" i="2" s="1"/>
  <c r="H96" i="2"/>
  <c r="L96" i="2" s="1" a="1"/>
  <c r="L96" i="2" s="1"/>
  <c r="G91" i="2"/>
  <c r="K91" i="2" s="1" a="1"/>
  <c r="K91" i="2" s="1"/>
  <c r="F86" i="2"/>
  <c r="J86" i="2" s="1" a="1"/>
  <c r="J86" i="2" s="1"/>
  <c r="H80" i="2"/>
  <c r="L80" i="2" s="1" a="1"/>
  <c r="L80" i="2" s="1"/>
  <c r="G75" i="2"/>
  <c r="K75" i="2" s="1" a="1"/>
  <c r="K75" i="2" s="1"/>
  <c r="F70" i="2"/>
  <c r="J70" i="2" s="1" a="1"/>
  <c r="J70" i="2" s="1"/>
  <c r="H64" i="2"/>
  <c r="L64" i="2" s="1" a="1"/>
  <c r="L64" i="2" s="1"/>
  <c r="G59" i="2"/>
  <c r="K59" i="2" s="1" a="1"/>
  <c r="K59" i="2" s="1"/>
  <c r="F54" i="2"/>
  <c r="J54" i="2" s="1" a="1"/>
  <c r="J54" i="2" s="1"/>
  <c r="H48" i="2"/>
  <c r="L48" i="2" s="1" a="1"/>
  <c r="L48" i="2" s="1"/>
  <c r="G43" i="2"/>
  <c r="K43" i="2" s="1" a="1"/>
  <c r="K43" i="2" s="1"/>
  <c r="F38" i="2"/>
  <c r="J38" i="2" s="1" a="1"/>
  <c r="J38" i="2" s="1"/>
  <c r="H32" i="2"/>
  <c r="L32" i="2" s="1" a="1"/>
  <c r="L32" i="2" s="1"/>
  <c r="G27" i="2"/>
  <c r="K27" i="2" s="1" a="1"/>
  <c r="K27" i="2" s="1"/>
  <c r="F22" i="2"/>
  <c r="J22" i="2" s="1" a="1"/>
  <c r="J22" i="2" s="1"/>
  <c r="G231" i="2"/>
  <c r="K231" i="2" s="1"/>
  <c r="H188" i="2"/>
  <c r="L188" i="2" s="1"/>
  <c r="F153" i="2"/>
  <c r="J153" i="2" s="1"/>
  <c r="G127" i="2"/>
  <c r="K127" i="2" s="1" a="1"/>
  <c r="K127" i="2" s="1"/>
  <c r="H116" i="2"/>
  <c r="L116" i="2" s="1" a="1"/>
  <c r="L116" i="2" s="1"/>
  <c r="H100" i="2"/>
  <c r="L100" i="2" s="1" a="1"/>
  <c r="L100" i="2" s="1"/>
  <c r="H84" i="2"/>
  <c r="L84" i="2" s="1" a="1"/>
  <c r="L84" i="2" s="1"/>
  <c r="G79" i="2"/>
  <c r="K79" i="2" s="1" a="1"/>
  <c r="K79" i="2" s="1"/>
  <c r="F74" i="2"/>
  <c r="J74" i="2" s="1" a="1"/>
  <c r="J74" i="2" s="1"/>
  <c r="F58" i="2"/>
  <c r="J58" i="2" s="1" a="1"/>
  <c r="J58" i="2" s="1"/>
  <c r="F42" i="2"/>
  <c r="J42" i="2" s="1" a="1"/>
  <c r="J42" i="2" s="1"/>
  <c r="G229" i="2"/>
  <c r="K229" i="2" s="1"/>
  <c r="G222" i="2"/>
  <c r="K222" i="2" s="1"/>
  <c r="G215" i="2"/>
  <c r="K215" i="2" s="1"/>
  <c r="F208" i="2"/>
  <c r="J208" i="2" s="1"/>
  <c r="F201" i="2"/>
  <c r="J201" i="2" s="1"/>
  <c r="F194" i="2"/>
  <c r="J194" i="2" s="1"/>
  <c r="H186" i="2"/>
  <c r="L186" i="2" s="1"/>
  <c r="H179" i="2"/>
  <c r="L179" i="2" s="1"/>
  <c r="H172" i="2"/>
  <c r="L172" i="2" s="1"/>
  <c r="G165" i="2"/>
  <c r="K165" i="2" s="1"/>
  <c r="G158" i="2"/>
  <c r="K158" i="2" s="1"/>
  <c r="G151" i="2"/>
  <c r="K151" i="2" s="1"/>
  <c r="F144" i="2"/>
  <c r="J144" i="2" s="1"/>
  <c r="H136" i="2"/>
  <c r="L136" i="2" s="1" a="1"/>
  <c r="L136" i="2" s="1"/>
  <c r="G131" i="2"/>
  <c r="K131" i="2" s="1" a="1"/>
  <c r="K131" i="2" s="1"/>
  <c r="F126" i="2"/>
  <c r="J126" i="2" s="1" a="1"/>
  <c r="J126" i="2" s="1"/>
  <c r="H120" i="2"/>
  <c r="L120" i="2" s="1" a="1"/>
  <c r="L120" i="2" s="1"/>
  <c r="G115" i="2"/>
  <c r="K115" i="2" s="1" a="1"/>
  <c r="K115" i="2" s="1"/>
  <c r="F110" i="2"/>
  <c r="J110" i="2" s="1" a="1"/>
  <c r="J110" i="2" s="1"/>
  <c r="H104" i="2"/>
  <c r="L104" i="2" s="1" a="1"/>
  <c r="L104" i="2" s="1"/>
  <c r="G99" i="2"/>
  <c r="K99" i="2" s="1" a="1"/>
  <c r="K99" i="2" s="1"/>
  <c r="F94" i="2"/>
  <c r="J94" i="2" s="1" a="1"/>
  <c r="J94" i="2" s="1"/>
  <c r="H88" i="2"/>
  <c r="L88" i="2" s="1" a="1"/>
  <c r="L88" i="2" s="1"/>
  <c r="G83" i="2"/>
  <c r="K83" i="2" s="1" a="1"/>
  <c r="K83" i="2" s="1"/>
  <c r="F78" i="2"/>
  <c r="J78" i="2" s="1" a="1"/>
  <c r="J78" i="2" s="1"/>
  <c r="H72" i="2"/>
  <c r="L72" i="2" s="1" a="1"/>
  <c r="L72" i="2" s="1"/>
  <c r="G67" i="2"/>
  <c r="K67" i="2" s="1" a="1"/>
  <c r="K67" i="2" s="1"/>
  <c r="F62" i="2"/>
  <c r="J62" i="2" s="1" a="1"/>
  <c r="J62" i="2" s="1"/>
  <c r="H56" i="2"/>
  <c r="L56" i="2" s="1" a="1"/>
  <c r="L56" i="2" s="1"/>
  <c r="G51" i="2"/>
  <c r="K51" i="2" s="1" a="1"/>
  <c r="K51" i="2" s="1"/>
  <c r="F46" i="2"/>
  <c r="J46" i="2" s="1" a="1"/>
  <c r="J46" i="2" s="1"/>
  <c r="H40" i="2"/>
  <c r="L40" i="2" s="1" a="1"/>
  <c r="L40" i="2" s="1"/>
  <c r="G35" i="2"/>
  <c r="K35" i="2" s="1" a="1"/>
  <c r="K35" i="2" s="1"/>
  <c r="F30" i="2"/>
  <c r="J30" i="2" s="1" a="1"/>
  <c r="J30" i="2" s="1"/>
  <c r="H24" i="2"/>
  <c r="L24" i="2" s="1" a="1"/>
  <c r="L24" i="2" s="1"/>
  <c r="G19" i="2"/>
  <c r="K19" i="2" s="1" a="1"/>
  <c r="K19" i="2" s="1"/>
  <c r="F217" i="2"/>
  <c r="J217" i="2" s="1"/>
  <c r="G174" i="2"/>
  <c r="K174" i="2" s="1"/>
  <c r="F106" i="2"/>
  <c r="J106" i="2" s="1" a="1"/>
  <c r="J106" i="2" s="1"/>
  <c r="G95" i="2"/>
  <c r="K95" i="2" s="1" a="1"/>
  <c r="K95" i="2" s="1"/>
  <c r="H68" i="2"/>
  <c r="L68" i="2" s="1" a="1"/>
  <c r="L68" i="2" s="1"/>
  <c r="G63" i="2"/>
  <c r="K63" i="2" s="1" a="1"/>
  <c r="K63" i="2" s="1"/>
  <c r="F26" i="2"/>
  <c r="J26" i="2" s="1" a="1"/>
  <c r="J26" i="2" s="1"/>
  <c r="H20" i="2"/>
  <c r="L20" i="2" s="1" a="1"/>
  <c r="L20" i="2" s="1"/>
  <c r="F18" i="2"/>
  <c r="J18" i="2" s="1" a="1"/>
  <c r="J18" i="2" s="1"/>
  <c r="H18" i="2"/>
  <c r="L18" i="2" s="1" a="1"/>
  <c r="L18" i="2" s="1"/>
  <c r="G18" i="2"/>
  <c r="K18" i="2" s="1" a="1"/>
  <c r="K18" i="2" s="1"/>
</calcChain>
</file>

<file path=xl/sharedStrings.xml><?xml version="1.0" encoding="utf-8"?>
<sst xmlns="http://schemas.openxmlformats.org/spreadsheetml/2006/main" count="7787" uniqueCount="646">
  <si>
    <t>START_DATE</t>
  </si>
  <si>
    <t>END_DATE</t>
  </si>
  <si>
    <t>TERM</t>
  </si>
  <si>
    <t>LDC</t>
  </si>
  <si>
    <t>TDSP_ID</t>
  </si>
  <si>
    <t>PRODUCT</t>
  </si>
  <si>
    <t>ENERGY</t>
  </si>
  <si>
    <t>SHAPING_PREMIUM</t>
  </si>
  <si>
    <t>CAPACITY</t>
  </si>
  <si>
    <t>TRANSMISSION</t>
  </si>
  <si>
    <t>ANCILLARIES</t>
  </si>
  <si>
    <t>LOAD_FOLLOWING</t>
  </si>
  <si>
    <t>REC</t>
  </si>
  <si>
    <t>EDF_SLEEVE</t>
  </si>
  <si>
    <t>LOSSES</t>
  </si>
  <si>
    <t>WORKING_CAPITAL</t>
  </si>
  <si>
    <t>UM_COMMISSION</t>
  </si>
  <si>
    <t>BAD_DEBT</t>
  </si>
  <si>
    <t>MARGIN</t>
  </si>
  <si>
    <t>CTS</t>
  </si>
  <si>
    <t>EDF_CURVE_DATE</t>
  </si>
  <si>
    <t>RELEASED_DATE</t>
  </si>
  <si>
    <t>DESCRIPTION</t>
  </si>
  <si>
    <t>ANALYST</t>
  </si>
  <si>
    <t>NODE_PKID</t>
  </si>
  <si>
    <t>CUSTOMER_ESIID</t>
  </si>
  <si>
    <t>PROFILE_TYPE</t>
  </si>
  <si>
    <t>VOLUME</t>
  </si>
  <si>
    <t>ICAP_TAG</t>
  </si>
  <si>
    <t>TRANSMISSION_TAG</t>
  </si>
  <si>
    <t>PRICING_ID</t>
  </si>
  <si>
    <t>EXPIRATION_DATE</t>
  </si>
  <si>
    <t>OFFER_TYPE</t>
  </si>
  <si>
    <t>CUSTOMER_TYPE</t>
  </si>
  <si>
    <t>AMEREN</t>
  </si>
  <si>
    <t>FIXED FULL REQUIREMENT</t>
  </si>
  <si>
    <t>DSC</t>
  </si>
  <si>
    <t>MATRIX</t>
  </si>
  <si>
    <t>STANDARD</t>
  </si>
  <si>
    <t>C&amp;I</t>
  </si>
  <si>
    <t>2018-07-31</t>
  </si>
  <si>
    <t>2019-07-31</t>
  </si>
  <si>
    <t>2016-03-01</t>
  </si>
  <si>
    <t>2018-08-31</t>
  </si>
  <si>
    <t>2019-08-31</t>
  </si>
  <si>
    <t>COMED</t>
  </si>
  <si>
    <t>Small Load Delivery Class, 2,000-73,000 (kWh monthly) or 24,000-876,000 (kWh annual)</t>
  </si>
  <si>
    <t>JCPL</t>
  </si>
  <si>
    <t>DUQ</t>
  </si>
  <si>
    <t>PENNPOWER</t>
  </si>
  <si>
    <t>AEP COLUMBUS SOUTHERN POWER</t>
  </si>
  <si>
    <t>azr</t>
  </si>
  <si>
    <t>AEP OHIO POWER</t>
  </si>
  <si>
    <t>CONNECTICUT LIG</t>
  </si>
  <si>
    <t>27, 30</t>
  </si>
  <si>
    <t>CT</t>
  </si>
  <si>
    <t>UNITED ILLUMINATING</t>
  </si>
  <si>
    <t>GSD</t>
  </si>
  <si>
    <t>EL 9 General Large</t>
  </si>
  <si>
    <t>CS 09</t>
  </si>
  <si>
    <t>ORANGERL_NY</t>
  </si>
  <si>
    <t>NYSEG</t>
  </si>
  <si>
    <t>50% Green</t>
  </si>
  <si>
    <t>100% Green</t>
  </si>
  <si>
    <t>SUT/GRT</t>
  </si>
  <si>
    <t>Standard</t>
  </si>
  <si>
    <t>STATE</t>
  </si>
  <si>
    <t>POR</t>
  </si>
  <si>
    <t>TYPE</t>
  </si>
  <si>
    <t>POOL RANGEU</t>
  </si>
  <si>
    <t>IL</t>
  </si>
  <si>
    <t>MD</t>
  </si>
  <si>
    <t>DE</t>
  </si>
  <si>
    <t>bill ready</t>
  </si>
  <si>
    <t>DC</t>
  </si>
  <si>
    <t>MA</t>
  </si>
  <si>
    <t>rate ready</t>
  </si>
  <si>
    <t>NH</t>
  </si>
  <si>
    <t>dual only</t>
  </si>
  <si>
    <t>ME</t>
  </si>
  <si>
    <t>RI</t>
  </si>
  <si>
    <t>NJ</t>
  </si>
  <si>
    <t>NY</t>
  </si>
  <si>
    <t>OH</t>
  </si>
  <si>
    <t>PA</t>
  </si>
  <si>
    <t>West PennPower</t>
  </si>
  <si>
    <t>TX</t>
  </si>
  <si>
    <t>MI</t>
  </si>
  <si>
    <t>APSMD</t>
  </si>
  <si>
    <t>BGEMD</t>
  </si>
  <si>
    <t>DPLMD</t>
  </si>
  <si>
    <t>PEPCOMD</t>
  </si>
  <si>
    <t>DPLDE</t>
  </si>
  <si>
    <t>PEPCODC</t>
  </si>
  <si>
    <t>NGRIDME</t>
  </si>
  <si>
    <t>BOSED-NS</t>
  </si>
  <si>
    <t>CAMBRIDGE-NS</t>
  </si>
  <si>
    <t>COMMONWEALTH-NS</t>
  </si>
  <si>
    <t>FITCHBURG-UNITIL</t>
  </si>
  <si>
    <t>WESTMASSELEC</t>
  </si>
  <si>
    <t>NGRIDNE</t>
  </si>
  <si>
    <t>LIBERTY UTILITIES</t>
  </si>
  <si>
    <t>UNITIL-UES</t>
  </si>
  <si>
    <t>PSNH</t>
  </si>
  <si>
    <t>NHEC</t>
  </si>
  <si>
    <t>CMP</t>
  </si>
  <si>
    <t>BHE</t>
  </si>
  <si>
    <t>NARRAGANSETT</t>
  </si>
  <si>
    <t>AECO</t>
  </si>
  <si>
    <t>PSEG</t>
  </si>
  <si>
    <t>RECO</t>
  </si>
  <si>
    <t>CENHUD - Zone G</t>
  </si>
  <si>
    <t>CENHUD - Zone E</t>
  </si>
  <si>
    <t>NIMO</t>
  </si>
  <si>
    <t>REGE</t>
  </si>
  <si>
    <t>CONED - N.Y.C.</t>
  </si>
  <si>
    <t>CONED - REST OF POOL</t>
  </si>
  <si>
    <t>DAYTON POWER &amp; LIGHT</t>
  </si>
  <si>
    <t>CLEVELAND ELECTRIC ILLUMINATING</t>
  </si>
  <si>
    <t>OHIO EDISON</t>
  </si>
  <si>
    <t>TOLEDO EDISON</t>
  </si>
  <si>
    <t>DUKE ENERGY</t>
  </si>
  <si>
    <t>METED</t>
  </si>
  <si>
    <t>PECO</t>
  </si>
  <si>
    <t>PENELEC</t>
  </si>
  <si>
    <t>PPL</t>
  </si>
  <si>
    <t>UGI</t>
  </si>
  <si>
    <t>AEP CENTRAL</t>
  </si>
  <si>
    <t>AEP NORTH</t>
  </si>
  <si>
    <t>CNP</t>
  </si>
  <si>
    <t>ONCOR</t>
  </si>
  <si>
    <t>TNMP</t>
  </si>
  <si>
    <t>Detroit Edison</t>
  </si>
  <si>
    <t>Utility</t>
  </si>
  <si>
    <t>Price</t>
  </si>
  <si>
    <t>CMP- ME</t>
  </si>
  <si>
    <t>Emera- ME</t>
  </si>
  <si>
    <t>RatEU for meted, penelec, ppl, aps, pp,peco</t>
  </si>
  <si>
    <t xml:space="preserve">Rate </t>
  </si>
  <si>
    <t>RatEU</t>
  </si>
  <si>
    <t>DE/DC</t>
  </si>
  <si>
    <t>CenHud</t>
  </si>
  <si>
    <t>RG&amp;E</t>
  </si>
  <si>
    <t>O&amp;R</t>
  </si>
  <si>
    <t>ConEd</t>
  </si>
  <si>
    <t>NH (except Unitil)_RI</t>
  </si>
  <si>
    <t>Unitil NH</t>
  </si>
  <si>
    <t>Unitil-Fitchburg MA</t>
  </si>
  <si>
    <t>Rate Code</t>
  </si>
  <si>
    <t>UI</t>
  </si>
  <si>
    <t>CLP</t>
  </si>
  <si>
    <t>NH (except Unitil)_RI_ME_MA</t>
  </si>
  <si>
    <t>05650</t>
  </si>
  <si>
    <t>5650</t>
  </si>
  <si>
    <t>05685</t>
  </si>
  <si>
    <t>6035</t>
  </si>
  <si>
    <t>05720</t>
  </si>
  <si>
    <t>6525</t>
  </si>
  <si>
    <t>05755</t>
  </si>
  <si>
    <t>7015</t>
  </si>
  <si>
    <t>05790</t>
  </si>
  <si>
    <t>7505</t>
  </si>
  <si>
    <t>05825</t>
  </si>
  <si>
    <t>8030</t>
  </si>
  <si>
    <t>05860</t>
  </si>
  <si>
    <t>8520</t>
  </si>
  <si>
    <t>05895</t>
  </si>
  <si>
    <t>9010</t>
  </si>
  <si>
    <t>05930</t>
  </si>
  <si>
    <t>9500</t>
  </si>
  <si>
    <t>05965</t>
  </si>
  <si>
    <t>10025</t>
  </si>
  <si>
    <t>06000</t>
  </si>
  <si>
    <t>06035</t>
  </si>
  <si>
    <t>06070</t>
  </si>
  <si>
    <t>06105</t>
  </si>
  <si>
    <t>06140</t>
  </si>
  <si>
    <t>06175</t>
  </si>
  <si>
    <t>06210</t>
  </si>
  <si>
    <t>06245</t>
  </si>
  <si>
    <t>06280</t>
  </si>
  <si>
    <t>06315</t>
  </si>
  <si>
    <t>06350</t>
  </si>
  <si>
    <t>06385</t>
  </si>
  <si>
    <t>06420</t>
  </si>
  <si>
    <t>06455</t>
  </si>
  <si>
    <t>06490</t>
  </si>
  <si>
    <t>06525</t>
  </si>
  <si>
    <t>06560</t>
  </si>
  <si>
    <t>06595</t>
  </si>
  <si>
    <t>06630</t>
  </si>
  <si>
    <t>06665</t>
  </si>
  <si>
    <t>06700</t>
  </si>
  <si>
    <t>06735</t>
  </si>
  <si>
    <t>06770</t>
  </si>
  <si>
    <t>06805</t>
  </si>
  <si>
    <t>06840</t>
  </si>
  <si>
    <t>06875</t>
  </si>
  <si>
    <t>06910</t>
  </si>
  <si>
    <t>06945</t>
  </si>
  <si>
    <t>06980</t>
  </si>
  <si>
    <t>07015</t>
  </si>
  <si>
    <t>07050</t>
  </si>
  <si>
    <t>07085</t>
  </si>
  <si>
    <t>07120</t>
  </si>
  <si>
    <t>07155</t>
  </si>
  <si>
    <t>07190</t>
  </si>
  <si>
    <t>07225</t>
  </si>
  <si>
    <t>07260</t>
  </si>
  <si>
    <t>07295</t>
  </si>
  <si>
    <t>07330</t>
  </si>
  <si>
    <t>07365</t>
  </si>
  <si>
    <t>07400</t>
  </si>
  <si>
    <t>07435</t>
  </si>
  <si>
    <t>07470</t>
  </si>
  <si>
    <t>07505</t>
  </si>
  <si>
    <t>07540</t>
  </si>
  <si>
    <t>07575</t>
  </si>
  <si>
    <t>07610</t>
  </si>
  <si>
    <t>07645</t>
  </si>
  <si>
    <t>07680</t>
  </si>
  <si>
    <t>07715</t>
  </si>
  <si>
    <t>07750</t>
  </si>
  <si>
    <t>07785</t>
  </si>
  <si>
    <t>07820</t>
  </si>
  <si>
    <t>07855</t>
  </si>
  <si>
    <t>07890</t>
  </si>
  <si>
    <t>07925</t>
  </si>
  <si>
    <t>07960</t>
  </si>
  <si>
    <t>07995</t>
  </si>
  <si>
    <t>08030</t>
  </si>
  <si>
    <t>08065</t>
  </si>
  <si>
    <t>08100</t>
  </si>
  <si>
    <t>08135</t>
  </si>
  <si>
    <t>08170</t>
  </si>
  <si>
    <t>08205</t>
  </si>
  <si>
    <t>08240</t>
  </si>
  <si>
    <t>08275</t>
  </si>
  <si>
    <t>08310</t>
  </si>
  <si>
    <t>08345</t>
  </si>
  <si>
    <t>08380</t>
  </si>
  <si>
    <t>08415</t>
  </si>
  <si>
    <t>08450</t>
  </si>
  <si>
    <t>08485</t>
  </si>
  <si>
    <t>08520</t>
  </si>
  <si>
    <t>08555</t>
  </si>
  <si>
    <t>08590</t>
  </si>
  <si>
    <t>08625</t>
  </si>
  <si>
    <t>08660</t>
  </si>
  <si>
    <t>08695</t>
  </si>
  <si>
    <t>08730</t>
  </si>
  <si>
    <t>08765</t>
  </si>
  <si>
    <t>08800</t>
  </si>
  <si>
    <t>08835</t>
  </si>
  <si>
    <t>08870</t>
  </si>
  <si>
    <t>08905</t>
  </si>
  <si>
    <t>08940</t>
  </si>
  <si>
    <t>08975</t>
  </si>
  <si>
    <t>09010</t>
  </si>
  <si>
    <t>09045</t>
  </si>
  <si>
    <t>09080</t>
  </si>
  <si>
    <t>09115</t>
  </si>
  <si>
    <t>09150</t>
  </si>
  <si>
    <t>09185</t>
  </si>
  <si>
    <t>09220</t>
  </si>
  <si>
    <t>09255</t>
  </si>
  <si>
    <t>09290</t>
  </si>
  <si>
    <t>09325</t>
  </si>
  <si>
    <t>09360</t>
  </si>
  <si>
    <t>09395</t>
  </si>
  <si>
    <t>09430</t>
  </si>
  <si>
    <t>09465</t>
  </si>
  <si>
    <t>09500</t>
  </si>
  <si>
    <t>09535</t>
  </si>
  <si>
    <t>09570</t>
  </si>
  <si>
    <t>09605</t>
  </si>
  <si>
    <t>09640</t>
  </si>
  <si>
    <t>09675</t>
  </si>
  <si>
    <t>09710</t>
  </si>
  <si>
    <t>09745</t>
  </si>
  <si>
    <t>09780</t>
  </si>
  <si>
    <t>09815</t>
  </si>
  <si>
    <t>09955</t>
  </si>
  <si>
    <t>09990</t>
  </si>
  <si>
    <t>10060</t>
  </si>
  <si>
    <t>10095</t>
  </si>
  <si>
    <t>10130</t>
  </si>
  <si>
    <t>10165</t>
  </si>
  <si>
    <t>10200</t>
  </si>
  <si>
    <t>10235</t>
  </si>
  <si>
    <t>10270</t>
  </si>
  <si>
    <t>10305</t>
  </si>
  <si>
    <t>10340</t>
  </si>
  <si>
    <t>10375</t>
  </si>
  <si>
    <t>10410</t>
  </si>
  <si>
    <t>10445</t>
  </si>
  <si>
    <t>10480</t>
  </si>
  <si>
    <t>10515</t>
  </si>
  <si>
    <t>10550</t>
  </si>
  <si>
    <t>10585</t>
  </si>
  <si>
    <t>10620</t>
  </si>
  <si>
    <t>10655</t>
  </si>
  <si>
    <t>10795</t>
  </si>
  <si>
    <t>10830</t>
  </si>
  <si>
    <t>10865</t>
  </si>
  <si>
    <t>10900</t>
  </si>
  <si>
    <t>10935</t>
  </si>
  <si>
    <t>10970</t>
  </si>
  <si>
    <t>11005</t>
  </si>
  <si>
    <t>11040</t>
  </si>
  <si>
    <t>11075</t>
  </si>
  <si>
    <t>11110</t>
  </si>
  <si>
    <t>11145</t>
  </si>
  <si>
    <t>11180</t>
  </si>
  <si>
    <t>11215</t>
  </si>
  <si>
    <t>11250</t>
  </si>
  <si>
    <t>11285</t>
  </si>
  <si>
    <t>11320</t>
  </si>
  <si>
    <t>11355</t>
  </si>
  <si>
    <t>11390</t>
  </si>
  <si>
    <t>11425</t>
  </si>
  <si>
    <t>11460</t>
  </si>
  <si>
    <t>11495</t>
  </si>
  <si>
    <t>11530</t>
  </si>
  <si>
    <t>11565</t>
  </si>
  <si>
    <t>11600</t>
  </si>
  <si>
    <t>11635</t>
  </si>
  <si>
    <t>11670</t>
  </si>
  <si>
    <t>11705</t>
  </si>
  <si>
    <t>11740</t>
  </si>
  <si>
    <t>11775</t>
  </si>
  <si>
    <t>11810</t>
  </si>
  <si>
    <t>11845</t>
  </si>
  <si>
    <t>11880</t>
  </si>
  <si>
    <t>11915</t>
  </si>
  <si>
    <t>11950</t>
  </si>
  <si>
    <t>11985</t>
  </si>
  <si>
    <t>12020</t>
  </si>
  <si>
    <t>12055</t>
  </si>
  <si>
    <t>12090</t>
  </si>
  <si>
    <t>12125</t>
  </si>
  <si>
    <t>12160</t>
  </si>
  <si>
    <t>12195</t>
  </si>
  <si>
    <t>12230</t>
  </si>
  <si>
    <t>12265</t>
  </si>
  <si>
    <t>12300</t>
  </si>
  <si>
    <t>12335</t>
  </si>
  <si>
    <t>12370</t>
  </si>
  <si>
    <t>12405</t>
  </si>
  <si>
    <t>12440</t>
  </si>
  <si>
    <t>12475</t>
  </si>
  <si>
    <t>12510</t>
  </si>
  <si>
    <t>12545</t>
  </si>
  <si>
    <t>12580</t>
  </si>
  <si>
    <t>CE3:CE146</t>
  </si>
  <si>
    <t>CG3:CG117</t>
  </si>
  <si>
    <t>CI3:CI202</t>
  </si>
  <si>
    <t>BJ3:BJ102</t>
  </si>
  <si>
    <t>BN3:BN102</t>
  </si>
  <si>
    <t>BP3:BP191</t>
  </si>
  <si>
    <t>BR3:BR202</t>
  </si>
  <si>
    <t>CC3:CC202</t>
  </si>
  <si>
    <t>Sales Commission Add-On $/kWh</t>
  </si>
  <si>
    <t>Total Add-On $/kWh</t>
  </si>
  <si>
    <t>Dual Billing</t>
  </si>
  <si>
    <t>Consolidated Billing</t>
  </si>
  <si>
    <t>I.The following state includes GRT: PA</t>
  </si>
  <si>
    <t>II.All prices are quoted in $/kWh</t>
  </si>
  <si>
    <t>50% PURE WIND</t>
  </si>
  <si>
    <t>100% PURE WIND</t>
  </si>
  <si>
    <t>FFR</t>
  </si>
  <si>
    <t>TAY</t>
  </si>
  <si>
    <t>I.The following state includes SUT: NJ</t>
  </si>
  <si>
    <t>75</t>
  </si>
  <si>
    <t>0 -3,650 (kWh monthly) or 0 - 43,800 (kWh annual )</t>
  </si>
  <si>
    <t>GSCS</t>
  </si>
  <si>
    <t>Standard PRICE</t>
  </si>
  <si>
    <t>2016-02-29</t>
  </si>
  <si>
    <t>COMED_FR_MATRIX_Less_Than_3.5_MM_KWH_2016-03-01_12_0.05072_2016-03-01</t>
  </si>
  <si>
    <t>2016-03-21</t>
  </si>
  <si>
    <t>COMED_FR_MATRIX_Less_Than_3.5_MM_KWH_2016-03-01_18_0.05922_2016-03-01</t>
  </si>
  <si>
    <t>COMED_FR_MATRIX_Less_Than_3.5_MM_KWH_2016-03-01_24_0.06058_2016-03-01</t>
  </si>
  <si>
    <t>COMED_FR_MATRIX_Less_Than_3.5_MM_KWH_2016-03-01_30_0.05593_2016-03-01</t>
  </si>
  <si>
    <t>COMED_FR_MATRIX_Less_Than_3.5_MM_KWH_2016-03-01_36_0.0574_2016-03-01</t>
  </si>
  <si>
    <t>COMED_FR_MATRIX_Less_Than_3.5_MM_KWH_2016-03-01_42_0.05826_2016-03-01</t>
  </si>
  <si>
    <t>COMED_FR_MATRIX_Less_Than_3.5_MM_KWH_2016-04-01_12_0.05102_2016-03-01</t>
  </si>
  <si>
    <t>COMED_FR_MATRIX_Less_Than_3.5_MM_KWH_2016-04-01_18_0.05949_2016-03-01</t>
  </si>
  <si>
    <t>COMED_FR_MATRIX_Less_Than_3.5_MM_KWH_2016-04-01_24_0.06099_2016-03-01</t>
  </si>
  <si>
    <t>2018-09-30</t>
  </si>
  <si>
    <t>COMED_FR_MATRIX_Less_Than_3.5_MM_KWH_2016-04-01_30_0.05628_2016-03-01</t>
  </si>
  <si>
    <t>COMED_FR_MATRIX_Less_Than_3.5_MM_KWH_2016-04-01_36_0.05785_2016-03-01</t>
  </si>
  <si>
    <t>2019-09-30</t>
  </si>
  <si>
    <t>COMED_FR_MATRIX_Less_Than_3.5_MM_KWH_2016-04-01_42_0.05842_2016-03-01</t>
  </si>
  <si>
    <t>10,000-50,000 (kWh monthly) or 120,000-600,000 (kWh annual)</t>
  </si>
  <si>
    <t>C2</t>
  </si>
  <si>
    <t>APS_FR_MATRIX_0 -3,650 (kWh monthly) or 0 - 43,800 (kWh annual )_2016-03-01_12_0.06165-2016-03-01</t>
  </si>
  <si>
    <t>APS_FR_MATRIX_0 -3,650 (kWh monthly) or 0 - 43,800 (kWh annual )_2016-03-01_18_0.07058-2016-03-01</t>
  </si>
  <si>
    <t>APS_FR_MATRIX_0 -3,650 (kWh monthly) or 0 - 43,800 (kWh annual )_2016-03-01_24_0.07096-2016-03-01</t>
  </si>
  <si>
    <t>APS_FR_MATRIX_0 -3,650 (kWh monthly) or 0 - 43,800 (kWh annual )_2016-03-01_30_0.06599-2016-03-01</t>
  </si>
  <si>
    <t>APS_FR_MATRIX_0 -3,650 (kWh monthly) or 0 - 43,800 (kWh annual )_2016-03-01_36_0.06604-2016-03-01</t>
  </si>
  <si>
    <t>APS_FR_MATRIX_0 -3,650 (kWh monthly) or 0 - 43,800 (kWh annual )_2016-03-01_42_0.06651-2016-03-01</t>
  </si>
  <si>
    <t>APS_FR_MATRIX_0 -3,650 (kWh monthly) or 0 - 43,800 (kWh annual )_2016-04-01_12_0.06233-2016-03-01</t>
  </si>
  <si>
    <t>APS_FR_MATRIX_0 -3,650 (kWh monthly) or 0 - 43,800 (kWh annual )_2016-04-01_18_0.07148-2016-03-01</t>
  </si>
  <si>
    <t>APS_FR_MATRIX_0 -3,650 (kWh monthly) or 0 - 43,800 (kWh annual )_2016-04-01_24_0.07142-2016-03-01</t>
  </si>
  <si>
    <t>APS_FR_MATRIX_0 -3,650 (kWh monthly) or 0 - 43,800 (kWh annual )_2016-04-01_30_0.06655-2016-03-01</t>
  </si>
  <si>
    <t>APS_FR_MATRIX_0 -3,650 (kWh monthly) or 0 - 43,800 (kWh annual )_2016-04-01_36_0.06636-2016-03-01</t>
  </si>
  <si>
    <t>APS_FR_MATRIX_0 -3,650 (kWh monthly) or 0 - 43,800 (kWh annual )_2016-04-01_42_0.06687-2016-03-01</t>
  </si>
  <si>
    <t>AEP OHIO POWER_FR_MATRIX_Not in Use_2016-03-01_12_0.30545_2016-03-01</t>
  </si>
  <si>
    <t>AEP OHIO POWER_FR_MATRIX_Not in Use_2016-03-01_18_0.3198_2016-03-01</t>
  </si>
  <si>
    <t>AEP OHIO POWER_FR_MATRIX_Not in Use_2016-03-01_24_0.34771_2016-03-01</t>
  </si>
  <si>
    <t>AEP OHIO POWER_FR_MATRIX_Not in Use_2016-03-01_30_0.35552_2016-03-01</t>
  </si>
  <si>
    <t>AEP OHIO POWER_FR_MATRIX_Not in Use_2016-03-01_36_0.37592_2016-03-01</t>
  </si>
  <si>
    <t>AEP OHIO POWER_FR_MATRIX_Not in Use_2016-03-01_42_0.38421_2016-03-01</t>
  </si>
  <si>
    <t>AEP OHIO POWER_FR_MATRIX_Not in Use_2016-04-01_12_0.29829_2016-03-01</t>
  </si>
  <si>
    <t>AEP OHIO POWER_FR_MATRIX_Not in Use_2016-04-01_18_0.32058_2016-03-01</t>
  </si>
  <si>
    <t>AEP OHIO POWER_FR_MATRIX_Not in Use_2016-04-01_24_0.34929_2016-03-01</t>
  </si>
  <si>
    <t>AEP OHIO POWER_FR_MATRIX_Not in Use_2016-04-01_30_0.35751_2016-03-01</t>
  </si>
  <si>
    <t>AEP OHIO POWER_FR_MATRIX_Not in Use_2016-04-01_36_0.37839_2016-03-01</t>
  </si>
  <si>
    <t>AEP OHIO POWER_FR_MATRIX_Not in Use_2016-04-01_42_0.38563_2016-03-01</t>
  </si>
  <si>
    <t>CLEVELAND ELECTRIC ILLUMINATING_FR_MATRIX_10,000-50,000 (kWh monthly) or 120,000-600,000 (kWh annual)_2016-03-01_12_0.05317_2016-03-01</t>
  </si>
  <si>
    <t>CLEVELAND ELECTRIC ILLUMINATING_FR_MATRIX_10,000-50,000 (kWh monthly) or 120,000-600,000 (kWh annual)_2016-03-01_18_0.06049_2016-03-01</t>
  </si>
  <si>
    <t>CLEVELAND ELECTRIC ILLUMINATING_FR_MATRIX_10,000-50,000 (kWh monthly) or 120,000-600,000 (kWh annual)_2016-03-01_24_0.06053_2016-03-01</t>
  </si>
  <si>
    <t>CLEVELAND ELECTRIC ILLUMINATING_FR_MATRIX_10,000-50,000 (kWh monthly) or 120,000-600,000 (kWh annual)_2016-03-01_30_0.05456_2016-03-01</t>
  </si>
  <si>
    <t>CLEVELAND ELECTRIC ILLUMINATING_FR_MATRIX_10,000-50,000 (kWh monthly) or 120,000-600,000 (kWh annual)_2016-03-01_36_0.05476_2016-03-01</t>
  </si>
  <si>
    <t>CLEVELAND ELECTRIC ILLUMINATING_FR_MATRIX_10,000-50,000 (kWh monthly) or 120,000-600,000 (kWh annual)_2016-03-01_42_0.05484_2016-03-01</t>
  </si>
  <si>
    <t>CLEVELAND ELECTRIC ILLUMINATING_FR_MATRIX_10,000-50,000 (kWh monthly) or 120,000-600,000 (kWh annual)_2016-04-01_12_0.05293_2016-03-01</t>
  </si>
  <si>
    <t>CLEVELAND ELECTRIC ILLUMINATING_FR_MATRIX_10,000-50,000 (kWh monthly) or 120,000-600,000 (kWh annual)_2016-04-01_18_0.06006_2016-03-01</t>
  </si>
  <si>
    <t>CLEVELAND ELECTRIC ILLUMINATING_FR_MATRIX_10,000-50,000 (kWh monthly) or 120,000-600,000 (kWh annual)_2016-04-01_24_0.06041_2016-03-01</t>
  </si>
  <si>
    <t>CLEVELAND ELECTRIC ILLUMINATING_FR_MATRIX_10,000-50,000 (kWh monthly) or 120,000-600,000 (kWh annual)_2016-04-01_30_0.05432_2016-03-01</t>
  </si>
  <si>
    <t>CLEVELAND ELECTRIC ILLUMINATING_FR_MATRIX_10,000-50,000 (kWh monthly) or 120,000-600,000 (kWh annual)_2016-04-01_36_0.05472_2016-03-01</t>
  </si>
  <si>
    <t>CLEVELAND ELECTRIC ILLUMINATING_FR_MATRIX_10,000-50,000 (kWh monthly) or 120,000-600,000 (kWh annual)_2016-04-01_42_0.05468_2016-03-01</t>
  </si>
  <si>
    <t>FE OHIO</t>
  </si>
  <si>
    <t>UNITED ILLUMINATING_FR_MATRIX_GSD_2016-03-01_12_0.08478_2016-03-01</t>
  </si>
  <si>
    <t>UNITED ILLUMINATING_FR_MATRIX_GSD_2016-03-01_18_0.08725_2016-03-01</t>
  </si>
  <si>
    <t>UNITED ILLUMINATING_FR_MATRIX_GSD_2016-03-01_24_0.08046_2016-03-01</t>
  </si>
  <si>
    <t>UNITED ILLUMINATING_FR_MATRIX_GSD_2016-03-01_30_0.09107_2016-03-01</t>
  </si>
  <si>
    <t>UNITED ILLUMINATING_FR_MATRIX_GSD_2016-03-01_36_0.09429_2016-03-01</t>
  </si>
  <si>
    <t>UNITED ILLUMINATING_FR_MATRIX_GSD_2016-03-01_42_0.09564_2016-03-01</t>
  </si>
  <si>
    <t>UNITED ILLUMINATING_FR_MATRIX_GSD_2016-04-01_12_0.08633_2016-03-01</t>
  </si>
  <si>
    <t>UNITED ILLUMINATING_FR_MATRIX_GSD_2016-04-01_18_0.0883_2016-03-01</t>
  </si>
  <si>
    <t>UNITED ILLUMINATING_FR_MATRIX_GSD_2016-04-01_24_0.08204_2016-03-01</t>
  </si>
  <si>
    <t>UNITED ILLUMINATING_FR_MATRIX_GSD_2016-04-01_30_0.0919_2016-03-01</t>
  </si>
  <si>
    <t>UNITED ILLUMINATING_FR_MATRIX_GSD_2016-04-01_36_0.09554_2016-03-01</t>
  </si>
  <si>
    <t>UNITED ILLUMINATING_FR_MATRIX_GSD_2016-04-01_42_0.09632_2016-03-01</t>
  </si>
  <si>
    <t>CONNECTICUT LIG_FR_MATRIX_27, 30_2016-03-01_12_0.09292_2016-03-01</t>
  </si>
  <si>
    <t>CONNECTICUT LIG_FR_MATRIX_27, 30_2016-03-01_18_0.09725_2016-03-01</t>
  </si>
  <si>
    <t>CONNECTICUT LIG_FR_MATRIX_27, 30_2016-03-01_24_0.09295_2016-03-01</t>
  </si>
  <si>
    <t>CONNECTICUT LIG_FR_MATRIX_27, 30_2016-03-01_30_0.10538_2016-03-01</t>
  </si>
  <si>
    <t>CONNECTICUT LIG_FR_MATRIX_27, 30_2016-03-01_36_0.11023_2016-03-01</t>
  </si>
  <si>
    <t>CONNECTICUT LIG_FR_MATRIX_27, 30_2016-03-01_42_0.11259_2016-03-01</t>
  </si>
  <si>
    <t>CONNECTICUT LIG_FR_MATRIX_27, 30_2016-04-01_12_0.09444_2016-03-01</t>
  </si>
  <si>
    <t>CONNECTICUT LIG_FR_MATRIX_27, 30_2016-04-01_18_0.09889_2016-03-01</t>
  </si>
  <si>
    <t>CONNECTICUT LIG_FR_MATRIX_27, 30_2016-04-01_24_0.09502_2016-03-01</t>
  </si>
  <si>
    <t>CONNECTICUT LIG_FR_MATRIX_27, 30_2016-04-01_30_0.1067_2016-03-01</t>
  </si>
  <si>
    <t>CONNECTICUT LIG_FR_MATRIX_27, 30_2016-04-01_36_0.1119_2016-03-01</t>
  </si>
  <si>
    <t>CONNECTICUT LIG_FR_MATRIX_27, 30_2016-04-01_42_0.11348_2016-03-01</t>
  </si>
  <si>
    <t>CONED_FR_MATRIX_EL 9 General Large_2016-03-01_12_0.0632</t>
  </si>
  <si>
    <t>CONED_FR_MATRIX_EL 9 General Large_2016-03-01_18_0.06609</t>
  </si>
  <si>
    <t>CONED_FR_MATRIX_EL 9 General Large_2016-03-01_24_0.06923</t>
  </si>
  <si>
    <t>CONED_FR_MATRIX_EL 9 General Large_2016-03-01_30_0.06939</t>
  </si>
  <si>
    <t>CONED_FR_MATRIX_EL 9 General Large_2016-03-01_36_0.07078</t>
  </si>
  <si>
    <t>CONED_FR_MATRIX_EL 9 General Large_2016-03-01_42_0.07058</t>
  </si>
  <si>
    <t>CONED_FR_MATRIX_EL 9 General Large_2016-04-01_12_0.06485</t>
  </si>
  <si>
    <t>CONED_FR_MATRIX_EL 9 General Large_2016-04-01_18_0.06754</t>
  </si>
  <si>
    <t>CONED_FR_MATRIX_EL 9 General Large_2016-04-01_24_0.07002</t>
  </si>
  <si>
    <t>CONED_FR_MATRIX_EL 9 General Large_2016-04-01_30_0.07008</t>
  </si>
  <si>
    <t>CONED_FR_MATRIX_EL 9 General Large_2016-04-01_36_0.07131</t>
  </si>
  <si>
    <t>CONED_FR_MATRIX_EL 9 General Large_2016-04-01_42_0.07118</t>
  </si>
  <si>
    <t>CONED ROS</t>
  </si>
  <si>
    <t>WEST PENNPOWER</t>
  </si>
  <si>
    <t>2016-03-14</t>
  </si>
  <si>
    <t>2016-03-15</t>
  </si>
  <si>
    <t>2016-04-04</t>
  </si>
  <si>
    <t>2018-04-30</t>
  </si>
  <si>
    <t>2019-04-30</t>
  </si>
  <si>
    <t>UNITED ILLUMINATING_FR_MATRIX_GSD_2016-06-01_12_0.08587_2016-03-15</t>
  </si>
  <si>
    <t>2018-05-31</t>
  </si>
  <si>
    <t>UNITED ILLUMINATING_FR_MATRIX_GSD_2016-06-01_24_0.08261_2016-03-15</t>
  </si>
  <si>
    <t>2019-05-31</t>
  </si>
  <si>
    <t>UNITED ILLUMINATING_FR_MATRIX_GSD_2016-06-01_36_0.09562_2016-03-15</t>
  </si>
  <si>
    <t>UNITED ILLUMINATING_FR_MATRIX_GSD_2016-07-01_12_0.08751_2016-03-15</t>
  </si>
  <si>
    <t>2018-06-30</t>
  </si>
  <si>
    <t>UNITED ILLUMINATING_FR_MATRIX_GSD_2016-07-01_24_0.08385_2016-03-15</t>
  </si>
  <si>
    <t>2019-06-30</t>
  </si>
  <si>
    <t>UNITED ILLUMINATING_FR_MATRIX_GSD_2016-07-01_36_0.09624_2016-03-15</t>
  </si>
  <si>
    <t>2016-08-01</t>
  </si>
  <si>
    <t>UNITED ILLUMINATING_FR_MATRIX_GSD_2016-08-01_12_0.08883_2016-03-15</t>
  </si>
  <si>
    <t>UNITED ILLUMINATING_FR_MATRIX_GSD_2016-08-01_24_0.08489_2016-03-15</t>
  </si>
  <si>
    <t>UNITED ILLUMINATING_FR_MATRIX_GSD_2016-08-01_36_0.09651_2016-03-15</t>
  </si>
  <si>
    <t>UNITED ILLUMINATING_FR_MATRIX_GSD_2016-09-01_12_0.09014_2016-03-15</t>
  </si>
  <si>
    <t>UNITED ILLUMINATING_FR_MATRIX_GSD_2016-09-01_24_0.08595_2016-03-15</t>
  </si>
  <si>
    <t>UNITED ILLUMINATING_FR_MATRIX_GSD_2016-09-01_36_0.09679_2016-03-15</t>
  </si>
  <si>
    <t>UNITED ILLUMINATING_FR_MATRIX_GSD_2016-10-01_12_0.09153_2016-03-15</t>
  </si>
  <si>
    <t>UNITED ILLUMINATING_FR_MATRIX_GSD_2016-10-01_24_0.08697_2016-03-15</t>
  </si>
  <si>
    <t>UNITED ILLUMINATING_FR_MATRIX_GSD_2016-10-01_36_0.0972_2016-03-15</t>
  </si>
  <si>
    <t>2016-11-01</t>
  </si>
  <si>
    <t>2017-10-31</t>
  </si>
  <si>
    <t>UNITED ILLUMINATING_FR_MATRIX_GSD_2016-11-01_12_0.09315_2016-03-15</t>
  </si>
  <si>
    <t>2018-10-31</t>
  </si>
  <si>
    <t>UNITED ILLUMINATING_FR_MATRIX_GSD_2016-11-01_24_0.08785_2016-03-15</t>
  </si>
  <si>
    <t>2019-10-31</t>
  </si>
  <si>
    <t>UNITED ILLUMINATING_FR_MATRIX_GSD_2016-11-01_36_0.09797_2016-03-15</t>
  </si>
  <si>
    <t>2016-12-01</t>
  </si>
  <si>
    <t>2017-11-30</t>
  </si>
  <si>
    <t>2018-11-30</t>
  </si>
  <si>
    <t>2019-11-30</t>
  </si>
  <si>
    <t>CONNECTICUT LIG_FR_MATRIX_27, 30_2016-06-01_12_0.08767_2016-03-15</t>
  </si>
  <si>
    <t>CONNECTICUT LIG_FR_MATRIX_27, 30_2016-06-01_24_0.08545_2016-03-15</t>
  </si>
  <si>
    <t>CONNECTICUT LIG_FR_MATRIX_27, 30_2016-06-01_36_0.09903_2016-03-15</t>
  </si>
  <si>
    <t>CONNECTICUT LIG_FR_MATRIX_27, 30_2016-07-01_12_0.08951_2016-03-15</t>
  </si>
  <si>
    <t>CONNECTICUT LIG_FR_MATRIX_27, 30_2016-07-01_24_0.08683_2016-03-15</t>
  </si>
  <si>
    <t>CONNECTICUT LIG_FR_MATRIX_27, 30_2016-07-01_36_0.0997_2016-03-15</t>
  </si>
  <si>
    <t>CONNECTICUT LIG_FR_MATRIX_27, 30_2016-08-01_12_0.091_2016-03-15</t>
  </si>
  <si>
    <t>CONNECTICUT LIG_FR_MATRIX_27, 30_2016-08-01_24_0.088_2016-03-15</t>
  </si>
  <si>
    <t>CONNECTICUT LIG_FR_MATRIX_27, 30_2016-08-01_36_0.10039_2016-03-15</t>
  </si>
  <si>
    <t>CONNECTICUT LIG_FR_MATRIX_27, 30_2016-09-01_12_0.09248_2016-03-15</t>
  </si>
  <si>
    <t>CONNECTICUT LIG_FR_MATRIX_27, 30_2016-09-01_24_0.08917_2016-03-15</t>
  </si>
  <si>
    <t>CONNECTICUT LIG_FR_MATRIX_27, 30_2016-09-01_36_0.10069_2016-03-15</t>
  </si>
  <si>
    <t>CONNECTICUT LIG_FR_MATRIX_27, 30_2016-10-01_12_0.09406_2016-03-15</t>
  </si>
  <si>
    <t>CONNECTICUT LIG_FR_MATRIX_27, 30_2016-10-01_24_0.0903_2016-03-15</t>
  </si>
  <si>
    <t>CONNECTICUT LIG_FR_MATRIX_27, 30_2016-10-01_36_0.10124_2016-03-15</t>
  </si>
  <si>
    <t>CONNECTICUT LIG_FR_MATRIX_27, 30_2016-11-01_12_0.09583_2016-03-15</t>
  </si>
  <si>
    <t>CONNECTICUT LIG_FR_MATRIX_27, 30_2016-11-01_24_0.0913_2016-03-15</t>
  </si>
  <si>
    <t>CONNECTICUT LIG_FR_MATRIX_27, 30_2016-11-01_36_0.10174_2016-03-15</t>
  </si>
  <si>
    <t>constellation</t>
  </si>
  <si>
    <t>&lt;--date of update</t>
  </si>
  <si>
    <t>2016-04-19</t>
  </si>
  <si>
    <t>2016-04-20</t>
  </si>
  <si>
    <t>50, 150, 152, G</t>
  </si>
  <si>
    <t>JNP</t>
  </si>
  <si>
    <t>G</t>
  </si>
  <si>
    <t>BGEMD_FR_MATRIX_50, 150, 152, G_2016-04-01_12_0.08918-2016-04-20</t>
  </si>
  <si>
    <t>2016-05-05</t>
  </si>
  <si>
    <t>BGEMD_FR_MATRIX_50, 150, 152, G_2016-04-01_18_0.08752-2016-04-20</t>
  </si>
  <si>
    <t>BGEMD_FR_MATRIX_50, 150, 152, G_2016-04-01_24_0.08702-2016-04-20</t>
  </si>
  <si>
    <t>BGEMD_FR_MATRIX_50, 150, 152, G_2016-04-01_30_0.08616-2016-04-20</t>
  </si>
  <si>
    <t>BGEMD_FR_MATRIX_50, 150, 152, G_2016-04-01_36_0.08586-2016-04-20</t>
  </si>
  <si>
    <t>BGEMD_FR_MATRIX_50, 150, 152, G_2016-04-01_42_0.08548-2016-04-20</t>
  </si>
  <si>
    <t>BGEMD_FR_MATRIX_50, 150, 152, G_2016-05-01_12_0.08921-2016-04-20</t>
  </si>
  <si>
    <t>BGEMD_FR_MATRIX_50, 150, 152, G_2016-05-01_18_0.08715-2016-04-20</t>
  </si>
  <si>
    <t>BGEMD_FR_MATRIX_50, 150, 152, G_2016-05-01_24_0.08682-2016-04-20</t>
  </si>
  <si>
    <t>BGEMD_FR_MATRIX_50, 150, 152, G_2016-05-01_30_0.08599-2016-04-20</t>
  </si>
  <si>
    <t>BGEMD_FR_MATRIX_50, 150, 152, G_2016-05-01_36_0.0857-2016-04-20</t>
  </si>
  <si>
    <t>BGEMD_FR_MATRIX_50, 150, 152, G_2016-05-01_42_0.08537-2016-04-20</t>
  </si>
  <si>
    <t>BGEMD_FR_MATRIX_50, 150, 152, G_2016-06-01_12_0.08924-2016-04-20</t>
  </si>
  <si>
    <t>BGEMD_FR_MATRIX_50, 150, 152, G_2016-06-01_24_0.08665-2016-04-20</t>
  </si>
  <si>
    <t>BGEMD_FR_MATRIX_50, 150, 152, G_2016-06-01_36_0.08562-2016-04-20</t>
  </si>
  <si>
    <t>BGEMD_FR_MATRIX_50, 150, 152, G_2016-07-01_12_0.08887-2016-04-20</t>
  </si>
  <si>
    <t>BGEMD_FR_MATRIX_50, 150, 152, G_2016-07-01_24_0.08651-2016-04-20</t>
  </si>
  <si>
    <t>BGEMD_FR_MATRIX_50, 150, 152, G_2016-07-01_36_0.08554-2016-04-20</t>
  </si>
  <si>
    <t>BGEMD_FR_MATRIX_50, 150, 152, G_2016-08-01_12_0.08853-2016-04-20</t>
  </si>
  <si>
    <t>BGEMD_FR_MATRIX_50, 150, 152, G_2016-08-01_24_0.08629-2016-04-20</t>
  </si>
  <si>
    <t>BGEMD_FR_MATRIX_50, 150, 152, G_2016-08-01_36_0.08542-2016-04-20</t>
  </si>
  <si>
    <t>BGEMD_FR_MATRIX_50, 150, 152, G_2016-09-01_12_0.08819-2016-04-20</t>
  </si>
  <si>
    <t>BGEMD_FR_MATRIX_50, 150, 152, G_2016-09-01_24_0.08614-2016-04-20</t>
  </si>
  <si>
    <t>BGEMD_FR_MATRIX_50, 150, 152, G_2016-09-01_36_0.08535-2016-04-20</t>
  </si>
  <si>
    <t>BGEMD_FR_MATRIX_50, 150, 152, G_2016-10-01_12_0.08795-2016-04-20</t>
  </si>
  <si>
    <t>BGEMD_FR_MATRIX_50, 150, 152, G_2016-10-01_24_0.08602-2016-04-20</t>
  </si>
  <si>
    <t>BGEMD_FR_MATRIX_50, 150, 152, G_2016-10-01_36_0.08529-2016-04-20</t>
  </si>
  <si>
    <t>BGEMD_FR_MATRIX_50, 150, 152, G_2016-11-01_12_0.08766-2016-04-20</t>
  </si>
  <si>
    <t>BGEMD_FR_MATRIX_50, 150, 152, G_2016-11-01_24_0.08588-2016-04-20</t>
  </si>
  <si>
    <t>BGEMD_FR_MATRIX_50, 150, 152, G_2016-11-01_36_0.08522-2016-04-20</t>
  </si>
  <si>
    <t>GS</t>
  </si>
  <si>
    <t>MDND</t>
  </si>
  <si>
    <t>PEPCOMD_FR_MATRIX_GS_2016-04-01_12_0.081-2016-04-20</t>
  </si>
  <si>
    <t>PEPCOMD_FR_MATRIX_GS_2016-04-01_18_0.07958-2016-04-20</t>
  </si>
  <si>
    <t>PEPCOMD_FR_MATRIX_GS_2016-04-01_24_0.07917-2016-04-20</t>
  </si>
  <si>
    <t>PEPCOMD_FR_MATRIX_GS_2016-04-01_30_0.07844-2016-04-20</t>
  </si>
  <si>
    <t>PEPCOMD_FR_MATRIX_GS_2016-04-01_36_0.07824-2016-04-20</t>
  </si>
  <si>
    <t>PEPCOMD_FR_MATRIX_GS_2016-04-01_42_0.07778-2016-04-20</t>
  </si>
  <si>
    <t>PEPCOMD_FR_MATRIX_GS_2016-05-01_12_0.08097-2016-04-20</t>
  </si>
  <si>
    <t>PEPCOMD_FR_MATRIX_GS_2016-05-01_18_0.07931-2016-04-20</t>
  </si>
  <si>
    <t>PEPCOMD_FR_MATRIX_GS_2016-05-01_24_0.07901-2016-04-20</t>
  </si>
  <si>
    <t>PEPCOMD_FR_MATRIX_GS_2016-05-01_30_0.0783-2016-04-20</t>
  </si>
  <si>
    <t>PEPCOMD_FR_MATRIX_GS_2016-05-01_36_0.07811-2016-04-20</t>
  </si>
  <si>
    <t>PEPCOMD_FR_MATRIX_GS_2016-05-01_42_0.07766-2016-04-20</t>
  </si>
  <si>
    <t>PEPCOMD_FR_MATRIX_GS_2016-06-01_12_0.08091-2016-04-20</t>
  </si>
  <si>
    <t>PEPCOMD_FR_MATRIX_GS_2016-06-01_24_0.07888-2016-04-20</t>
  </si>
  <si>
    <t>PEPCOMD_FR_MATRIX_GS_2016-06-01_36_0.07807-2016-04-20</t>
  </si>
  <si>
    <t>PEPCOMD_FR_MATRIX_GS_2016-07-01_12_0.08064-2016-04-20</t>
  </si>
  <si>
    <t>PEPCOMD_FR_MATRIX_GS_2016-07-01_24_0.07877-2016-04-20</t>
  </si>
  <si>
    <t>PEPCOMD_FR_MATRIX_GS_2016-07-01_36_0.07801-2016-04-20</t>
  </si>
  <si>
    <t>PEPCOMD_FR_MATRIX_GS_2016-08-01_12_0.08037-2016-04-20</t>
  </si>
  <si>
    <t>PEPCOMD_FR_MATRIX_GS_2016-08-01_24_0.07858-2016-04-20</t>
  </si>
  <si>
    <t>PEPCOMD_FR_MATRIX_GS_2016-08-01_36_0.0779-2016-04-20</t>
  </si>
  <si>
    <t>PEPCOMD_FR_MATRIX_GS_2016-09-01_12_0.08009-2016-04-20</t>
  </si>
  <si>
    <t>PEPCOMD_FR_MATRIX_GS_2016-09-01_24_0.07844-2016-04-20</t>
  </si>
  <si>
    <t>PEPCOMD_FR_MATRIX_GS_2016-09-01_36_0.07784-2016-04-20</t>
  </si>
  <si>
    <t>PEPCOMD_FR_MATRIX_GS_2016-10-01_12_0.07987-2016-04-20</t>
  </si>
  <si>
    <t>PEPCOMD_FR_MATRIX_GS_2016-10-01_24_0.07833-2016-04-20</t>
  </si>
  <si>
    <t>PEPCOMD_FR_MATRIX_GS_2016-10-01_36_0.07779-2016-04-20</t>
  </si>
  <si>
    <t>PEPCOMD_FR_MATRIX_GS_2016-11-01_12_0.07965-2016-04-20</t>
  </si>
  <si>
    <t>PEPCOMD_FR_MATRIX_GS_2016-11-01_24_0.07823-2016-04-20</t>
  </si>
  <si>
    <t>PEPCOMD_FR_MATRIX_GS_2016-11-01_36_0.07774-2016-04-20</t>
  </si>
  <si>
    <t>AEP OHIO</t>
  </si>
  <si>
    <t>2017-12-31</t>
  </si>
  <si>
    <t>2018-01-31</t>
  </si>
  <si>
    <t>2018-02-28</t>
  </si>
  <si>
    <t>2018-03-31</t>
  </si>
  <si>
    <t>2017-01-01</t>
  </si>
  <si>
    <t>2018-12-31</t>
  </si>
  <si>
    <t>2019-12-31</t>
  </si>
  <si>
    <t>2017-02-01</t>
  </si>
  <si>
    <t>2019-01-31</t>
  </si>
  <si>
    <t>2020-01-31</t>
  </si>
  <si>
    <t>2017-03-01</t>
  </si>
  <si>
    <t>2019-02-28</t>
  </si>
  <si>
    <t>2020-02-29</t>
  </si>
  <si>
    <t>2017-04-01</t>
  </si>
  <si>
    <t>2019-03-31</t>
  </si>
  <si>
    <t>2020-03-31</t>
  </si>
  <si>
    <t>2017-05-01</t>
  </si>
  <si>
    <t>2020-04-30</t>
  </si>
  <si>
    <t>DS2LL</t>
  </si>
  <si>
    <t>OHIO POWER</t>
  </si>
  <si>
    <t>2017-06-01</t>
  </si>
  <si>
    <t>2020-05-31</t>
  </si>
  <si>
    <t>2017-07-01</t>
  </si>
  <si>
    <t>2020-06-30</t>
  </si>
  <si>
    <t>GS1</t>
  </si>
  <si>
    <t>2016-08-02</t>
  </si>
  <si>
    <t>G2, G2A, G2B, G2D</t>
  </si>
  <si>
    <t>G2</t>
  </si>
  <si>
    <t>NGRIDME_FR_MATRIX_G2, G2A, G2B, G2D_2016-08-01_12_0.09406_2016-08-02</t>
  </si>
  <si>
    <t>2016-08-22</t>
  </si>
  <si>
    <t>NGRIDME_FR_MATRIX_G2, G2A, G2B, G2D_2016-08-01_18_0.0985_2016-08-02</t>
  </si>
  <si>
    <t>NGRIDME_FR_MATRIX_G2, G2A, G2B, G2D_2016-08-01_24_0.08913_2016-08-02</t>
  </si>
  <si>
    <t>NGRIDME_FR_MATRIX_G2, G2A, G2B, G2D_2016-08-01_30_0.09833_2016-08-02</t>
  </si>
  <si>
    <t>NGRIDME_FR_MATRIX_G2, G2A, G2B, G2D_2016-08-01_36_0.09983_2016-08-02</t>
  </si>
  <si>
    <t>NGRID MA</t>
  </si>
  <si>
    <t>NSTAR MA</t>
  </si>
  <si>
    <t>gas prem</t>
  </si>
  <si>
    <t>wcma</t>
  </si>
  <si>
    <t>2017-08-01</t>
  </si>
  <si>
    <t>2020-07-31</t>
  </si>
  <si>
    <t>nema</t>
  </si>
  <si>
    <t>sema</t>
  </si>
  <si>
    <t>66% LF</t>
  </si>
  <si>
    <t>2017-09-01</t>
  </si>
  <si>
    <t>2020-08-31</t>
  </si>
  <si>
    <t>zone I</t>
  </si>
  <si>
    <t>DS2LL, 35% LF to get to 51</t>
  </si>
  <si>
    <t>2017-10-01</t>
  </si>
  <si>
    <t>2020-09-30</t>
  </si>
  <si>
    <t xml:space="preserve">IIII.This document provides price quotes which are subject to change based on market conditions. Electricity is quoted as a cost per kWh and Natural Gas is quoted as a cost per Therm, unless otherwise noted. </t>
  </si>
  <si>
    <t xml:space="preserve">       Price quoted is only valid for the LDCs quoted until the quote expiration date indicated. Any changes to the applicable standard  contract may result in a change in price.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</si>
</sst>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000_);_(&quot;$&quot;* \(#,##0.000000\);_(&quot;$&quot;* &quot;-&quot;??_);_(@_)"/>
    <numFmt numFmtId="165" formatCode="_(&quot;$&quot;* #,##0.0000_);_(&quot;$&quot;* \(#,##0.0000\);_(&quot;$&quot;* &quot;-&quot;??_);_(@_)"/>
    <numFmt numFmtId="166" formatCode="_(&quot;$&quot;* #,##0.00000_);_(&quot;$&quot;* \(#,##0.000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sz val="11"/>
      <name val="Calibri Light"/>
      <family val="1"/>
      <scheme val="major"/>
    </font>
    <font>
      <sz val="10"/>
      <name val="Arial"/>
      <family val="2"/>
    </font>
    <font>
      <b/>
      <i/>
      <sz val="11"/>
      <color theme="3" tint="-0.499984740745262"/>
      <name val="Calibri Light"/>
      <family val="1"/>
      <scheme val="major"/>
    </font>
    <font>
      <b/>
      <sz val="11"/>
      <color theme="0"/>
      <name val="Calibri Light"/>
      <family val="1"/>
      <scheme val="major"/>
    </font>
    <font>
      <sz val="9"/>
      <color theme="1"/>
      <name val="Calibri Light"/>
      <family val="1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9" borderId="0" applyNumberFormat="0" applyBorder="0" applyAlignment="0" applyProtection="0"/>
  </cellStyleXfs>
  <cellXfs count="99">
    <xf numFmtId="0" fontId="0" fillId="0" borderId="0" xfId="0"/>
    <xf numFmtId="44" fontId="0" fillId="0" borderId="0" xfId="1" applyFont="1"/>
    <xf numFmtId="9" fontId="0" fillId="0" borderId="0" xfId="0" applyNumberFormat="1"/>
    <xf numFmtId="0" fontId="3" fillId="2" borderId="1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Alignment="1" applyProtection="1">
      <alignment horizontal="center"/>
      <protection hidden="1"/>
    </xf>
    <xf numFmtId="0" fontId="3" fillId="0" borderId="2" xfId="0" applyFont="1" applyBorder="1" applyAlignment="1">
      <alignment horizontal="center"/>
    </xf>
    <xf numFmtId="0" fontId="3" fillId="3" borderId="1" xfId="0" applyFont="1" applyFill="1" applyBorder="1"/>
    <xf numFmtId="0" fontId="3" fillId="3" borderId="2" xfId="0" applyFont="1" applyFill="1" applyBorder="1"/>
    <xf numFmtId="10" fontId="3" fillId="3" borderId="2" xfId="2" applyNumberFormat="1" applyFont="1" applyFill="1" applyBorder="1"/>
    <xf numFmtId="10" fontId="3" fillId="3" borderId="3" xfId="2" applyNumberFormat="1" applyFont="1" applyFill="1" applyBorder="1"/>
    <xf numFmtId="0" fontId="3" fillId="0" borderId="2" xfId="0" applyFont="1" applyFill="1" applyBorder="1" applyAlignment="1">
      <alignment horizontal="center"/>
    </xf>
    <xf numFmtId="0" fontId="3" fillId="3" borderId="4" xfId="0" applyFont="1" applyFill="1" applyBorder="1"/>
    <xf numFmtId="0" fontId="4" fillId="0" borderId="4" xfId="0" applyFont="1" applyFill="1" applyBorder="1"/>
    <xf numFmtId="0" fontId="3" fillId="0" borderId="2" xfId="0" applyFont="1" applyFill="1" applyBorder="1"/>
    <xf numFmtId="10" fontId="3" fillId="0" borderId="2" xfId="2" applyNumberFormat="1" applyFont="1" applyFill="1" applyBorder="1"/>
    <xf numFmtId="10" fontId="3" fillId="0" borderId="3" xfId="2" applyNumberFormat="1" applyFont="1" applyFill="1" applyBorder="1"/>
    <xf numFmtId="0" fontId="3" fillId="0" borderId="4" xfId="0" applyFont="1" applyFill="1" applyBorder="1"/>
    <xf numFmtId="0" fontId="4" fillId="3" borderId="4" xfId="0" applyFont="1" applyFill="1" applyBorder="1" applyAlignment="1">
      <alignment horizontal="left"/>
    </xf>
    <xf numFmtId="0" fontId="4" fillId="3" borderId="4" xfId="0" applyFont="1" applyFill="1" applyBorder="1"/>
    <xf numFmtId="10" fontId="4" fillId="3" borderId="2" xfId="2" applyNumberFormat="1" applyFont="1" applyFill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2" xfId="0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0" fillId="3" borderId="2" xfId="0" applyFill="1" applyBorder="1"/>
    <xf numFmtId="0" fontId="0" fillId="0" borderId="2" xfId="0" applyBorder="1" applyAlignment="1"/>
    <xf numFmtId="164" fontId="5" fillId="0" borderId="2" xfId="1" applyNumberFormat="1" applyFont="1" applyFill="1" applyBorder="1"/>
    <xf numFmtId="0" fontId="3" fillId="0" borderId="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9" fontId="5" fillId="4" borderId="2" xfId="3" applyNumberFormat="1" applyFont="1" applyFill="1" applyBorder="1" applyAlignment="1" applyProtection="1">
      <alignment horizontal="center"/>
      <protection locked="0"/>
    </xf>
    <xf numFmtId="164" fontId="0" fillId="0" borderId="2" xfId="1" applyNumberFormat="1" applyFont="1" applyFill="1" applyBorder="1"/>
    <xf numFmtId="164" fontId="0" fillId="0" borderId="2" xfId="1" applyNumberFormat="1" applyFont="1" applyBorder="1"/>
    <xf numFmtId="0" fontId="3" fillId="0" borderId="0" xfId="0" applyFont="1" applyFill="1"/>
    <xf numFmtId="164" fontId="5" fillId="0" borderId="2" xfId="1" applyNumberFormat="1" applyFont="1" applyBorder="1"/>
    <xf numFmtId="0" fontId="3" fillId="0" borderId="0" xfId="0" applyFont="1" applyFill="1" applyAlignment="1">
      <alignment horizontal="center"/>
    </xf>
    <xf numFmtId="164" fontId="5" fillId="0" borderId="2" xfId="4" applyNumberFormat="1" applyFont="1" applyFill="1" applyBorder="1"/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166" fontId="0" fillId="0" borderId="0" xfId="1" applyNumberFormat="1" applyFont="1"/>
    <xf numFmtId="9" fontId="0" fillId="5" borderId="0" xfId="0" applyNumberFormat="1" applyFill="1"/>
    <xf numFmtId="0" fontId="0" fillId="5" borderId="0" xfId="0" applyFill="1"/>
    <xf numFmtId="0" fontId="0" fillId="0" borderId="0" xfId="0" applyFont="1"/>
    <xf numFmtId="0" fontId="6" fillId="0" borderId="0" xfId="0" applyFont="1" applyAlignment="1" applyProtection="1">
      <alignment horizontal="right"/>
      <protection hidden="1"/>
    </xf>
    <xf numFmtId="165" fontId="7" fillId="6" borderId="13" xfId="0" applyNumberFormat="1" applyFont="1" applyFill="1" applyBorder="1" applyAlignment="1" applyProtection="1">
      <alignment horizontal="center"/>
      <protection locked="0"/>
    </xf>
    <xf numFmtId="14" fontId="0" fillId="0" borderId="0" xfId="0" applyNumberFormat="1" applyFont="1"/>
    <xf numFmtId="165" fontId="7" fillId="6" borderId="13" xfId="0" applyNumberFormat="1" applyFont="1" applyFill="1" applyBorder="1" applyAlignment="1" applyProtection="1">
      <alignment horizontal="center"/>
      <protection hidden="1"/>
    </xf>
    <xf numFmtId="44" fontId="0" fillId="0" borderId="0" xfId="0" applyNumberFormat="1" applyFont="1"/>
    <xf numFmtId="0" fontId="8" fillId="4" borderId="0" xfId="0" applyFont="1" applyFill="1" applyAlignment="1" applyProtection="1">
      <alignment horizontal="left"/>
      <protection hidden="1"/>
    </xf>
    <xf numFmtId="0" fontId="0" fillId="0" borderId="0" xfId="0" applyAlignment="1">
      <alignment horizontal="center"/>
    </xf>
    <xf numFmtId="0" fontId="0" fillId="0" borderId="15" xfId="0" applyBorder="1" applyProtection="1">
      <protection hidden="1"/>
    </xf>
    <xf numFmtId="0" fontId="0" fillId="0" borderId="0" xfId="0" applyBorder="1" applyProtection="1">
      <protection hidden="1"/>
    </xf>
    <xf numFmtId="0" fontId="0" fillId="0" borderId="20" xfId="0" applyBorder="1" applyProtection="1">
      <protection hidden="1"/>
    </xf>
    <xf numFmtId="166" fontId="0" fillId="8" borderId="15" xfId="1" applyNumberFormat="1" applyFont="1" applyFill="1" applyBorder="1" applyProtection="1">
      <protection hidden="1"/>
    </xf>
    <xf numFmtId="166" fontId="0" fillId="8" borderId="0" xfId="1" applyNumberFormat="1" applyFont="1" applyFill="1" applyBorder="1" applyProtection="1">
      <protection hidden="1"/>
    </xf>
    <xf numFmtId="166" fontId="0" fillId="8" borderId="20" xfId="1" applyNumberFormat="1" applyFont="1" applyFill="1" applyBorder="1" applyProtection="1">
      <protection hidden="1"/>
    </xf>
    <xf numFmtId="166" fontId="0" fillId="8" borderId="16" xfId="1" applyNumberFormat="1" applyFont="1" applyFill="1" applyBorder="1" applyProtection="1">
      <protection hidden="1"/>
    </xf>
    <xf numFmtId="166" fontId="0" fillId="8" borderId="18" xfId="1" applyNumberFormat="1" applyFont="1" applyFill="1" applyBorder="1" applyProtection="1">
      <protection hidden="1"/>
    </xf>
    <xf numFmtId="166" fontId="0" fillId="8" borderId="21" xfId="1" applyNumberFormat="1" applyFont="1" applyFill="1" applyBorder="1" applyProtection="1">
      <protection hidden="1"/>
    </xf>
    <xf numFmtId="0" fontId="0" fillId="0" borderId="2" xfId="0" applyNumberFormat="1" applyBorder="1"/>
    <xf numFmtId="0" fontId="0" fillId="0" borderId="0" xfId="0" applyFill="1" applyBorder="1"/>
    <xf numFmtId="8" fontId="0" fillId="0" borderId="0" xfId="0" applyNumberFormat="1"/>
    <xf numFmtId="0" fontId="0" fillId="0" borderId="0" xfId="0" applyFill="1"/>
    <xf numFmtId="0" fontId="0" fillId="0" borderId="14" xfId="0" applyBorder="1" applyProtection="1">
      <protection hidden="1"/>
    </xf>
    <xf numFmtId="0" fontId="0" fillId="0" borderId="17" xfId="0" applyBorder="1" applyProtection="1">
      <protection hidden="1"/>
    </xf>
    <xf numFmtId="0" fontId="0" fillId="0" borderId="19" xfId="0" applyBorder="1" applyProtection="1">
      <protection hidden="1"/>
    </xf>
    <xf numFmtId="44" fontId="0" fillId="0" borderId="0" xfId="0" applyNumberFormat="1"/>
    <xf numFmtId="43" fontId="0" fillId="0" borderId="0" xfId="5" applyFont="1"/>
    <xf numFmtId="166" fontId="0" fillId="7" borderId="14" xfId="1" applyNumberFormat="1" applyFont="1" applyFill="1" applyBorder="1" applyProtection="1">
      <protection hidden="1"/>
    </xf>
    <xf numFmtId="166" fontId="0" fillId="7" borderId="17" xfId="1" applyNumberFormat="1" applyFont="1" applyFill="1" applyBorder="1" applyProtection="1">
      <protection hidden="1"/>
    </xf>
    <xf numFmtId="166" fontId="0" fillId="7" borderId="19" xfId="1" applyNumberFormat="1" applyFont="1" applyFill="1" applyBorder="1" applyProtection="1">
      <protection hidden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6" fontId="0" fillId="7" borderId="0" xfId="1" applyNumberFormat="1" applyFont="1" applyFill="1" applyBorder="1" applyProtection="1">
      <protection hidden="1"/>
    </xf>
    <xf numFmtId="166" fontId="0" fillId="7" borderId="15" xfId="1" applyNumberFormat="1" applyFont="1" applyFill="1" applyBorder="1" applyProtection="1">
      <protection hidden="1"/>
    </xf>
    <xf numFmtId="166" fontId="0" fillId="7" borderId="20" xfId="1" applyNumberFormat="1" applyFont="1" applyFill="1" applyBorder="1" applyProtection="1">
      <protection hidden="1"/>
    </xf>
    <xf numFmtId="166" fontId="0" fillId="0" borderId="14" xfId="1" applyNumberFormat="1" applyFont="1" applyBorder="1" applyAlignment="1">
      <alignment horizontal="center"/>
    </xf>
    <xf numFmtId="166" fontId="0" fillId="0" borderId="15" xfId="1" applyNumberFormat="1" applyFont="1" applyBorder="1" applyAlignment="1">
      <alignment horizontal="center"/>
    </xf>
    <xf numFmtId="166" fontId="0" fillId="0" borderId="16" xfId="1" applyNumberFormat="1" applyFont="1" applyBorder="1" applyAlignment="1">
      <alignment horizontal="center"/>
    </xf>
    <xf numFmtId="0" fontId="10" fillId="9" borderId="0" xfId="6"/>
    <xf numFmtId="0" fontId="0" fillId="4" borderId="2" xfId="0" applyFill="1" applyBorder="1"/>
    <xf numFmtId="0" fontId="11" fillId="0" borderId="0" xfId="0" applyFont="1" applyFill="1"/>
    <xf numFmtId="2" fontId="11" fillId="0" borderId="0" xfId="0" applyNumberFormat="1" applyFont="1" applyFill="1"/>
    <xf numFmtId="8" fontId="11" fillId="0" borderId="0" xfId="0" applyNumberFormat="1" applyFont="1" applyFill="1"/>
    <xf numFmtId="43" fontId="11" fillId="0" borderId="0" xfId="5" applyFont="1" applyFill="1"/>
    <xf numFmtId="14" fontId="9" fillId="0" borderId="0" xfId="0" applyNumberFormat="1" applyFont="1"/>
    <xf numFmtId="166" fontId="7" fillId="6" borderId="22" xfId="1" applyNumberFormat="1" applyFont="1" applyFill="1" applyBorder="1" applyAlignment="1" applyProtection="1">
      <alignment horizontal="center"/>
      <protection hidden="1"/>
    </xf>
    <xf numFmtId="166" fontId="7" fillId="6" borderId="23" xfId="1" applyNumberFormat="1" applyFont="1" applyFill="1" applyBorder="1" applyAlignment="1" applyProtection="1">
      <alignment horizontal="center"/>
      <protection hidden="1"/>
    </xf>
    <xf numFmtId="166" fontId="7" fillId="6" borderId="24" xfId="1" applyNumberFormat="1" applyFont="1" applyFill="1" applyBorder="1" applyAlignment="1" applyProtection="1">
      <alignment horizontal="center"/>
      <protection hidden="1"/>
    </xf>
    <xf numFmtId="165" fontId="7" fillId="6" borderId="22" xfId="0" applyNumberFormat="1" applyFont="1" applyFill="1" applyBorder="1" applyAlignment="1" applyProtection="1">
      <alignment horizontal="center"/>
      <protection hidden="1"/>
    </xf>
    <xf numFmtId="165" fontId="7" fillId="6" borderId="23" xfId="0" applyNumberFormat="1" applyFont="1" applyFill="1" applyBorder="1" applyAlignment="1" applyProtection="1">
      <alignment horizontal="center"/>
      <protection hidden="1"/>
    </xf>
    <xf numFmtId="165" fontId="7" fillId="6" borderId="24" xfId="0" applyNumberFormat="1" applyFont="1" applyFill="1" applyBorder="1" applyAlignment="1" applyProtection="1">
      <alignment horizontal="center"/>
      <protection hidden="1"/>
    </xf>
    <xf numFmtId="0" fontId="2" fillId="0" borderId="2" xfId="0" applyFont="1" applyBorder="1" applyAlignment="1">
      <alignment horizontal="center"/>
    </xf>
  </cellXfs>
  <cellStyles count="7">
    <cellStyle name="Comma" xfId="5" builtinId="3"/>
    <cellStyle name="Currency" xfId="1" builtinId="4"/>
    <cellStyle name="Currency 2" xfId="4"/>
    <cellStyle name="Good" xfId="6" builtinId="26"/>
    <cellStyle name="Normal" xfId="0" builtinId="0"/>
    <cellStyle name="Normal 2 10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0</xdr:row>
      <xdr:rowOff>67235</xdr:rowOff>
    </xdr:from>
    <xdr:to>
      <xdr:col>7</xdr:col>
      <xdr:colOff>541882</xdr:colOff>
      <xdr:row>8</xdr:row>
      <xdr:rowOff>7704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41" y="67235"/>
          <a:ext cx="8750191" cy="14644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S702"/>
  <sheetViews>
    <sheetView zoomScale="85" zoomScaleNormal="85" workbookViewId="0">
      <pane ySplit="2" topLeftCell="A690" activePane="bottomLeft" state="frozen"/>
      <selection activeCell="V1" sqref="V1:AA2"/>
      <selection pane="bottomLeft" activeCell="Y696" sqref="Y696"/>
    </sheetView>
  </sheetViews>
  <sheetFormatPr defaultRowHeight="15" outlineLevelCol="1" x14ac:dyDescent="0.25"/>
  <cols>
    <col min="1" max="1" width="12" customWidth="1"/>
    <col min="4" max="4" width="10" customWidth="1"/>
    <col min="5" max="8" width="9.140625" customWidth="1" outlineLevel="1"/>
    <col min="9" max="9" width="6" customWidth="1" outlineLevel="1"/>
    <col min="10" max="16" width="9.140625" customWidth="1" outlineLevel="1"/>
    <col min="17" max="19" width="3.28515625" style="87" customWidth="1" outlineLevel="1"/>
    <col min="20" max="20" width="9.140625" style="87"/>
    <col min="21" max="21" width="5.5703125" style="87" customWidth="1"/>
    <col min="22" max="22" width="13.28515625" style="87" customWidth="1"/>
    <col min="23" max="23" width="10.7109375" customWidth="1" outlineLevel="1"/>
    <col min="24" max="24" width="8" customWidth="1" outlineLevel="1"/>
    <col min="25" max="25" width="8.85546875" customWidth="1" outlineLevel="1"/>
    <col min="26" max="26" width="8.5703125" customWidth="1" outlineLevel="1"/>
    <col min="27" max="27" width="8.42578125" customWidth="1" outlineLevel="1"/>
    <col min="28" max="28" width="5.85546875" customWidth="1" outlineLevel="1"/>
    <col min="29" max="29" width="5.7109375" customWidth="1" outlineLevel="1"/>
    <col min="30" max="30" width="11.85546875" customWidth="1" outlineLevel="1"/>
    <col min="31" max="31" width="6.5703125" customWidth="1" outlineLevel="1"/>
    <col min="32" max="43" width="9.140625" customWidth="1" outlineLevel="1"/>
    <col min="44" max="44" width="11.140625" customWidth="1"/>
    <col min="45" max="45" width="11.5703125" customWidth="1"/>
    <col min="58" max="58" width="23.140625" bestFit="1" customWidth="1"/>
    <col min="59" max="59" width="3.85546875" bestFit="1" customWidth="1"/>
    <col min="61" max="71" width="14.85546875" bestFit="1" customWidth="1"/>
  </cols>
  <sheetData>
    <row r="1" spans="1:41" x14ac:dyDescent="0.25">
      <c r="A1" s="91">
        <v>42668</v>
      </c>
      <c r="B1" t="s">
        <v>525</v>
      </c>
      <c r="W1">
        <v>2.2999999999999998</v>
      </c>
      <c r="X1">
        <v>2.5</v>
      </c>
      <c r="Y1" s="45" t="s">
        <v>64</v>
      </c>
      <c r="Z1" s="45" t="s">
        <v>64</v>
      </c>
      <c r="AA1" s="45" t="s">
        <v>64</v>
      </c>
    </row>
    <row r="2" spans="1:4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631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s="87" t="s">
        <v>15</v>
      </c>
      <c r="R2" s="87" t="s">
        <v>16</v>
      </c>
      <c r="S2" s="87" t="s">
        <v>17</v>
      </c>
      <c r="T2" s="87" t="s">
        <v>18</v>
      </c>
      <c r="U2" s="87" t="s">
        <v>19</v>
      </c>
      <c r="V2" s="87" t="s">
        <v>376</v>
      </c>
      <c r="W2" s="2" t="s">
        <v>62</v>
      </c>
      <c r="X2" s="2" t="s">
        <v>63</v>
      </c>
      <c r="Y2" s="46" t="s">
        <v>65</v>
      </c>
      <c r="Z2" s="45" t="s">
        <v>62</v>
      </c>
      <c r="AA2" s="45" t="s">
        <v>63</v>
      </c>
      <c r="AB2" t="s">
        <v>20</v>
      </c>
      <c r="AC2" t="s">
        <v>21</v>
      </c>
      <c r="AD2" t="s">
        <v>22</v>
      </c>
      <c r="AE2" t="s">
        <v>23</v>
      </c>
      <c r="AF2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29</v>
      </c>
      <c r="AL2" t="s">
        <v>30</v>
      </c>
      <c r="AM2" t="s">
        <v>31</v>
      </c>
      <c r="AN2" t="s">
        <v>32</v>
      </c>
      <c r="AO2" t="s">
        <v>33</v>
      </c>
    </row>
    <row r="3" spans="1:41" x14ac:dyDescent="0.25">
      <c r="A3" s="85" t="s">
        <v>495</v>
      </c>
      <c r="B3" s="85" t="s">
        <v>496</v>
      </c>
      <c r="C3" s="85">
        <v>12</v>
      </c>
      <c r="D3" s="85" t="s">
        <v>45</v>
      </c>
      <c r="E3" s="85">
        <v>37</v>
      </c>
      <c r="F3" s="85" t="s">
        <v>35</v>
      </c>
      <c r="G3" s="85">
        <v>28.841817351598181</v>
      </c>
      <c r="H3" s="85">
        <v>0</v>
      </c>
      <c r="I3" s="85">
        <v>0</v>
      </c>
      <c r="J3" s="85">
        <v>11.822893077084119</v>
      </c>
      <c r="K3" s="85">
        <v>7.1800768593426172</v>
      </c>
      <c r="L3" s="85">
        <v>2.0316049999999994</v>
      </c>
      <c r="M3" s="85">
        <v>0.80974718063357654</v>
      </c>
      <c r="N3" s="85">
        <v>1.2272422281207784</v>
      </c>
      <c r="O3" s="85">
        <v>1.1000000000000001</v>
      </c>
      <c r="P3" s="85">
        <v>2.6404567596614363</v>
      </c>
      <c r="S3" s="88"/>
      <c r="T3" s="87">
        <v>3</v>
      </c>
      <c r="V3" s="89">
        <f>SUM(I3:U3,G3)</f>
        <v>58.65383845644071</v>
      </c>
      <c r="W3" s="66">
        <f>+V3+$W$1</f>
        <v>60.953838456440707</v>
      </c>
      <c r="X3" s="66">
        <f>+V3+$X$1</f>
        <v>61.15383845644071</v>
      </c>
      <c r="Y3" s="66">
        <f>+V3</f>
        <v>58.65383845644071</v>
      </c>
      <c r="Z3" s="66">
        <f>+W3</f>
        <v>60.953838456440707</v>
      </c>
      <c r="AA3" s="66">
        <f>+X3</f>
        <v>61.15383845644071</v>
      </c>
      <c r="AB3" t="s">
        <v>377</v>
      </c>
      <c r="AC3" t="s">
        <v>42</v>
      </c>
      <c r="AD3" t="s">
        <v>46</v>
      </c>
      <c r="AE3" t="s">
        <v>36</v>
      </c>
      <c r="AF3">
        <v>50</v>
      </c>
      <c r="AG3" t="s">
        <v>37</v>
      </c>
      <c r="AH3">
        <v>28</v>
      </c>
      <c r="AI3">
        <v>109.55600000000001</v>
      </c>
      <c r="AJ3">
        <v>2.4590000000000001E-2</v>
      </c>
      <c r="AK3">
        <v>2.2131000000000001E-2</v>
      </c>
      <c r="AL3" t="s">
        <v>378</v>
      </c>
      <c r="AM3" t="s">
        <v>379</v>
      </c>
      <c r="AN3" t="s">
        <v>38</v>
      </c>
      <c r="AO3" t="s">
        <v>39</v>
      </c>
    </row>
    <row r="4" spans="1:41" x14ac:dyDescent="0.25">
      <c r="A4" s="85" t="s">
        <v>495</v>
      </c>
      <c r="B4" s="85" t="s">
        <v>473</v>
      </c>
      <c r="C4" s="85">
        <v>18</v>
      </c>
      <c r="D4" s="85" t="s">
        <v>45</v>
      </c>
      <c r="E4" s="85">
        <v>37</v>
      </c>
      <c r="F4" s="85" t="s">
        <v>35</v>
      </c>
      <c r="G4" s="85">
        <v>29.53162393162393</v>
      </c>
      <c r="H4" s="85">
        <v>0</v>
      </c>
      <c r="I4" s="85">
        <v>0</v>
      </c>
      <c r="J4" s="85">
        <v>12.921393743217314</v>
      </c>
      <c r="K4" s="85">
        <v>7.2792051048873878</v>
      </c>
      <c r="L4" s="85">
        <v>2.0316049999999994</v>
      </c>
      <c r="M4" s="85">
        <v>0.86089267974304473</v>
      </c>
      <c r="N4" s="85">
        <v>1.2351520117288997</v>
      </c>
      <c r="O4" s="85">
        <v>1.1000000000000001</v>
      </c>
      <c r="P4" s="85">
        <v>2.6859228397583559</v>
      </c>
      <c r="S4" s="88"/>
      <c r="T4" s="87">
        <v>3</v>
      </c>
      <c r="V4" s="89">
        <f t="shared" ref="V4:V67" si="0">SUM(I4:U4,G4)</f>
        <v>60.645795310958931</v>
      </c>
      <c r="W4" s="66">
        <f t="shared" ref="W4:W243" si="1">+V4+$W$1</f>
        <v>62.945795310958928</v>
      </c>
      <c r="X4" s="66">
        <f t="shared" ref="X4:X243" si="2">+V4+$X$1</f>
        <v>63.145795310958931</v>
      </c>
      <c r="Y4" s="66">
        <f t="shared" ref="Y4:Y14" si="3">+V4</f>
        <v>60.645795310958931</v>
      </c>
      <c r="Z4" s="66">
        <f t="shared" ref="Z4:Z14" si="4">+W4</f>
        <v>62.945795310958928</v>
      </c>
      <c r="AA4" s="66">
        <f t="shared" ref="AA4:AA14" si="5">+X4</f>
        <v>63.145795310958931</v>
      </c>
      <c r="AB4" t="s">
        <v>377</v>
      </c>
      <c r="AC4" t="s">
        <v>42</v>
      </c>
      <c r="AD4" t="s">
        <v>46</v>
      </c>
      <c r="AE4" t="s">
        <v>36</v>
      </c>
      <c r="AF4">
        <v>50</v>
      </c>
      <c r="AG4" t="s">
        <v>37</v>
      </c>
      <c r="AH4">
        <v>28</v>
      </c>
      <c r="AI4">
        <v>167.04399999999998</v>
      </c>
      <c r="AJ4">
        <v>2.4590000000000001E-2</v>
      </c>
      <c r="AK4">
        <v>2.2131000000000001E-2</v>
      </c>
      <c r="AL4" t="s">
        <v>380</v>
      </c>
      <c r="AM4" t="s">
        <v>379</v>
      </c>
      <c r="AN4" t="s">
        <v>38</v>
      </c>
      <c r="AO4" t="s">
        <v>39</v>
      </c>
    </row>
    <row r="5" spans="1:41" x14ac:dyDescent="0.25">
      <c r="A5" s="85" t="s">
        <v>495</v>
      </c>
      <c r="B5" s="85" t="s">
        <v>498</v>
      </c>
      <c r="C5" s="85">
        <v>24</v>
      </c>
      <c r="D5" s="85" t="s">
        <v>45</v>
      </c>
      <c r="E5" s="85">
        <v>37</v>
      </c>
      <c r="F5" s="85" t="s">
        <v>35</v>
      </c>
      <c r="G5" s="85">
        <v>28.415593607305922</v>
      </c>
      <c r="H5" s="85">
        <v>0</v>
      </c>
      <c r="I5" s="85">
        <v>0</v>
      </c>
      <c r="J5" s="85">
        <v>14.435454557406215</v>
      </c>
      <c r="K5" s="85">
        <v>7.1800768593426216</v>
      </c>
      <c r="L5" s="85">
        <v>2.0316049999999999</v>
      </c>
      <c r="M5" s="85">
        <v>0.88858093985777464</v>
      </c>
      <c r="N5" s="85">
        <v>1.2464051568284717</v>
      </c>
      <c r="O5" s="85">
        <v>1.1000000000000005</v>
      </c>
      <c r="P5" s="85">
        <v>2.6105760108993197</v>
      </c>
      <c r="S5" s="88"/>
      <c r="T5" s="87">
        <v>3</v>
      </c>
      <c r="V5" s="89">
        <f t="shared" si="0"/>
        <v>60.908292131640323</v>
      </c>
      <c r="W5" s="66">
        <f t="shared" si="1"/>
        <v>63.20829213164032</v>
      </c>
      <c r="X5" s="66">
        <f t="shared" si="2"/>
        <v>63.408292131640323</v>
      </c>
      <c r="Y5" s="66">
        <f t="shared" si="3"/>
        <v>60.908292131640323</v>
      </c>
      <c r="Z5" s="66">
        <f t="shared" si="4"/>
        <v>63.20829213164032</v>
      </c>
      <c r="AA5" s="66">
        <f t="shared" si="5"/>
        <v>63.408292131640323</v>
      </c>
      <c r="AB5" t="s">
        <v>377</v>
      </c>
      <c r="AC5" t="s">
        <v>42</v>
      </c>
      <c r="AD5" t="s">
        <v>46</v>
      </c>
      <c r="AE5" t="s">
        <v>36</v>
      </c>
      <c r="AF5">
        <v>50</v>
      </c>
      <c r="AG5" t="s">
        <v>37</v>
      </c>
      <c r="AH5">
        <v>28</v>
      </c>
      <c r="AI5">
        <v>219.11199999999997</v>
      </c>
      <c r="AJ5">
        <v>2.4590000000000001E-2</v>
      </c>
      <c r="AK5">
        <v>2.2131000000000001E-2</v>
      </c>
      <c r="AL5" t="s">
        <v>381</v>
      </c>
      <c r="AM5" t="s">
        <v>379</v>
      </c>
      <c r="AN5" t="s">
        <v>38</v>
      </c>
      <c r="AO5" t="s">
        <v>39</v>
      </c>
    </row>
    <row r="6" spans="1:41" x14ac:dyDescent="0.25">
      <c r="A6" s="85" t="s">
        <v>495</v>
      </c>
      <c r="B6" s="85" t="s">
        <v>474</v>
      </c>
      <c r="C6" s="85">
        <v>30</v>
      </c>
      <c r="D6" s="85" t="s">
        <v>45</v>
      </c>
      <c r="E6" s="85">
        <v>37</v>
      </c>
      <c r="F6" s="85" t="s">
        <v>35</v>
      </c>
      <c r="G6" s="85">
        <v>28.644694474935971</v>
      </c>
      <c r="H6" s="85">
        <v>0</v>
      </c>
      <c r="I6" s="85">
        <v>0</v>
      </c>
      <c r="J6" s="85">
        <v>15.755459949906191</v>
      </c>
      <c r="K6" s="85">
        <v>7.2391616914596781</v>
      </c>
      <c r="L6" s="85">
        <v>2.0316049999999999</v>
      </c>
      <c r="M6" s="85">
        <v>0.91328487380165868</v>
      </c>
      <c r="N6" s="85">
        <v>1.2534148286001889</v>
      </c>
      <c r="O6" s="85">
        <v>1.1000000000000003</v>
      </c>
      <c r="P6" s="85">
        <v>2.6261863826564644</v>
      </c>
      <c r="S6" s="88"/>
      <c r="T6" s="87">
        <v>3</v>
      </c>
      <c r="V6" s="89">
        <f t="shared" si="0"/>
        <v>62.563807201360149</v>
      </c>
      <c r="W6" s="66">
        <f t="shared" si="1"/>
        <v>64.863807201360146</v>
      </c>
      <c r="X6" s="66">
        <f t="shared" si="2"/>
        <v>65.063807201360149</v>
      </c>
      <c r="Y6" s="66">
        <f t="shared" si="3"/>
        <v>62.563807201360149</v>
      </c>
      <c r="Z6" s="66">
        <f t="shared" si="4"/>
        <v>64.863807201360146</v>
      </c>
      <c r="AA6" s="66">
        <f t="shared" si="5"/>
        <v>65.063807201360149</v>
      </c>
      <c r="AB6" t="s">
        <v>377</v>
      </c>
      <c r="AC6" t="s">
        <v>42</v>
      </c>
      <c r="AD6" t="s">
        <v>46</v>
      </c>
      <c r="AE6" t="s">
        <v>36</v>
      </c>
      <c r="AF6">
        <v>50</v>
      </c>
      <c r="AG6" t="s">
        <v>37</v>
      </c>
      <c r="AH6">
        <v>28</v>
      </c>
      <c r="AI6">
        <v>276.59999999999997</v>
      </c>
      <c r="AJ6">
        <v>2.4590000000000001E-2</v>
      </c>
      <c r="AK6">
        <v>2.2131000000000001E-2</v>
      </c>
      <c r="AL6" t="s">
        <v>382</v>
      </c>
      <c r="AM6" t="s">
        <v>379</v>
      </c>
      <c r="AN6" t="s">
        <v>38</v>
      </c>
      <c r="AO6" t="s">
        <v>39</v>
      </c>
    </row>
    <row r="7" spans="1:41" x14ac:dyDescent="0.25">
      <c r="A7" s="85" t="s">
        <v>495</v>
      </c>
      <c r="B7" s="85" t="s">
        <v>500</v>
      </c>
      <c r="C7" s="85">
        <v>36</v>
      </c>
      <c r="D7" s="85" t="s">
        <v>45</v>
      </c>
      <c r="E7" s="85">
        <v>37</v>
      </c>
      <c r="F7" s="85" t="s">
        <v>35</v>
      </c>
      <c r="G7" s="85">
        <v>28.002094368340945</v>
      </c>
      <c r="H7" s="85">
        <v>0</v>
      </c>
      <c r="I7" s="85">
        <v>0</v>
      </c>
      <c r="J7" s="85">
        <v>16.181266556695963</v>
      </c>
      <c r="K7" s="85">
        <v>7.1800768593426181</v>
      </c>
      <c r="L7" s="85">
        <v>2.0316049999999986</v>
      </c>
      <c r="M7" s="85">
        <v>0.92130038435452688</v>
      </c>
      <c r="N7" s="85">
        <v>1.258569104552314</v>
      </c>
      <c r="O7" s="85">
        <v>1.0999999999999999</v>
      </c>
      <c r="P7" s="85">
        <v>2.5796940330223728</v>
      </c>
      <c r="S7" s="88"/>
      <c r="T7" s="87">
        <v>3</v>
      </c>
      <c r="V7" s="89">
        <f t="shared" si="0"/>
        <v>62.254606306308744</v>
      </c>
      <c r="W7" s="66">
        <f t="shared" si="1"/>
        <v>64.554606306308742</v>
      </c>
      <c r="X7" s="66">
        <f t="shared" si="2"/>
        <v>64.754606306308744</v>
      </c>
      <c r="Y7" s="66">
        <f t="shared" si="3"/>
        <v>62.254606306308744</v>
      </c>
      <c r="Z7" s="66">
        <f t="shared" si="4"/>
        <v>64.554606306308742</v>
      </c>
      <c r="AA7" s="66">
        <f t="shared" si="5"/>
        <v>64.754606306308744</v>
      </c>
      <c r="AB7" t="s">
        <v>377</v>
      </c>
      <c r="AC7" t="s">
        <v>42</v>
      </c>
      <c r="AD7" t="s">
        <v>46</v>
      </c>
      <c r="AE7" t="s">
        <v>36</v>
      </c>
      <c r="AF7">
        <v>50</v>
      </c>
      <c r="AG7" t="s">
        <v>37</v>
      </c>
      <c r="AH7">
        <v>28</v>
      </c>
      <c r="AI7">
        <v>276.59999999999997</v>
      </c>
      <c r="AJ7">
        <v>2.4590000000000001E-2</v>
      </c>
      <c r="AK7">
        <v>2.2131000000000001E-2</v>
      </c>
      <c r="AL7" t="s">
        <v>383</v>
      </c>
      <c r="AM7" t="s">
        <v>379</v>
      </c>
      <c r="AN7" t="s">
        <v>38</v>
      </c>
      <c r="AO7" t="s">
        <v>39</v>
      </c>
    </row>
    <row r="8" spans="1:41" x14ac:dyDescent="0.25">
      <c r="A8" s="85" t="s">
        <v>502</v>
      </c>
      <c r="B8" s="85" t="s">
        <v>503</v>
      </c>
      <c r="C8" s="85">
        <v>12</v>
      </c>
      <c r="D8" s="85" t="s">
        <v>45</v>
      </c>
      <c r="E8" s="85">
        <v>37</v>
      </c>
      <c r="F8" s="85" t="s">
        <v>35</v>
      </c>
      <c r="G8" s="85">
        <v>28.742584474885849</v>
      </c>
      <c r="H8" s="85">
        <v>0</v>
      </c>
      <c r="I8" s="85">
        <v>0</v>
      </c>
      <c r="J8" s="85">
        <v>12.216699947756837</v>
      </c>
      <c r="K8" s="85">
        <v>7.1800768593426199</v>
      </c>
      <c r="L8" s="85">
        <v>2.0316049999999994</v>
      </c>
      <c r="M8" s="85">
        <v>0.80974718063357654</v>
      </c>
      <c r="N8" s="85">
        <v>1.2305145701559019</v>
      </c>
      <c r="O8" s="85">
        <v>1.1000000000000001</v>
      </c>
      <c r="P8" s="85">
        <v>2.6342254094387187</v>
      </c>
      <c r="S8" s="88"/>
      <c r="T8" s="87">
        <v>3</v>
      </c>
      <c r="V8" s="89">
        <f t="shared" si="0"/>
        <v>58.945453442213505</v>
      </c>
      <c r="W8" s="66">
        <f t="shared" si="1"/>
        <v>61.245453442213503</v>
      </c>
      <c r="X8" s="66">
        <f t="shared" si="2"/>
        <v>61.445453442213505</v>
      </c>
      <c r="Y8" s="66">
        <f t="shared" si="3"/>
        <v>58.945453442213505</v>
      </c>
      <c r="Z8" s="66">
        <f t="shared" si="4"/>
        <v>61.245453442213503</v>
      </c>
      <c r="AA8" s="66">
        <f t="shared" si="5"/>
        <v>61.445453442213505</v>
      </c>
      <c r="AB8" t="s">
        <v>377</v>
      </c>
      <c r="AC8" t="s">
        <v>42</v>
      </c>
      <c r="AD8" t="s">
        <v>46</v>
      </c>
      <c r="AE8" t="s">
        <v>36</v>
      </c>
      <c r="AF8">
        <v>50</v>
      </c>
      <c r="AG8" t="s">
        <v>37</v>
      </c>
      <c r="AH8">
        <v>28</v>
      </c>
      <c r="AI8">
        <v>8.7850000000000001</v>
      </c>
      <c r="AJ8">
        <v>2.4590000000000001E-2</v>
      </c>
      <c r="AK8">
        <v>2.2131000000000001E-2</v>
      </c>
      <c r="AL8" t="s">
        <v>384</v>
      </c>
      <c r="AM8" t="s">
        <v>379</v>
      </c>
      <c r="AN8" t="s">
        <v>38</v>
      </c>
      <c r="AO8" t="s">
        <v>39</v>
      </c>
    </row>
    <row r="9" spans="1:41" x14ac:dyDescent="0.25">
      <c r="A9" s="85" t="s">
        <v>502</v>
      </c>
      <c r="B9" s="85" t="s">
        <v>476</v>
      </c>
      <c r="C9" s="85">
        <v>18</v>
      </c>
      <c r="D9" s="85" t="s">
        <v>45</v>
      </c>
      <c r="E9" s="85">
        <v>37</v>
      </c>
      <c r="F9" s="85" t="s">
        <v>35</v>
      </c>
      <c r="G9" s="85">
        <v>29.450999390615472</v>
      </c>
      <c r="H9" s="85">
        <v>0</v>
      </c>
      <c r="I9" s="85">
        <v>0</v>
      </c>
      <c r="J9" s="85">
        <v>13.151056224522002</v>
      </c>
      <c r="K9" s="85">
        <v>7.2570267002818989</v>
      </c>
      <c r="L9" s="85">
        <v>2.0316049999999999</v>
      </c>
      <c r="M9" s="85">
        <v>0.86250167502761732</v>
      </c>
      <c r="N9" s="85">
        <v>1.2374399662035303</v>
      </c>
      <c r="O9" s="85">
        <v>1.1000000000000003</v>
      </c>
      <c r="P9" s="85">
        <v>2.6830421891832388</v>
      </c>
      <c r="S9" s="88"/>
      <c r="T9" s="87">
        <v>3</v>
      </c>
      <c r="V9" s="89">
        <f t="shared" si="0"/>
        <v>60.77367114583376</v>
      </c>
      <c r="W9" s="66">
        <f t="shared" si="1"/>
        <v>63.073671145833757</v>
      </c>
      <c r="X9" s="66">
        <f t="shared" si="2"/>
        <v>63.27367114583376</v>
      </c>
      <c r="Y9" s="66">
        <f t="shared" si="3"/>
        <v>60.77367114583376</v>
      </c>
      <c r="Z9" s="66">
        <f t="shared" si="4"/>
        <v>63.073671145833757</v>
      </c>
      <c r="AA9" s="66">
        <f t="shared" si="5"/>
        <v>63.27367114583376</v>
      </c>
      <c r="AB9" t="s">
        <v>377</v>
      </c>
      <c r="AC9" t="s">
        <v>42</v>
      </c>
      <c r="AD9" t="s">
        <v>46</v>
      </c>
      <c r="AE9" t="s">
        <v>36</v>
      </c>
      <c r="AF9">
        <v>50</v>
      </c>
      <c r="AG9" t="s">
        <v>37</v>
      </c>
      <c r="AH9">
        <v>28</v>
      </c>
      <c r="AI9">
        <v>109.55600000000001</v>
      </c>
      <c r="AJ9">
        <v>2.4590000000000001E-2</v>
      </c>
      <c r="AK9">
        <v>2.2131000000000001E-2</v>
      </c>
      <c r="AL9" t="s">
        <v>385</v>
      </c>
      <c r="AM9" t="s">
        <v>379</v>
      </c>
      <c r="AN9" t="s">
        <v>38</v>
      </c>
      <c r="AO9" t="s">
        <v>39</v>
      </c>
    </row>
    <row r="10" spans="1:41" x14ac:dyDescent="0.25">
      <c r="A10" s="85" t="s">
        <v>502</v>
      </c>
      <c r="B10" s="85" t="s">
        <v>504</v>
      </c>
      <c r="C10" s="85">
        <v>24</v>
      </c>
      <c r="D10" s="85" t="s">
        <v>45</v>
      </c>
      <c r="E10" s="85">
        <v>37</v>
      </c>
      <c r="F10" s="85" t="s">
        <v>35</v>
      </c>
      <c r="G10" s="85">
        <v>28.282223744292232</v>
      </c>
      <c r="H10" s="85">
        <v>0</v>
      </c>
      <c r="I10" s="85">
        <v>0</v>
      </c>
      <c r="J10" s="85">
        <v>14.871791431424629</v>
      </c>
      <c r="K10" s="85">
        <v>7.1800768593426234</v>
      </c>
      <c r="L10" s="85">
        <v>2.0316050000000003</v>
      </c>
      <c r="M10" s="85">
        <v>0.88858093985777464</v>
      </c>
      <c r="N10" s="85">
        <v>1.2491965320155904</v>
      </c>
      <c r="O10" s="85">
        <v>1.1000000000000005</v>
      </c>
      <c r="P10" s="85">
        <v>2.6012460390173597</v>
      </c>
      <c r="S10" s="88"/>
      <c r="T10" s="87">
        <v>3</v>
      </c>
      <c r="V10" s="89">
        <f t="shared" si="0"/>
        <v>61.204720545950209</v>
      </c>
      <c r="W10" s="66">
        <f t="shared" si="1"/>
        <v>63.504720545950207</v>
      </c>
      <c r="X10" s="66">
        <f t="shared" si="2"/>
        <v>63.704720545950209</v>
      </c>
      <c r="Y10" s="66">
        <f t="shared" si="3"/>
        <v>61.204720545950209</v>
      </c>
      <c r="Z10" s="66">
        <f t="shared" si="4"/>
        <v>63.504720545950207</v>
      </c>
      <c r="AA10" s="66">
        <f t="shared" si="5"/>
        <v>63.704720545950209</v>
      </c>
      <c r="AB10" t="s">
        <v>377</v>
      </c>
      <c r="AC10" t="s">
        <v>42</v>
      </c>
      <c r="AD10" t="s">
        <v>46</v>
      </c>
      <c r="AE10" t="s">
        <v>36</v>
      </c>
      <c r="AF10">
        <v>50</v>
      </c>
      <c r="AG10" t="s">
        <v>37</v>
      </c>
      <c r="AH10">
        <v>28</v>
      </c>
      <c r="AI10">
        <v>166.79199999999997</v>
      </c>
      <c r="AJ10">
        <v>2.4590000000000001E-2</v>
      </c>
      <c r="AK10">
        <v>2.2131000000000001E-2</v>
      </c>
      <c r="AL10" t="s">
        <v>386</v>
      </c>
      <c r="AM10" t="s">
        <v>379</v>
      </c>
      <c r="AN10" t="s">
        <v>38</v>
      </c>
      <c r="AO10" t="s">
        <v>39</v>
      </c>
    </row>
    <row r="11" spans="1:41" x14ac:dyDescent="0.25">
      <c r="A11" s="85" t="s">
        <v>502</v>
      </c>
      <c r="B11" s="85" t="s">
        <v>478</v>
      </c>
      <c r="C11" s="85">
        <v>30</v>
      </c>
      <c r="D11" s="85" t="s">
        <v>45</v>
      </c>
      <c r="E11" s="85">
        <v>37</v>
      </c>
      <c r="F11" s="85" t="s">
        <v>35</v>
      </c>
      <c r="G11" s="85">
        <v>28.549901315789484</v>
      </c>
      <c r="H11" s="85">
        <v>0</v>
      </c>
      <c r="I11" s="85">
        <v>0</v>
      </c>
      <c r="J11" s="85">
        <v>16.083684736338512</v>
      </c>
      <c r="K11" s="85">
        <v>7.2260327746647333</v>
      </c>
      <c r="L11" s="85">
        <v>2.0316050000000003</v>
      </c>
      <c r="M11" s="85">
        <v>0.91295139131237557</v>
      </c>
      <c r="N11" s="85">
        <v>1.2557491908499663</v>
      </c>
      <c r="O11" s="85">
        <v>1.1000000000000005</v>
      </c>
      <c r="P11" s="85">
        <v>2.6195253655628505</v>
      </c>
      <c r="S11" s="88"/>
      <c r="T11" s="87">
        <v>3</v>
      </c>
      <c r="V11" s="89">
        <f t="shared" si="0"/>
        <v>62.779449774517921</v>
      </c>
      <c r="W11" s="66">
        <f t="shared" si="1"/>
        <v>65.079449774517926</v>
      </c>
      <c r="X11" s="66">
        <f t="shared" si="2"/>
        <v>65.279449774517929</v>
      </c>
      <c r="Y11" s="66">
        <f t="shared" si="3"/>
        <v>62.779449774517921</v>
      </c>
      <c r="Z11" s="66">
        <f t="shared" si="4"/>
        <v>65.079449774517926</v>
      </c>
      <c r="AA11" s="66">
        <f t="shared" si="5"/>
        <v>65.279449774517929</v>
      </c>
      <c r="AB11" t="s">
        <v>377</v>
      </c>
      <c r="AC11" t="s">
        <v>42</v>
      </c>
      <c r="AD11" t="s">
        <v>46</v>
      </c>
      <c r="AE11" t="s">
        <v>36</v>
      </c>
      <c r="AF11">
        <v>50</v>
      </c>
      <c r="AG11" t="s">
        <v>37</v>
      </c>
      <c r="AH11">
        <v>28</v>
      </c>
      <c r="AI11">
        <v>219.11199999999997</v>
      </c>
      <c r="AJ11">
        <v>2.4590000000000001E-2</v>
      </c>
      <c r="AK11">
        <v>2.2131000000000001E-2</v>
      </c>
      <c r="AL11" t="s">
        <v>387</v>
      </c>
      <c r="AM11" t="s">
        <v>379</v>
      </c>
      <c r="AN11" t="s">
        <v>38</v>
      </c>
      <c r="AO11" t="s">
        <v>39</v>
      </c>
    </row>
    <row r="12" spans="1:41" x14ac:dyDescent="0.25">
      <c r="A12" s="85" t="s">
        <v>502</v>
      </c>
      <c r="B12" s="85" t="s">
        <v>505</v>
      </c>
      <c r="C12" s="85">
        <v>36</v>
      </c>
      <c r="D12" s="85" t="s">
        <v>45</v>
      </c>
      <c r="E12" s="85">
        <v>37</v>
      </c>
      <c r="F12" s="85" t="s">
        <v>35</v>
      </c>
      <c r="G12" s="85">
        <v>27.897917808219184</v>
      </c>
      <c r="H12" s="85">
        <v>0</v>
      </c>
      <c r="I12" s="85">
        <v>0</v>
      </c>
      <c r="J12" s="85">
        <v>16.422542245094348</v>
      </c>
      <c r="K12" s="85">
        <v>7.1800768593426199</v>
      </c>
      <c r="L12" s="85">
        <v>2.031604999999999</v>
      </c>
      <c r="M12" s="85">
        <v>0.92130038435452688</v>
      </c>
      <c r="N12" s="85">
        <v>1.2604300213437265</v>
      </c>
      <c r="O12" s="85">
        <v>1.0999999999999999</v>
      </c>
      <c r="P12" s="85">
        <v>2.5724771389986163</v>
      </c>
      <c r="S12" s="88"/>
      <c r="T12" s="87">
        <v>3</v>
      </c>
      <c r="V12" s="89">
        <f t="shared" si="0"/>
        <v>62.38634945735302</v>
      </c>
      <c r="W12" s="66">
        <f t="shared" si="1"/>
        <v>64.686349457353018</v>
      </c>
      <c r="X12" s="66">
        <f t="shared" si="2"/>
        <v>64.88634945735302</v>
      </c>
      <c r="Y12" s="66">
        <f t="shared" si="3"/>
        <v>62.38634945735302</v>
      </c>
      <c r="Z12" s="66">
        <f t="shared" si="4"/>
        <v>64.686349457353018</v>
      </c>
      <c r="AA12" s="66">
        <f t="shared" si="5"/>
        <v>64.88634945735302</v>
      </c>
      <c r="AB12" t="s">
        <v>377</v>
      </c>
      <c r="AC12" t="s">
        <v>42</v>
      </c>
      <c r="AD12" t="s">
        <v>46</v>
      </c>
      <c r="AE12" t="s">
        <v>36</v>
      </c>
      <c r="AF12">
        <v>50</v>
      </c>
      <c r="AG12" t="s">
        <v>37</v>
      </c>
      <c r="AH12">
        <v>28</v>
      </c>
      <c r="AI12">
        <v>276.34799999999996</v>
      </c>
      <c r="AJ12">
        <v>2.4590000000000001E-2</v>
      </c>
      <c r="AK12">
        <v>2.2131000000000001E-2</v>
      </c>
      <c r="AL12" t="s">
        <v>389</v>
      </c>
      <c r="AM12" t="s">
        <v>379</v>
      </c>
      <c r="AN12" t="s">
        <v>38</v>
      </c>
      <c r="AO12" t="s">
        <v>39</v>
      </c>
    </row>
    <row r="13" spans="1:41" x14ac:dyDescent="0.25">
      <c r="A13" s="85" t="s">
        <v>599</v>
      </c>
      <c r="B13" s="85" t="s">
        <v>595</v>
      </c>
      <c r="C13" s="85">
        <v>12</v>
      </c>
      <c r="D13" s="85" t="s">
        <v>45</v>
      </c>
      <c r="E13" s="85">
        <v>37</v>
      </c>
      <c r="F13" s="85" t="s">
        <v>35</v>
      </c>
      <c r="G13" s="85">
        <v>28.670237442922378</v>
      </c>
      <c r="H13" s="85">
        <v>0</v>
      </c>
      <c r="I13" s="85">
        <v>0</v>
      </c>
      <c r="J13" s="85">
        <v>12.623633714118647</v>
      </c>
      <c r="K13" s="85">
        <v>7.1800768593426199</v>
      </c>
      <c r="L13" s="85">
        <v>2.0316049999999999</v>
      </c>
      <c r="M13" s="85">
        <v>0.8223375251605558</v>
      </c>
      <c r="N13" s="85">
        <v>1.2343105834459089</v>
      </c>
      <c r="O13" s="85">
        <v>1.1000000000000001</v>
      </c>
      <c r="P13" s="85">
        <v>2.6291739813320909</v>
      </c>
      <c r="S13" s="88"/>
      <c r="T13" s="87">
        <v>3</v>
      </c>
      <c r="V13" s="89">
        <f t="shared" si="0"/>
        <v>59.291375106322199</v>
      </c>
      <c r="W13" s="66">
        <f t="shared" si="1"/>
        <v>61.591375106322197</v>
      </c>
      <c r="X13" s="66">
        <f t="shared" si="2"/>
        <v>61.791375106322199</v>
      </c>
      <c r="Y13" s="66">
        <f t="shared" si="3"/>
        <v>59.291375106322199</v>
      </c>
      <c r="Z13" s="66">
        <f t="shared" si="4"/>
        <v>61.591375106322197</v>
      </c>
      <c r="AA13" s="66">
        <f t="shared" si="5"/>
        <v>61.791375106322199</v>
      </c>
      <c r="AB13" t="s">
        <v>377</v>
      </c>
      <c r="AC13" t="s">
        <v>42</v>
      </c>
      <c r="AD13" t="s">
        <v>46</v>
      </c>
      <c r="AE13" t="s">
        <v>36</v>
      </c>
      <c r="AF13">
        <v>50</v>
      </c>
      <c r="AG13" t="s">
        <v>37</v>
      </c>
      <c r="AH13">
        <v>28</v>
      </c>
      <c r="AI13">
        <v>276.34799999999996</v>
      </c>
      <c r="AJ13">
        <v>2.4590000000000001E-2</v>
      </c>
      <c r="AK13">
        <v>2.2131000000000001E-2</v>
      </c>
      <c r="AL13" t="s">
        <v>390</v>
      </c>
      <c r="AM13" t="s">
        <v>379</v>
      </c>
      <c r="AN13" t="s">
        <v>38</v>
      </c>
      <c r="AO13" t="s">
        <v>39</v>
      </c>
    </row>
    <row r="14" spans="1:41" x14ac:dyDescent="0.25">
      <c r="A14" s="85" t="s">
        <v>599</v>
      </c>
      <c r="B14" s="85" t="s">
        <v>481</v>
      </c>
      <c r="C14" s="85">
        <v>18</v>
      </c>
      <c r="D14" s="85" t="s">
        <v>45</v>
      </c>
      <c r="E14" s="85">
        <v>37</v>
      </c>
      <c r="F14" s="85" t="s">
        <v>35</v>
      </c>
      <c r="G14" s="85">
        <v>29.235995115995106</v>
      </c>
      <c r="H14" s="85">
        <v>0</v>
      </c>
      <c r="I14" s="85">
        <v>0</v>
      </c>
      <c r="J14" s="85">
        <v>13.680882751118752</v>
      </c>
      <c r="K14" s="85">
        <v>7.2223296830766079</v>
      </c>
      <c r="L14" s="85">
        <v>2.0316049999999999</v>
      </c>
      <c r="M14" s="85">
        <v>0.86522820576144244</v>
      </c>
      <c r="N14" s="85">
        <v>1.2419292216295843</v>
      </c>
      <c r="O14" s="85">
        <v>1.1000000000000003</v>
      </c>
      <c r="P14" s="85">
        <v>2.6672932968105605</v>
      </c>
      <c r="S14" s="88"/>
      <c r="T14" s="87">
        <v>3</v>
      </c>
      <c r="V14" s="89">
        <f t="shared" si="0"/>
        <v>61.045263274392056</v>
      </c>
      <c r="W14" s="66">
        <f t="shared" si="1"/>
        <v>63.345263274392053</v>
      </c>
      <c r="X14" s="66">
        <f t="shared" si="2"/>
        <v>63.545263274392056</v>
      </c>
      <c r="Y14" s="66">
        <f t="shared" si="3"/>
        <v>61.045263274392056</v>
      </c>
      <c r="Z14" s="66">
        <f t="shared" si="4"/>
        <v>63.345263274392053</v>
      </c>
      <c r="AA14" s="66">
        <f t="shared" si="5"/>
        <v>63.545263274392056</v>
      </c>
      <c r="AB14" t="s">
        <v>377</v>
      </c>
      <c r="AC14" t="s">
        <v>42</v>
      </c>
      <c r="AD14" t="s">
        <v>46</v>
      </c>
      <c r="AE14" t="s">
        <v>36</v>
      </c>
      <c r="AF14">
        <v>50</v>
      </c>
      <c r="AG14" t="s">
        <v>37</v>
      </c>
      <c r="AH14">
        <v>28</v>
      </c>
      <c r="AI14">
        <v>8.0329999999999995</v>
      </c>
      <c r="AJ14">
        <v>2.4590000000000001E-2</v>
      </c>
      <c r="AK14">
        <v>2.2131000000000001E-2</v>
      </c>
      <c r="AL14" t="s">
        <v>392</v>
      </c>
      <c r="AM14" t="s">
        <v>379</v>
      </c>
      <c r="AN14" t="s">
        <v>38</v>
      </c>
      <c r="AO14" t="s">
        <v>39</v>
      </c>
    </row>
    <row r="15" spans="1:41" x14ac:dyDescent="0.25">
      <c r="A15" s="85" t="s">
        <v>599</v>
      </c>
      <c r="B15" s="85" t="s">
        <v>600</v>
      </c>
      <c r="C15" s="85">
        <v>24</v>
      </c>
      <c r="D15" s="85" t="s">
        <v>45</v>
      </c>
      <c r="E15" s="85">
        <v>37</v>
      </c>
      <c r="F15" s="85" t="s">
        <v>35</v>
      </c>
      <c r="G15" s="85">
        <v>28.123776255707757</v>
      </c>
      <c r="H15" s="85">
        <v>0</v>
      </c>
      <c r="I15" s="85">
        <v>0</v>
      </c>
      <c r="J15" s="85">
        <v>15.322672867910326</v>
      </c>
      <c r="K15" s="85">
        <v>7.1800768593426225</v>
      </c>
      <c r="L15" s="85">
        <v>2.0316050000000003</v>
      </c>
      <c r="M15" s="85">
        <v>0.89636276162509676</v>
      </c>
      <c r="N15" s="85">
        <v>1.2524346095740995</v>
      </c>
      <c r="O15" s="85">
        <v>1.1000000000000005</v>
      </c>
      <c r="P15" s="85">
        <v>2.5908356920492097</v>
      </c>
      <c r="S15" s="88"/>
      <c r="T15" s="87">
        <v>3</v>
      </c>
      <c r="V15" s="89">
        <f t="shared" si="0"/>
        <v>61.497764046209113</v>
      </c>
      <c r="W15" s="66">
        <f t="shared" ref="W15:W62" si="6">+V15+$W$1</f>
        <v>63.79776404620911</v>
      </c>
      <c r="X15" s="66">
        <f t="shared" ref="X15:X62" si="7">+V15+$X$1</f>
        <v>63.997764046209113</v>
      </c>
      <c r="Y15" s="66">
        <f t="shared" ref="Y15:Y62" si="8">+V15</f>
        <v>61.497764046209113</v>
      </c>
      <c r="Z15" s="66">
        <f t="shared" ref="Z15:Z62" si="9">+W15</f>
        <v>63.79776404620911</v>
      </c>
      <c r="AA15" s="66">
        <f t="shared" ref="AA15:AA62" si="10">+X15</f>
        <v>63.997764046209113</v>
      </c>
    </row>
    <row r="16" spans="1:41" x14ac:dyDescent="0.25">
      <c r="A16" s="85" t="s">
        <v>599</v>
      </c>
      <c r="B16" s="85" t="s">
        <v>483</v>
      </c>
      <c r="C16" s="85">
        <v>30</v>
      </c>
      <c r="D16" s="85" t="s">
        <v>45</v>
      </c>
      <c r="E16" s="85">
        <v>37</v>
      </c>
      <c r="F16" s="85" t="s">
        <v>35</v>
      </c>
      <c r="G16" s="85">
        <v>28.384939626783758</v>
      </c>
      <c r="H16" s="85">
        <v>0</v>
      </c>
      <c r="I16" s="85">
        <v>0</v>
      </c>
      <c r="J16" s="85">
        <v>16.335450594206325</v>
      </c>
      <c r="K16" s="85">
        <v>7.2053411577959441</v>
      </c>
      <c r="L16" s="85">
        <v>2.0316050000000003</v>
      </c>
      <c r="M16" s="85">
        <v>0.91384933752566211</v>
      </c>
      <c r="N16" s="85">
        <v>1.2584010707755771</v>
      </c>
      <c r="O16" s="85">
        <v>1.1000000000000003</v>
      </c>
      <c r="P16" s="85">
        <v>2.6069719410825942</v>
      </c>
      <c r="S16" s="88"/>
      <c r="T16" s="87">
        <v>3</v>
      </c>
      <c r="V16" s="89">
        <f t="shared" si="0"/>
        <v>62.836558728169862</v>
      </c>
      <c r="W16" s="66">
        <f t="shared" si="6"/>
        <v>65.136558728169859</v>
      </c>
      <c r="X16" s="66">
        <f t="shared" si="7"/>
        <v>65.336558728169862</v>
      </c>
      <c r="Y16" s="66">
        <f t="shared" si="8"/>
        <v>62.836558728169862</v>
      </c>
      <c r="Z16" s="66">
        <f t="shared" si="9"/>
        <v>65.136558728169859</v>
      </c>
      <c r="AA16" s="66">
        <f t="shared" si="10"/>
        <v>65.336558728169862</v>
      </c>
    </row>
    <row r="17" spans="1:27" x14ac:dyDescent="0.25">
      <c r="A17" s="85" t="s">
        <v>599</v>
      </c>
      <c r="B17" s="85" t="s">
        <v>601</v>
      </c>
      <c r="C17" s="85">
        <v>36</v>
      </c>
      <c r="D17" s="85" t="s">
        <v>45</v>
      </c>
      <c r="E17" s="85">
        <v>37</v>
      </c>
      <c r="F17" s="85" t="s">
        <v>35</v>
      </c>
      <c r="G17" s="85">
        <v>27.764508371385094</v>
      </c>
      <c r="H17" s="85">
        <v>0</v>
      </c>
      <c r="I17" s="85">
        <v>0</v>
      </c>
      <c r="J17" s="85">
        <v>16.671860456439354</v>
      </c>
      <c r="K17" s="85">
        <v>7.1800768593426207</v>
      </c>
      <c r="L17" s="85">
        <v>2.0316049999999994</v>
      </c>
      <c r="M17" s="85">
        <v>0.92416723931337952</v>
      </c>
      <c r="N17" s="85">
        <v>1.262588739716066</v>
      </c>
      <c r="O17" s="85">
        <v>1.0999999999999999</v>
      </c>
      <c r="P17" s="85">
        <v>2.5624352261425103</v>
      </c>
      <c r="S17" s="88"/>
      <c r="T17" s="87">
        <v>3</v>
      </c>
      <c r="V17" s="89">
        <f t="shared" si="0"/>
        <v>62.497241892339019</v>
      </c>
      <c r="W17" s="66">
        <f t="shared" si="6"/>
        <v>64.797241892339017</v>
      </c>
      <c r="X17" s="66">
        <f t="shared" si="7"/>
        <v>64.997241892339019</v>
      </c>
      <c r="Y17" s="66">
        <f t="shared" si="8"/>
        <v>62.497241892339019</v>
      </c>
      <c r="Z17" s="66">
        <f t="shared" si="9"/>
        <v>64.797241892339017</v>
      </c>
      <c r="AA17" s="66">
        <f t="shared" si="10"/>
        <v>64.997241892339019</v>
      </c>
    </row>
    <row r="18" spans="1:27" x14ac:dyDescent="0.25">
      <c r="A18" s="85" t="s">
        <v>602</v>
      </c>
      <c r="B18" s="85" t="s">
        <v>596</v>
      </c>
      <c r="C18" s="85">
        <v>12</v>
      </c>
      <c r="D18" s="85" t="s">
        <v>45</v>
      </c>
      <c r="E18" s="85">
        <v>37</v>
      </c>
      <c r="F18" s="85" t="s">
        <v>35</v>
      </c>
      <c r="G18" s="85">
        <v>28.911735159817358</v>
      </c>
      <c r="H18" s="85">
        <v>0</v>
      </c>
      <c r="I18" s="85">
        <v>0</v>
      </c>
      <c r="J18" s="85">
        <v>13.030567480480457</v>
      </c>
      <c r="K18" s="85">
        <v>7.1800768593426199</v>
      </c>
      <c r="L18" s="85">
        <v>2.0316049999999999</v>
      </c>
      <c r="M18" s="85">
        <v>0.86619900377263137</v>
      </c>
      <c r="N18" s="85">
        <v>1.2380671806199568</v>
      </c>
      <c r="O18" s="85">
        <v>1.1000000000000001</v>
      </c>
      <c r="P18" s="85">
        <v>2.6512684282118641</v>
      </c>
      <c r="S18" s="88"/>
      <c r="T18" s="87">
        <v>3</v>
      </c>
      <c r="V18" s="89">
        <f t="shared" si="0"/>
        <v>60.009519112244888</v>
      </c>
      <c r="W18" s="66">
        <f t="shared" si="6"/>
        <v>62.309519112244885</v>
      </c>
      <c r="X18" s="66">
        <f t="shared" si="7"/>
        <v>62.509519112244888</v>
      </c>
      <c r="Y18" s="66">
        <f t="shared" si="8"/>
        <v>60.009519112244888</v>
      </c>
      <c r="Z18" s="66">
        <f t="shared" si="9"/>
        <v>62.309519112244885</v>
      </c>
      <c r="AA18" s="66">
        <f t="shared" si="10"/>
        <v>62.509519112244888</v>
      </c>
    </row>
    <row r="19" spans="1:27" x14ac:dyDescent="0.25">
      <c r="A19" s="85" t="s">
        <v>602</v>
      </c>
      <c r="B19" s="85" t="s">
        <v>40</v>
      </c>
      <c r="C19" s="85">
        <v>18</v>
      </c>
      <c r="D19" s="85" t="s">
        <v>45</v>
      </c>
      <c r="E19" s="85">
        <v>37</v>
      </c>
      <c r="F19" s="85" t="s">
        <v>35</v>
      </c>
      <c r="G19" s="85">
        <v>28.770573870573866</v>
      </c>
      <c r="H19" s="85">
        <v>0</v>
      </c>
      <c r="I19" s="85">
        <v>0</v>
      </c>
      <c r="J19" s="85">
        <v>14.091357561216034</v>
      </c>
      <c r="K19" s="85">
        <v>7.1233008270189258</v>
      </c>
      <c r="L19" s="85">
        <v>2.0316050000000003</v>
      </c>
      <c r="M19" s="85">
        <v>0.89783231494560178</v>
      </c>
      <c r="N19" s="85">
        <v>1.2467414167867306</v>
      </c>
      <c r="O19" s="85">
        <v>1.1000000000000003</v>
      </c>
      <c r="P19" s="85">
        <v>2.6419728367844915</v>
      </c>
      <c r="S19" s="88"/>
      <c r="T19" s="87">
        <v>3</v>
      </c>
      <c r="V19" s="89">
        <f t="shared" si="0"/>
        <v>60.903383827325655</v>
      </c>
      <c r="W19" s="66">
        <f t="shared" si="6"/>
        <v>63.203383827325652</v>
      </c>
      <c r="X19" s="66">
        <f t="shared" si="7"/>
        <v>63.403383827325655</v>
      </c>
      <c r="Y19" s="66">
        <f t="shared" si="8"/>
        <v>60.903383827325655</v>
      </c>
      <c r="Z19" s="66">
        <f t="shared" si="9"/>
        <v>63.203383827325652</v>
      </c>
      <c r="AA19" s="66">
        <f t="shared" si="10"/>
        <v>63.403383827325655</v>
      </c>
    </row>
    <row r="20" spans="1:27" x14ac:dyDescent="0.25">
      <c r="A20" s="85" t="s">
        <v>602</v>
      </c>
      <c r="B20" s="85" t="s">
        <v>603</v>
      </c>
      <c r="C20" s="85">
        <v>24</v>
      </c>
      <c r="D20" s="85" t="s">
        <v>45</v>
      </c>
      <c r="E20" s="85">
        <v>37</v>
      </c>
      <c r="F20" s="85" t="s">
        <v>35</v>
      </c>
      <c r="G20" s="85">
        <v>28.242520547945201</v>
      </c>
      <c r="H20" s="85">
        <v>0</v>
      </c>
      <c r="I20" s="85">
        <v>0</v>
      </c>
      <c r="J20" s="85">
        <v>15.77355430439602</v>
      </c>
      <c r="K20" s="85">
        <v>7.1800768593426225</v>
      </c>
      <c r="L20" s="85">
        <v>2.0316050000000003</v>
      </c>
      <c r="M20" s="85">
        <v>0.92435971817127138</v>
      </c>
      <c r="N20" s="85">
        <v>1.2556390643734714</v>
      </c>
      <c r="O20" s="85">
        <v>1.1000000000000005</v>
      </c>
      <c r="P20" s="85">
        <v>2.6034409325518735</v>
      </c>
      <c r="S20" s="88"/>
      <c r="T20" s="87">
        <v>3</v>
      </c>
      <c r="V20" s="89">
        <f t="shared" si="0"/>
        <v>62.111196426780467</v>
      </c>
      <c r="W20" s="66">
        <f t="shared" si="6"/>
        <v>64.411196426780464</v>
      </c>
      <c r="X20" s="66">
        <f t="shared" si="7"/>
        <v>64.611196426780467</v>
      </c>
      <c r="Y20" s="66">
        <f t="shared" si="8"/>
        <v>62.111196426780467</v>
      </c>
      <c r="Z20" s="66">
        <f t="shared" si="9"/>
        <v>64.411196426780464</v>
      </c>
      <c r="AA20" s="66">
        <f t="shared" si="10"/>
        <v>64.611196426780467</v>
      </c>
    </row>
    <row r="21" spans="1:27" x14ac:dyDescent="0.25">
      <c r="A21" s="85" t="s">
        <v>602</v>
      </c>
      <c r="B21" s="85" t="s">
        <v>41</v>
      </c>
      <c r="C21" s="85">
        <v>30</v>
      </c>
      <c r="D21" s="85" t="s">
        <v>45</v>
      </c>
      <c r="E21" s="85">
        <v>37</v>
      </c>
      <c r="F21" s="85" t="s">
        <v>35</v>
      </c>
      <c r="G21" s="85">
        <v>28.138583973655333</v>
      </c>
      <c r="H21" s="85">
        <v>0</v>
      </c>
      <c r="I21" s="85">
        <v>0</v>
      </c>
      <c r="J21" s="85">
        <v>16.49903121882128</v>
      </c>
      <c r="K21" s="85">
        <v>7.1459404832732663</v>
      </c>
      <c r="L21" s="85">
        <v>2.0316050000000003</v>
      </c>
      <c r="M21" s="85">
        <v>0.93425399389236852</v>
      </c>
      <c r="N21" s="85">
        <v>1.2611585914662999</v>
      </c>
      <c r="O21" s="85">
        <v>1.1000000000000003</v>
      </c>
      <c r="P21" s="85">
        <v>2.5940563507213259</v>
      </c>
      <c r="S21" s="88"/>
      <c r="T21" s="87">
        <v>3</v>
      </c>
      <c r="V21" s="89">
        <f t="shared" si="0"/>
        <v>62.704629611829873</v>
      </c>
      <c r="W21" s="66">
        <f t="shared" si="6"/>
        <v>65.00462961182987</v>
      </c>
      <c r="X21" s="66">
        <f t="shared" si="7"/>
        <v>65.204629611829873</v>
      </c>
      <c r="Y21" s="66">
        <f t="shared" si="8"/>
        <v>62.704629611829873</v>
      </c>
      <c r="Z21" s="66">
        <f t="shared" si="9"/>
        <v>65.00462961182987</v>
      </c>
      <c r="AA21" s="66">
        <f t="shared" si="10"/>
        <v>65.204629611829873</v>
      </c>
    </row>
    <row r="22" spans="1:27" x14ac:dyDescent="0.25">
      <c r="A22" s="85" t="s">
        <v>602</v>
      </c>
      <c r="B22" s="85" t="s">
        <v>604</v>
      </c>
      <c r="C22" s="85">
        <v>36</v>
      </c>
      <c r="D22" s="85" t="s">
        <v>45</v>
      </c>
      <c r="E22" s="85">
        <v>37</v>
      </c>
      <c r="F22" s="85" t="s">
        <v>35</v>
      </c>
      <c r="G22" s="85">
        <v>27.82337595129377</v>
      </c>
      <c r="H22" s="85">
        <v>0</v>
      </c>
      <c r="I22" s="85">
        <v>0</v>
      </c>
      <c r="J22" s="85">
        <v>16.921178667784353</v>
      </c>
      <c r="K22" s="85">
        <v>7.1800768593426207</v>
      </c>
      <c r="L22" s="85">
        <v>2.0316049999999999</v>
      </c>
      <c r="M22" s="85">
        <v>0.9403553466353316</v>
      </c>
      <c r="N22" s="85">
        <v>1.2647250429156476</v>
      </c>
      <c r="O22" s="85">
        <v>1.1000000000000001</v>
      </c>
      <c r="P22" s="85">
        <v>2.5692356769061484</v>
      </c>
      <c r="S22" s="88"/>
      <c r="T22" s="87">
        <v>3</v>
      </c>
      <c r="V22" s="89">
        <f t="shared" si="0"/>
        <v>62.830552544877868</v>
      </c>
      <c r="W22" s="66">
        <f t="shared" si="6"/>
        <v>65.130552544877872</v>
      </c>
      <c r="X22" s="66">
        <f t="shared" si="7"/>
        <v>65.330552544877861</v>
      </c>
      <c r="Y22" s="66">
        <f t="shared" si="8"/>
        <v>62.830552544877868</v>
      </c>
      <c r="Z22" s="66">
        <f t="shared" si="9"/>
        <v>65.130552544877872</v>
      </c>
      <c r="AA22" s="66">
        <f t="shared" si="10"/>
        <v>65.330552544877861</v>
      </c>
    </row>
    <row r="23" spans="1:27" x14ac:dyDescent="0.25">
      <c r="A23" s="85" t="s">
        <v>605</v>
      </c>
      <c r="B23" s="85" t="s">
        <v>597</v>
      </c>
      <c r="C23" s="85">
        <v>12</v>
      </c>
      <c r="D23" s="85" t="s">
        <v>45</v>
      </c>
      <c r="E23" s="85">
        <v>37</v>
      </c>
      <c r="F23" s="85" t="s">
        <v>35</v>
      </c>
      <c r="G23" s="85">
        <v>28.96397260273973</v>
      </c>
      <c r="H23" s="85">
        <v>0</v>
      </c>
      <c r="I23" s="85">
        <v>0</v>
      </c>
      <c r="J23" s="85">
        <v>13.398120559774995</v>
      </c>
      <c r="K23" s="85">
        <v>7.180076859342619</v>
      </c>
      <c r="L23" s="85">
        <v>2.0316049999999999</v>
      </c>
      <c r="M23" s="85">
        <v>0.89891372970546402</v>
      </c>
      <c r="N23" s="85">
        <v>1.2414312254554747</v>
      </c>
      <c r="O23" s="85">
        <v>1.1000000000000001</v>
      </c>
      <c r="P23" s="85">
        <v>2.6555754342634157</v>
      </c>
      <c r="S23" s="88"/>
      <c r="T23" s="87">
        <v>3</v>
      </c>
      <c r="V23" s="89">
        <f t="shared" si="0"/>
        <v>60.469695411281698</v>
      </c>
      <c r="W23" s="66">
        <f t="shared" si="6"/>
        <v>62.769695411281695</v>
      </c>
      <c r="X23" s="66">
        <f t="shared" si="7"/>
        <v>62.969695411281698</v>
      </c>
      <c r="Y23" s="66">
        <f t="shared" si="8"/>
        <v>60.469695411281698</v>
      </c>
      <c r="Z23" s="66">
        <f t="shared" si="9"/>
        <v>62.769695411281695</v>
      </c>
      <c r="AA23" s="66">
        <f t="shared" si="10"/>
        <v>62.969695411281698</v>
      </c>
    </row>
    <row r="24" spans="1:27" x14ac:dyDescent="0.25">
      <c r="A24" s="85" t="s">
        <v>605</v>
      </c>
      <c r="B24" s="85" t="s">
        <v>43</v>
      </c>
      <c r="C24" s="85">
        <v>18</v>
      </c>
      <c r="D24" s="85" t="s">
        <v>45</v>
      </c>
      <c r="E24" s="85">
        <v>37</v>
      </c>
      <c r="F24" s="85" t="s">
        <v>35</v>
      </c>
      <c r="G24" s="85">
        <v>28.324760170006066</v>
      </c>
      <c r="H24" s="85">
        <v>0</v>
      </c>
      <c r="I24" s="85">
        <v>0</v>
      </c>
      <c r="J24" s="85">
        <v>14.579287112559044</v>
      </c>
      <c r="K24" s="85">
        <v>7.0829448384327724</v>
      </c>
      <c r="L24" s="85">
        <v>2.0316050000000003</v>
      </c>
      <c r="M24" s="85">
        <v>0.91920889826582464</v>
      </c>
      <c r="N24" s="85">
        <v>1.2509067633497761</v>
      </c>
      <c r="O24" s="85">
        <v>1.1000000000000003</v>
      </c>
      <c r="P24" s="85">
        <v>2.6098208057815788</v>
      </c>
      <c r="S24" s="88"/>
      <c r="T24" s="87">
        <v>3</v>
      </c>
      <c r="V24" s="89">
        <f t="shared" si="0"/>
        <v>60.898533588395061</v>
      </c>
      <c r="W24" s="66">
        <f t="shared" si="6"/>
        <v>63.198533588395058</v>
      </c>
      <c r="X24" s="66">
        <f t="shared" si="7"/>
        <v>63.398533588395061</v>
      </c>
      <c r="Y24" s="66">
        <f t="shared" si="8"/>
        <v>60.898533588395061</v>
      </c>
      <c r="Z24" s="66">
        <f t="shared" si="9"/>
        <v>63.198533588395058</v>
      </c>
      <c r="AA24" s="66">
        <f t="shared" si="10"/>
        <v>63.398533588395061</v>
      </c>
    </row>
    <row r="25" spans="1:27" x14ac:dyDescent="0.25">
      <c r="A25" s="85" t="s">
        <v>605</v>
      </c>
      <c r="B25" s="85" t="s">
        <v>606</v>
      </c>
      <c r="C25" s="85">
        <v>24</v>
      </c>
      <c r="D25" s="85" t="s">
        <v>45</v>
      </c>
      <c r="E25" s="85">
        <v>37</v>
      </c>
      <c r="F25" s="85" t="s">
        <v>35</v>
      </c>
      <c r="G25" s="85">
        <v>28.286374429223741</v>
      </c>
      <c r="H25" s="85">
        <v>0</v>
      </c>
      <c r="I25" s="85">
        <v>0</v>
      </c>
      <c r="J25" s="85">
        <v>16.180802053479873</v>
      </c>
      <c r="K25" s="85">
        <v>7.1800768593426207</v>
      </c>
      <c r="L25" s="85">
        <v>2.0316049999999999</v>
      </c>
      <c r="M25" s="85">
        <v>0.94536999872132066</v>
      </c>
      <c r="N25" s="85">
        <v>1.2585086639389902</v>
      </c>
      <c r="O25" s="85">
        <v>1.1000000000000003</v>
      </c>
      <c r="P25" s="85">
        <v>2.6080255839910294</v>
      </c>
      <c r="S25" s="88"/>
      <c r="T25" s="87">
        <v>3</v>
      </c>
      <c r="V25" s="89">
        <f t="shared" si="0"/>
        <v>62.590762588697572</v>
      </c>
      <c r="W25" s="66">
        <f t="shared" si="6"/>
        <v>64.890762588697569</v>
      </c>
      <c r="X25" s="66">
        <f t="shared" si="7"/>
        <v>65.090762588697572</v>
      </c>
      <c r="Y25" s="66">
        <f t="shared" si="8"/>
        <v>62.590762588697572</v>
      </c>
      <c r="Z25" s="66">
        <f t="shared" si="9"/>
        <v>64.890762588697569</v>
      </c>
      <c r="AA25" s="66">
        <f t="shared" si="10"/>
        <v>65.090762588697572</v>
      </c>
    </row>
    <row r="26" spans="1:27" x14ac:dyDescent="0.25">
      <c r="A26" s="85" t="s">
        <v>605</v>
      </c>
      <c r="B26" s="85" t="s">
        <v>44</v>
      </c>
      <c r="C26" s="85">
        <v>30</v>
      </c>
      <c r="D26" s="85" t="s">
        <v>45</v>
      </c>
      <c r="E26" s="85">
        <v>37</v>
      </c>
      <c r="F26" s="85" t="s">
        <v>35</v>
      </c>
      <c r="G26" s="85">
        <v>27.870769511305625</v>
      </c>
      <c r="H26" s="85">
        <v>0</v>
      </c>
      <c r="I26" s="85">
        <v>0</v>
      </c>
      <c r="J26" s="85">
        <v>16.716642432083844</v>
      </c>
      <c r="K26" s="85">
        <v>7.1214169847914111</v>
      </c>
      <c r="L26" s="85">
        <v>2.0316049999999994</v>
      </c>
      <c r="M26" s="85">
        <v>0.94695042645112915</v>
      </c>
      <c r="N26" s="85">
        <v>1.2635774877404193</v>
      </c>
      <c r="O26" s="85">
        <v>1.1000000000000001</v>
      </c>
      <c r="P26" s="85">
        <v>2.575176715248884</v>
      </c>
      <c r="S26" s="88"/>
      <c r="T26" s="87">
        <v>3</v>
      </c>
      <c r="V26" s="89">
        <f t="shared" si="0"/>
        <v>62.62613855762131</v>
      </c>
      <c r="W26" s="66">
        <f t="shared" si="6"/>
        <v>64.926138557621314</v>
      </c>
      <c r="X26" s="66">
        <f t="shared" si="7"/>
        <v>65.126138557621317</v>
      </c>
      <c r="Y26" s="66">
        <f t="shared" si="8"/>
        <v>62.62613855762131</v>
      </c>
      <c r="Z26" s="66">
        <f t="shared" si="9"/>
        <v>64.926138557621314</v>
      </c>
      <c r="AA26" s="66">
        <f t="shared" si="10"/>
        <v>65.126138557621317</v>
      </c>
    </row>
    <row r="27" spans="1:27" x14ac:dyDescent="0.25">
      <c r="A27" s="85" t="s">
        <v>605</v>
      </c>
      <c r="B27" s="85" t="s">
        <v>607</v>
      </c>
      <c r="C27" s="85">
        <v>36</v>
      </c>
      <c r="D27" s="85" t="s">
        <v>45</v>
      </c>
      <c r="E27" s="85">
        <v>37</v>
      </c>
      <c r="F27" s="85" t="s">
        <v>35</v>
      </c>
      <c r="G27" s="85">
        <v>27.817201946472025</v>
      </c>
      <c r="H27" s="85">
        <v>0</v>
      </c>
      <c r="I27" s="85">
        <v>0</v>
      </c>
      <c r="J27" s="85">
        <v>17.163374826876908</v>
      </c>
      <c r="K27" s="85">
        <v>7.1866340071593733</v>
      </c>
      <c r="L27" s="85">
        <v>2.0316049999999994</v>
      </c>
      <c r="M27" s="85">
        <v>0.95121880644722179</v>
      </c>
      <c r="N27" s="85">
        <v>1.2666381092926602</v>
      </c>
      <c r="O27" s="85">
        <v>1.1000000000000001</v>
      </c>
      <c r="P27" s="85">
        <v>2.5689482175691571</v>
      </c>
      <c r="S27" s="88"/>
      <c r="T27" s="87">
        <v>3</v>
      </c>
      <c r="V27" s="89">
        <f t="shared" si="0"/>
        <v>63.085620913817344</v>
      </c>
      <c r="W27" s="66">
        <f t="shared" si="6"/>
        <v>65.385620913817348</v>
      </c>
      <c r="X27" s="66">
        <f t="shared" si="7"/>
        <v>65.585620913817337</v>
      </c>
      <c r="Y27" s="66">
        <f t="shared" si="8"/>
        <v>63.085620913817344</v>
      </c>
      <c r="Z27" s="66">
        <f t="shared" si="9"/>
        <v>65.385620913817348</v>
      </c>
      <c r="AA27" s="66">
        <f t="shared" si="10"/>
        <v>65.585620913817337</v>
      </c>
    </row>
    <row r="28" spans="1:27" x14ac:dyDescent="0.25">
      <c r="A28" s="85" t="s">
        <v>608</v>
      </c>
      <c r="B28" s="85" t="s">
        <v>598</v>
      </c>
      <c r="C28" s="85">
        <v>12</v>
      </c>
      <c r="D28" s="85" t="s">
        <v>45</v>
      </c>
      <c r="E28" s="85">
        <v>37</v>
      </c>
      <c r="F28" s="85" t="s">
        <v>35</v>
      </c>
      <c r="G28" s="85">
        <v>28.925863013698635</v>
      </c>
      <c r="H28" s="85">
        <v>0</v>
      </c>
      <c r="I28" s="85">
        <v>0</v>
      </c>
      <c r="J28" s="85">
        <v>13.805054326136805</v>
      </c>
      <c r="K28" s="85">
        <v>7.180076859342619</v>
      </c>
      <c r="L28" s="85">
        <v>2.0316049999999994</v>
      </c>
      <c r="M28" s="85">
        <v>0.90942589015481057</v>
      </c>
      <c r="N28" s="85">
        <v>1.24496459870751</v>
      </c>
      <c r="O28" s="85">
        <v>1.0999999999999999</v>
      </c>
      <c r="P28" s="85">
        <v>2.6551377557139979</v>
      </c>
      <c r="S28" s="88"/>
      <c r="T28" s="87">
        <v>3</v>
      </c>
      <c r="V28" s="89">
        <f t="shared" si="0"/>
        <v>60.852127443754384</v>
      </c>
      <c r="W28" s="66">
        <f t="shared" si="6"/>
        <v>63.152127443754381</v>
      </c>
      <c r="X28" s="66">
        <f t="shared" si="7"/>
        <v>63.352127443754384</v>
      </c>
      <c r="Y28" s="66">
        <f t="shared" si="8"/>
        <v>60.852127443754384</v>
      </c>
      <c r="Z28" s="66">
        <f t="shared" si="9"/>
        <v>63.152127443754381</v>
      </c>
      <c r="AA28" s="66">
        <f t="shared" si="10"/>
        <v>63.352127443754384</v>
      </c>
    </row>
    <row r="29" spans="1:27" x14ac:dyDescent="0.25">
      <c r="A29" s="85" t="s">
        <v>608</v>
      </c>
      <c r="B29" s="85" t="s">
        <v>388</v>
      </c>
      <c r="C29" s="85">
        <v>18</v>
      </c>
      <c r="D29" s="85" t="s">
        <v>45</v>
      </c>
      <c r="E29" s="85">
        <v>37</v>
      </c>
      <c r="F29" s="85" t="s">
        <v>35</v>
      </c>
      <c r="G29" s="85">
        <v>27.917135036496344</v>
      </c>
      <c r="H29" s="85">
        <v>0</v>
      </c>
      <c r="I29" s="85">
        <v>0</v>
      </c>
      <c r="J29" s="85">
        <v>15.156861434459135</v>
      </c>
      <c r="K29" s="85">
        <v>7.0807251722656259</v>
      </c>
      <c r="L29" s="85">
        <v>2.0316050000000003</v>
      </c>
      <c r="M29" s="85">
        <v>0.93205157857760945</v>
      </c>
      <c r="N29" s="85">
        <v>1.2548179271667708</v>
      </c>
      <c r="O29" s="85">
        <v>1.1000000000000003</v>
      </c>
      <c r="P29" s="85">
        <v>2.5864018386714687</v>
      </c>
      <c r="S29" s="88"/>
      <c r="T29" s="87">
        <v>3</v>
      </c>
      <c r="V29" s="89">
        <f t="shared" si="0"/>
        <v>61.059597987636948</v>
      </c>
      <c r="W29" s="66">
        <f t="shared" si="6"/>
        <v>63.359597987636946</v>
      </c>
      <c r="X29" s="66">
        <f t="shared" si="7"/>
        <v>63.559597987636948</v>
      </c>
      <c r="Y29" s="66">
        <f t="shared" si="8"/>
        <v>61.059597987636948</v>
      </c>
      <c r="Z29" s="66">
        <f t="shared" si="9"/>
        <v>63.359597987636946</v>
      </c>
      <c r="AA29" s="66">
        <f t="shared" si="10"/>
        <v>63.559597987636948</v>
      </c>
    </row>
    <row r="30" spans="1:27" x14ac:dyDescent="0.25">
      <c r="A30" s="85" t="s">
        <v>608</v>
      </c>
      <c r="B30" s="85" t="s">
        <v>609</v>
      </c>
      <c r="C30" s="85">
        <v>24</v>
      </c>
      <c r="D30" s="85" t="s">
        <v>45</v>
      </c>
      <c r="E30" s="85">
        <v>37</v>
      </c>
      <c r="F30" s="85" t="s">
        <v>35</v>
      </c>
      <c r="G30" s="85">
        <v>28.202561643835615</v>
      </c>
      <c r="H30" s="85">
        <v>0</v>
      </c>
      <c r="I30" s="85">
        <v>0</v>
      </c>
      <c r="J30" s="85">
        <v>16.631683489965564</v>
      </c>
      <c r="K30" s="85">
        <v>7.1800768593426207</v>
      </c>
      <c r="L30" s="85">
        <v>2.0316049999999999</v>
      </c>
      <c r="M30" s="85">
        <v>0.95114020300380964</v>
      </c>
      <c r="N30" s="85">
        <v>1.2615227041330459</v>
      </c>
      <c r="O30" s="85">
        <v>1.1000000000000003</v>
      </c>
      <c r="P30" s="85">
        <v>2.6032937146427462</v>
      </c>
      <c r="S30" s="88"/>
      <c r="T30" s="87">
        <v>3</v>
      </c>
      <c r="V30" s="89">
        <f t="shared" si="0"/>
        <v>62.961883614923401</v>
      </c>
      <c r="W30" s="66">
        <f t="shared" si="6"/>
        <v>65.261883614923406</v>
      </c>
      <c r="X30" s="66">
        <f t="shared" si="7"/>
        <v>65.461883614923408</v>
      </c>
      <c r="Y30" s="66">
        <f t="shared" si="8"/>
        <v>62.961883614923401</v>
      </c>
      <c r="Z30" s="66">
        <f t="shared" si="9"/>
        <v>65.261883614923406</v>
      </c>
      <c r="AA30" s="66">
        <f t="shared" si="10"/>
        <v>65.461883614923408</v>
      </c>
    </row>
    <row r="31" spans="1:27" x14ac:dyDescent="0.25">
      <c r="A31" s="85" t="s">
        <v>608</v>
      </c>
      <c r="B31" s="85" t="s">
        <v>391</v>
      </c>
      <c r="C31" s="85">
        <v>30</v>
      </c>
      <c r="D31" s="85" t="s">
        <v>45</v>
      </c>
      <c r="E31" s="85">
        <v>37</v>
      </c>
      <c r="F31" s="85" t="s">
        <v>35</v>
      </c>
      <c r="G31" s="85">
        <v>27.62740416210297</v>
      </c>
      <c r="H31" s="85">
        <v>0</v>
      </c>
      <c r="I31" s="85">
        <v>0</v>
      </c>
      <c r="J31" s="85">
        <v>17.008181877469656</v>
      </c>
      <c r="K31" s="85">
        <v>7.1201123703977176</v>
      </c>
      <c r="L31" s="85">
        <v>2.0316049999999999</v>
      </c>
      <c r="M31" s="85">
        <v>0.95373208680733612</v>
      </c>
      <c r="N31" s="85">
        <v>1.2659496556515697</v>
      </c>
      <c r="O31" s="85">
        <v>1.1000000000000001</v>
      </c>
      <c r="P31" s="85">
        <v>2.5599198684445601</v>
      </c>
      <c r="S31" s="88"/>
      <c r="T31" s="87">
        <v>3</v>
      </c>
      <c r="V31" s="89">
        <f t="shared" si="0"/>
        <v>62.666905020873813</v>
      </c>
      <c r="W31" s="66">
        <f t="shared" si="6"/>
        <v>64.96690502087381</v>
      </c>
      <c r="X31" s="66">
        <f t="shared" si="7"/>
        <v>65.166905020873813</v>
      </c>
      <c r="Y31" s="66">
        <f t="shared" si="8"/>
        <v>62.666905020873813</v>
      </c>
      <c r="Z31" s="66">
        <f t="shared" si="9"/>
        <v>64.96690502087381</v>
      </c>
      <c r="AA31" s="66">
        <f t="shared" si="10"/>
        <v>65.166905020873813</v>
      </c>
    </row>
    <row r="32" spans="1:27" x14ac:dyDescent="0.25">
      <c r="A32" s="85" t="s">
        <v>608</v>
      </c>
      <c r="B32" s="85" t="s">
        <v>610</v>
      </c>
      <c r="C32" s="85">
        <v>36</v>
      </c>
      <c r="D32" s="85" t="s">
        <v>45</v>
      </c>
      <c r="E32" s="85">
        <v>37</v>
      </c>
      <c r="F32" s="85" t="s">
        <v>35</v>
      </c>
      <c r="G32" s="85">
        <v>27.787189781021898</v>
      </c>
      <c r="H32" s="85">
        <v>0</v>
      </c>
      <c r="I32" s="85">
        <v>0</v>
      </c>
      <c r="J32" s="85">
        <v>17.412693038221903</v>
      </c>
      <c r="K32" s="85">
        <v>7.1866340071593715</v>
      </c>
      <c r="L32" s="85">
        <v>2.0316049999999999</v>
      </c>
      <c r="M32" s="85">
        <v>0.95413984857147183</v>
      </c>
      <c r="N32" s="85">
        <v>1.2686474694220307</v>
      </c>
      <c r="O32" s="85">
        <v>1.1000000000000001</v>
      </c>
      <c r="P32" s="85">
        <v>2.5674216954820674</v>
      </c>
      <c r="S32" s="88"/>
      <c r="T32" s="87">
        <v>3</v>
      </c>
      <c r="V32" s="89">
        <f t="shared" si="0"/>
        <v>63.308330839878735</v>
      </c>
      <c r="W32" s="66">
        <f t="shared" si="6"/>
        <v>65.608330839878732</v>
      </c>
      <c r="X32" s="66">
        <f t="shared" si="7"/>
        <v>65.808330839878735</v>
      </c>
      <c r="Y32" s="66">
        <f t="shared" si="8"/>
        <v>63.308330839878735</v>
      </c>
      <c r="Z32" s="66">
        <f t="shared" si="9"/>
        <v>65.608330839878732</v>
      </c>
      <c r="AA32" s="66">
        <f t="shared" si="10"/>
        <v>65.808330839878735</v>
      </c>
    </row>
    <row r="33" spans="1:27" x14ac:dyDescent="0.25">
      <c r="A33" s="85" t="s">
        <v>611</v>
      </c>
      <c r="B33" s="85" t="s">
        <v>473</v>
      </c>
      <c r="C33" s="85">
        <v>12</v>
      </c>
      <c r="D33" s="85" t="s">
        <v>45</v>
      </c>
      <c r="E33" s="85">
        <v>37</v>
      </c>
      <c r="F33" s="85" t="s">
        <v>35</v>
      </c>
      <c r="G33" s="85">
        <v>28.838977168949771</v>
      </c>
      <c r="H33" s="85">
        <v>0</v>
      </c>
      <c r="I33" s="85">
        <v>0</v>
      </c>
      <c r="J33" s="85">
        <v>14.198861196809526</v>
      </c>
      <c r="K33" s="85">
        <v>7.1800768593426199</v>
      </c>
      <c r="L33" s="85">
        <v>2.0316049999999999</v>
      </c>
      <c r="M33" s="85">
        <v>0.913624296851132</v>
      </c>
      <c r="N33" s="85">
        <v>1.2481955136003504</v>
      </c>
      <c r="O33" s="85">
        <v>1.0999999999999999</v>
      </c>
      <c r="P33" s="85">
        <v>2.6471334042870653</v>
      </c>
      <c r="S33" s="88"/>
      <c r="T33" s="87">
        <v>3</v>
      </c>
      <c r="V33" s="89">
        <f t="shared" si="0"/>
        <v>61.158473439840463</v>
      </c>
      <c r="W33" s="66">
        <f t="shared" si="6"/>
        <v>63.458473439840461</v>
      </c>
      <c r="X33" s="66">
        <f t="shared" si="7"/>
        <v>63.658473439840463</v>
      </c>
      <c r="Y33" s="66">
        <f t="shared" si="8"/>
        <v>61.158473439840463</v>
      </c>
      <c r="Z33" s="66">
        <f t="shared" si="9"/>
        <v>63.458473439840461</v>
      </c>
      <c r="AA33" s="66">
        <f t="shared" si="10"/>
        <v>63.658473439840463</v>
      </c>
    </row>
    <row r="34" spans="1:27" x14ac:dyDescent="0.25">
      <c r="A34" s="85" t="s">
        <v>611</v>
      </c>
      <c r="B34" s="85" t="s">
        <v>498</v>
      </c>
      <c r="C34" s="85">
        <v>18</v>
      </c>
      <c r="D34" s="85" t="s">
        <v>45</v>
      </c>
      <c r="E34" s="85">
        <v>37</v>
      </c>
      <c r="F34" s="85" t="s">
        <v>35</v>
      </c>
      <c r="G34" s="85">
        <v>27.587146326654516</v>
      </c>
      <c r="H34" s="85">
        <v>0</v>
      </c>
      <c r="I34" s="85">
        <v>0</v>
      </c>
      <c r="J34" s="85">
        <v>15.745692717353361</v>
      </c>
      <c r="K34" s="85">
        <v>7.0841322842791374</v>
      </c>
      <c r="L34" s="85">
        <v>2.0316050000000008</v>
      </c>
      <c r="M34" s="85">
        <v>0.93180741302699521</v>
      </c>
      <c r="N34" s="85">
        <v>1.2584712926366337</v>
      </c>
      <c r="O34" s="85">
        <v>1.1000000000000003</v>
      </c>
      <c r="P34" s="85">
        <v>2.5616293004719761</v>
      </c>
      <c r="S34" s="88"/>
      <c r="T34" s="87">
        <v>3</v>
      </c>
      <c r="V34" s="89">
        <f t="shared" si="0"/>
        <v>61.30048433442262</v>
      </c>
      <c r="W34" s="66">
        <f t="shared" si="6"/>
        <v>63.600484334422617</v>
      </c>
      <c r="X34" s="66">
        <f t="shared" si="7"/>
        <v>63.80048433442262</v>
      </c>
      <c r="Y34" s="66">
        <f t="shared" si="8"/>
        <v>61.30048433442262</v>
      </c>
      <c r="Z34" s="66">
        <f t="shared" si="9"/>
        <v>63.600484334422617</v>
      </c>
      <c r="AA34" s="66">
        <f t="shared" si="10"/>
        <v>63.80048433442262</v>
      </c>
    </row>
    <row r="35" spans="1:27" x14ac:dyDescent="0.25">
      <c r="A35" s="85" t="s">
        <v>611</v>
      </c>
      <c r="B35" s="85" t="s">
        <v>474</v>
      </c>
      <c r="C35" s="85">
        <v>24</v>
      </c>
      <c r="D35" s="85" t="s">
        <v>45</v>
      </c>
      <c r="E35" s="85">
        <v>37</v>
      </c>
      <c r="F35" s="85" t="s">
        <v>35</v>
      </c>
      <c r="G35" s="85">
        <v>28.078461187214611</v>
      </c>
      <c r="H35" s="85">
        <v>0</v>
      </c>
      <c r="I35" s="85">
        <v>0</v>
      </c>
      <c r="J35" s="85">
        <v>17.06802036398398</v>
      </c>
      <c r="K35" s="85">
        <v>7.1800768593426225</v>
      </c>
      <c r="L35" s="85">
        <v>2.0316050000000003</v>
      </c>
      <c r="M35" s="85">
        <v>0.95210743388769303</v>
      </c>
      <c r="N35" s="85">
        <v>1.2642787411141334</v>
      </c>
      <c r="O35" s="85">
        <v>1.1000000000000003</v>
      </c>
      <c r="P35" s="85">
        <v>2.5925887437244444</v>
      </c>
      <c r="S35" s="88"/>
      <c r="T35" s="87">
        <v>3</v>
      </c>
      <c r="V35" s="89">
        <f t="shared" si="0"/>
        <v>63.267138329267482</v>
      </c>
      <c r="W35" s="66">
        <f t="shared" si="6"/>
        <v>65.567138329267479</v>
      </c>
      <c r="X35" s="66">
        <f t="shared" si="7"/>
        <v>65.767138329267482</v>
      </c>
      <c r="Y35" s="66">
        <f t="shared" si="8"/>
        <v>63.267138329267482</v>
      </c>
      <c r="Z35" s="66">
        <f t="shared" si="9"/>
        <v>65.567138329267479</v>
      </c>
      <c r="AA35" s="66">
        <f t="shared" si="10"/>
        <v>65.767138329267482</v>
      </c>
    </row>
    <row r="36" spans="1:27" x14ac:dyDescent="0.25">
      <c r="A36" s="85" t="s">
        <v>611</v>
      </c>
      <c r="B36" s="85" t="s">
        <v>500</v>
      </c>
      <c r="C36" s="85">
        <v>30</v>
      </c>
      <c r="D36" s="85" t="s">
        <v>45</v>
      </c>
      <c r="E36" s="85">
        <v>37</v>
      </c>
      <c r="F36" s="85" t="s">
        <v>35</v>
      </c>
      <c r="G36" s="85">
        <v>27.422596644784832</v>
      </c>
      <c r="H36" s="85">
        <v>0</v>
      </c>
      <c r="I36" s="85">
        <v>0</v>
      </c>
      <c r="J36" s="85">
        <v>17.301338575688249</v>
      </c>
      <c r="K36" s="85">
        <v>7.1221379532031612</v>
      </c>
      <c r="L36" s="85">
        <v>2.0316049999999999</v>
      </c>
      <c r="M36" s="85">
        <v>0.95356708099530585</v>
      </c>
      <c r="N36" s="85">
        <v>1.2681468302756607</v>
      </c>
      <c r="O36" s="85">
        <v>1.1000000000000001</v>
      </c>
      <c r="P36" s="85">
        <v>2.5443191168768111</v>
      </c>
      <c r="S36" s="88"/>
      <c r="T36" s="87">
        <v>3</v>
      </c>
      <c r="V36" s="89">
        <f t="shared" si="0"/>
        <v>62.74371120182402</v>
      </c>
      <c r="W36" s="66">
        <f t="shared" si="6"/>
        <v>65.043711201824024</v>
      </c>
      <c r="X36" s="66">
        <f t="shared" si="7"/>
        <v>65.243711201824027</v>
      </c>
      <c r="Y36" s="66">
        <f t="shared" si="8"/>
        <v>62.74371120182402</v>
      </c>
      <c r="Z36" s="66">
        <f t="shared" si="9"/>
        <v>65.043711201824024</v>
      </c>
      <c r="AA36" s="66">
        <f t="shared" si="10"/>
        <v>65.243711201824027</v>
      </c>
    </row>
    <row r="37" spans="1:27" x14ac:dyDescent="0.25">
      <c r="A37" s="85" t="s">
        <v>611</v>
      </c>
      <c r="B37" s="85" t="s">
        <v>612</v>
      </c>
      <c r="C37" s="85">
        <v>36</v>
      </c>
      <c r="D37" s="85" t="s">
        <v>45</v>
      </c>
      <c r="E37" s="85">
        <v>37</v>
      </c>
      <c r="F37" s="85" t="s">
        <v>35</v>
      </c>
      <c r="G37" s="85">
        <v>27.792145090681679</v>
      </c>
      <c r="H37" s="85">
        <v>0</v>
      </c>
      <c r="I37" s="85">
        <v>0</v>
      </c>
      <c r="J37" s="85">
        <v>17.573313954086384</v>
      </c>
      <c r="K37" s="85">
        <v>7.1650408910629748</v>
      </c>
      <c r="L37" s="85">
        <v>2.0316049999999999</v>
      </c>
      <c r="M37" s="85">
        <v>0.9592542478216306</v>
      </c>
      <c r="N37" s="85">
        <v>1.2701738601649852</v>
      </c>
      <c r="O37" s="85">
        <v>1.1000000000000001</v>
      </c>
      <c r="P37" s="85">
        <v>2.5680674354158954</v>
      </c>
      <c r="S37" s="88"/>
      <c r="T37" s="87">
        <v>3</v>
      </c>
      <c r="V37" s="89">
        <f t="shared" si="0"/>
        <v>63.459600479233551</v>
      </c>
      <c r="W37" s="66">
        <f t="shared" si="6"/>
        <v>65.759600479233555</v>
      </c>
      <c r="X37" s="66">
        <f t="shared" si="7"/>
        <v>65.959600479233558</v>
      </c>
      <c r="Y37" s="66">
        <f t="shared" si="8"/>
        <v>63.459600479233551</v>
      </c>
      <c r="Z37" s="66">
        <f t="shared" si="9"/>
        <v>65.759600479233555</v>
      </c>
      <c r="AA37" s="66">
        <f t="shared" si="10"/>
        <v>65.959600479233558</v>
      </c>
    </row>
    <row r="38" spans="1:27" x14ac:dyDescent="0.25">
      <c r="A38" s="85" t="s">
        <v>615</v>
      </c>
      <c r="B38" s="85" t="s">
        <v>476</v>
      </c>
      <c r="C38" s="85">
        <v>12</v>
      </c>
      <c r="D38" s="85" t="s">
        <v>45</v>
      </c>
      <c r="E38" s="85">
        <v>37</v>
      </c>
      <c r="F38" s="85" t="s">
        <v>35</v>
      </c>
      <c r="G38" s="85">
        <v>28.750968036529677</v>
      </c>
      <c r="H38" s="85">
        <v>0</v>
      </c>
      <c r="I38" s="85">
        <v>0</v>
      </c>
      <c r="J38" s="85">
        <v>14.605794963171336</v>
      </c>
      <c r="K38" s="85">
        <v>7.1800768593426199</v>
      </c>
      <c r="L38" s="85">
        <v>2.0316049999999999</v>
      </c>
      <c r="M38" s="85">
        <v>0.9611685400610418</v>
      </c>
      <c r="N38" s="85">
        <v>1.2517859999999998</v>
      </c>
      <c r="O38" s="85">
        <v>1.0999999999999999</v>
      </c>
      <c r="P38" s="85">
        <v>2.6440660753571303</v>
      </c>
      <c r="S38" s="88"/>
      <c r="T38" s="87">
        <v>3</v>
      </c>
      <c r="V38" s="89">
        <f t="shared" si="0"/>
        <v>61.525465474461804</v>
      </c>
      <c r="W38" s="66">
        <f t="shared" si="6"/>
        <v>63.825465474461801</v>
      </c>
      <c r="X38" s="66">
        <f t="shared" si="7"/>
        <v>64.025465474461811</v>
      </c>
      <c r="Y38" s="66">
        <f t="shared" si="8"/>
        <v>61.525465474461804</v>
      </c>
      <c r="Z38" s="66">
        <f t="shared" si="9"/>
        <v>63.825465474461801</v>
      </c>
      <c r="AA38" s="66">
        <f t="shared" si="10"/>
        <v>64.025465474461811</v>
      </c>
    </row>
    <row r="39" spans="1:27" x14ac:dyDescent="0.25">
      <c r="A39" s="85" t="s">
        <v>615</v>
      </c>
      <c r="B39" s="85" t="s">
        <v>504</v>
      </c>
      <c r="C39" s="85">
        <v>18</v>
      </c>
      <c r="D39" s="85" t="s">
        <v>45</v>
      </c>
      <c r="E39" s="85">
        <v>37</v>
      </c>
      <c r="F39" s="85" t="s">
        <v>35</v>
      </c>
      <c r="G39" s="85">
        <v>27.427791970802915</v>
      </c>
      <c r="H39" s="85">
        <v>0</v>
      </c>
      <c r="I39" s="85">
        <v>0</v>
      </c>
      <c r="J39" s="85">
        <v>16.378062330139777</v>
      </c>
      <c r="K39" s="85">
        <v>7.1048778037751736</v>
      </c>
      <c r="L39" s="85">
        <v>2.0316050000000003</v>
      </c>
      <c r="M39" s="85">
        <v>0.97977037114170629</v>
      </c>
      <c r="N39" s="85">
        <v>1.262392282201835</v>
      </c>
      <c r="O39" s="85">
        <v>1.1000000000000001</v>
      </c>
      <c r="P39" s="85">
        <v>2.5509493594086017</v>
      </c>
      <c r="S39" s="88"/>
      <c r="T39" s="87">
        <v>3</v>
      </c>
      <c r="V39" s="89">
        <f t="shared" si="0"/>
        <v>61.835449117470006</v>
      </c>
      <c r="W39" s="66">
        <f t="shared" si="6"/>
        <v>64.135449117470003</v>
      </c>
      <c r="X39" s="66">
        <f t="shared" si="7"/>
        <v>64.335449117470006</v>
      </c>
      <c r="Y39" s="66">
        <f t="shared" si="8"/>
        <v>61.835449117470006</v>
      </c>
      <c r="Z39" s="66">
        <f t="shared" si="9"/>
        <v>64.135449117470003</v>
      </c>
      <c r="AA39" s="66">
        <f t="shared" si="10"/>
        <v>64.335449117470006</v>
      </c>
    </row>
    <row r="40" spans="1:27" x14ac:dyDescent="0.25">
      <c r="A40" s="85" t="s">
        <v>615</v>
      </c>
      <c r="B40" s="85" t="s">
        <v>478</v>
      </c>
      <c r="C40" s="85">
        <v>24</v>
      </c>
      <c r="D40" s="85" t="s">
        <v>45</v>
      </c>
      <c r="E40" s="85">
        <v>37</v>
      </c>
      <c r="F40" s="85" t="s">
        <v>35</v>
      </c>
      <c r="G40" s="85">
        <v>27.975228310502285</v>
      </c>
      <c r="H40" s="85">
        <v>0</v>
      </c>
      <c r="I40" s="85">
        <v>0</v>
      </c>
      <c r="J40" s="85">
        <v>17.518901800469674</v>
      </c>
      <c r="K40" s="85">
        <v>7.1800768593426216</v>
      </c>
      <c r="L40" s="85">
        <v>2.0316049999999999</v>
      </c>
      <c r="M40" s="85">
        <v>1.005634546167449</v>
      </c>
      <c r="N40" s="85">
        <v>1.2673415000000001</v>
      </c>
      <c r="O40" s="85">
        <v>1.1000000000000001</v>
      </c>
      <c r="P40" s="85">
        <v>2.5871782655545088</v>
      </c>
      <c r="S40" s="88"/>
      <c r="T40" s="87">
        <v>3</v>
      </c>
      <c r="V40" s="89">
        <f t="shared" si="0"/>
        <v>63.665966282036536</v>
      </c>
      <c r="W40" s="66">
        <f t="shared" si="6"/>
        <v>65.965966282036533</v>
      </c>
      <c r="X40" s="66">
        <f t="shared" si="7"/>
        <v>66.165966282036536</v>
      </c>
      <c r="Y40" s="66">
        <f t="shared" si="8"/>
        <v>63.665966282036536</v>
      </c>
      <c r="Z40" s="66">
        <f t="shared" si="9"/>
        <v>65.965966282036533</v>
      </c>
      <c r="AA40" s="66">
        <f t="shared" si="10"/>
        <v>66.165966282036536</v>
      </c>
    </row>
    <row r="41" spans="1:27" x14ac:dyDescent="0.25">
      <c r="A41" s="85" t="s">
        <v>615</v>
      </c>
      <c r="B41" s="85" t="s">
        <v>505</v>
      </c>
      <c r="C41" s="85">
        <v>30</v>
      </c>
      <c r="D41" s="85" t="s">
        <v>45</v>
      </c>
      <c r="E41" s="85">
        <v>37</v>
      </c>
      <c r="F41" s="85" t="s">
        <v>35</v>
      </c>
      <c r="G41" s="85">
        <v>27.308462942679807</v>
      </c>
      <c r="H41" s="85">
        <v>0</v>
      </c>
      <c r="I41" s="85">
        <v>0</v>
      </c>
      <c r="J41" s="85">
        <v>17.988521867520952</v>
      </c>
      <c r="K41" s="85">
        <v>7.1347511733392395</v>
      </c>
      <c r="L41" s="85">
        <v>2.0316049999999999</v>
      </c>
      <c r="M41" s="85">
        <v>1.0084815348803609</v>
      </c>
      <c r="N41" s="85">
        <v>1.2705379298827697</v>
      </c>
      <c r="O41" s="85">
        <v>1.1000000000000001</v>
      </c>
      <c r="P41" s="85">
        <v>2.5387013753768182</v>
      </c>
      <c r="S41" s="88"/>
      <c r="T41" s="87">
        <v>3</v>
      </c>
      <c r="V41" s="89">
        <f t="shared" si="0"/>
        <v>63.381061823679943</v>
      </c>
      <c r="W41" s="66">
        <f t="shared" si="6"/>
        <v>65.68106182367994</v>
      </c>
      <c r="X41" s="66">
        <f t="shared" si="7"/>
        <v>65.881061823679943</v>
      </c>
      <c r="Y41" s="66">
        <f t="shared" si="8"/>
        <v>63.381061823679943</v>
      </c>
      <c r="Z41" s="66">
        <f t="shared" si="9"/>
        <v>65.68106182367994</v>
      </c>
      <c r="AA41" s="66">
        <f t="shared" si="10"/>
        <v>65.881061823679943</v>
      </c>
    </row>
    <row r="42" spans="1:27" x14ac:dyDescent="0.25">
      <c r="A42" s="85" t="s">
        <v>615</v>
      </c>
      <c r="B42" s="85" t="s">
        <v>616</v>
      </c>
      <c r="C42" s="85">
        <v>36</v>
      </c>
      <c r="D42" s="85" t="s">
        <v>45</v>
      </c>
      <c r="E42" s="85">
        <v>37</v>
      </c>
      <c r="F42" s="85" t="s">
        <v>35</v>
      </c>
      <c r="G42" s="85">
        <v>27.634501216545015</v>
      </c>
      <c r="H42" s="85">
        <v>0</v>
      </c>
      <c r="I42" s="85">
        <v>0</v>
      </c>
      <c r="J42" s="85">
        <v>18.508596781521408</v>
      </c>
      <c r="K42" s="85">
        <v>7.1866340071593733</v>
      </c>
      <c r="L42" s="85">
        <v>2.0316049999999999</v>
      </c>
      <c r="M42" s="85">
        <v>1.0106888259732687</v>
      </c>
      <c r="N42" s="85">
        <v>1.2725266666666668</v>
      </c>
      <c r="O42" s="85">
        <v>1.1000000000000001</v>
      </c>
      <c r="P42" s="85">
        <v>2.5581118857374685</v>
      </c>
      <c r="S42" s="88"/>
      <c r="T42" s="87">
        <v>3</v>
      </c>
      <c r="V42" s="89">
        <f t="shared" si="0"/>
        <v>64.302664383603201</v>
      </c>
      <c r="W42" s="66">
        <f t="shared" si="6"/>
        <v>66.602664383603198</v>
      </c>
      <c r="X42" s="66">
        <f t="shared" si="7"/>
        <v>66.802664383603201</v>
      </c>
      <c r="Y42" s="66">
        <f t="shared" si="8"/>
        <v>64.302664383603201</v>
      </c>
      <c r="Z42" s="66">
        <f t="shared" si="9"/>
        <v>66.602664383603198</v>
      </c>
      <c r="AA42" s="66">
        <f t="shared" si="10"/>
        <v>66.802664383603201</v>
      </c>
    </row>
    <row r="43" spans="1:27" x14ac:dyDescent="0.25">
      <c r="A43" s="85" t="s">
        <v>617</v>
      </c>
      <c r="B43" s="85" t="s">
        <v>481</v>
      </c>
      <c r="C43" s="85">
        <v>12</v>
      </c>
      <c r="D43" s="85" t="s">
        <v>45</v>
      </c>
      <c r="E43" s="85">
        <v>37</v>
      </c>
      <c r="F43" s="85" t="s">
        <v>35</v>
      </c>
      <c r="G43" s="85">
        <v>28.674237442922372</v>
      </c>
      <c r="H43" s="85">
        <v>0</v>
      </c>
      <c r="I43" s="85">
        <v>0</v>
      </c>
      <c r="J43" s="85">
        <v>15.084661840535444</v>
      </c>
      <c r="K43" s="85">
        <v>7.1800768593426207</v>
      </c>
      <c r="L43" s="85">
        <v>2.0316049999999999</v>
      </c>
      <c r="M43" s="85">
        <v>0.97038288208852197</v>
      </c>
      <c r="N43" s="85">
        <v>1.2546030170506408</v>
      </c>
      <c r="O43" s="85">
        <v>1.1000000000000001</v>
      </c>
      <c r="P43" s="85">
        <v>2.6392408072010678</v>
      </c>
      <c r="S43" s="88"/>
      <c r="T43" s="87">
        <v>3</v>
      </c>
      <c r="V43" s="89">
        <f t="shared" si="0"/>
        <v>61.934807849140668</v>
      </c>
      <c r="W43" s="66">
        <f t="shared" si="6"/>
        <v>64.234807849140665</v>
      </c>
      <c r="X43" s="66">
        <f t="shared" si="7"/>
        <v>64.434807849140668</v>
      </c>
      <c r="Y43" s="66">
        <f t="shared" si="8"/>
        <v>61.934807849140668</v>
      </c>
      <c r="Z43" s="66">
        <f t="shared" si="9"/>
        <v>64.234807849140665</v>
      </c>
      <c r="AA43" s="66">
        <f t="shared" si="10"/>
        <v>64.434807849140668</v>
      </c>
    </row>
    <row r="44" spans="1:27" x14ac:dyDescent="0.25">
      <c r="A44" s="85" t="s">
        <v>617</v>
      </c>
      <c r="B44" s="85" t="s">
        <v>600</v>
      </c>
      <c r="C44" s="85">
        <v>18</v>
      </c>
      <c r="D44" s="85" t="s">
        <v>45</v>
      </c>
      <c r="E44" s="85">
        <v>37</v>
      </c>
      <c r="F44" s="85" t="s">
        <v>35</v>
      </c>
      <c r="G44" s="85">
        <v>27.383606557377043</v>
      </c>
      <c r="H44" s="85">
        <v>0</v>
      </c>
      <c r="I44" s="85">
        <v>0</v>
      </c>
      <c r="J44" s="85">
        <v>16.77922378507234</v>
      </c>
      <c r="K44" s="85">
        <v>7.1385424276811955</v>
      </c>
      <c r="L44" s="85">
        <v>2.0316050000000003</v>
      </c>
      <c r="M44" s="85">
        <v>0.99441988929286951</v>
      </c>
      <c r="N44" s="85">
        <v>1.2641946982678003</v>
      </c>
      <c r="O44" s="85">
        <v>1.1000000000000001</v>
      </c>
      <c r="P44" s="85">
        <v>2.5491427894138954</v>
      </c>
      <c r="S44" s="88"/>
      <c r="T44" s="87">
        <v>3</v>
      </c>
      <c r="V44" s="89">
        <f t="shared" si="0"/>
        <v>62.240735147105148</v>
      </c>
      <c r="W44" s="66">
        <f t="shared" si="6"/>
        <v>64.540735147105153</v>
      </c>
      <c r="X44" s="66">
        <f t="shared" si="7"/>
        <v>64.740735147105141</v>
      </c>
      <c r="Y44" s="66">
        <f t="shared" si="8"/>
        <v>62.240735147105148</v>
      </c>
      <c r="Z44" s="66">
        <f t="shared" si="9"/>
        <v>64.540735147105153</v>
      </c>
      <c r="AA44" s="66">
        <f t="shared" si="10"/>
        <v>64.740735147105141</v>
      </c>
    </row>
    <row r="45" spans="1:27" x14ac:dyDescent="0.25">
      <c r="A45" s="85" t="s">
        <v>617</v>
      </c>
      <c r="B45" s="85" t="s">
        <v>483</v>
      </c>
      <c r="C45" s="85">
        <v>24</v>
      </c>
      <c r="D45" s="85" t="s">
        <v>45</v>
      </c>
      <c r="E45" s="85">
        <v>37</v>
      </c>
      <c r="F45" s="85" t="s">
        <v>35</v>
      </c>
      <c r="G45" s="85">
        <v>27.893045662100459</v>
      </c>
      <c r="H45" s="85">
        <v>0</v>
      </c>
      <c r="I45" s="85">
        <v>0</v>
      </c>
      <c r="J45" s="85">
        <v>17.75833523915173</v>
      </c>
      <c r="K45" s="85">
        <v>7.1800768593426225</v>
      </c>
      <c r="L45" s="85">
        <v>2.0316049999999999</v>
      </c>
      <c r="M45" s="85">
        <v>1.0098103553316558</v>
      </c>
      <c r="N45" s="85">
        <v>1.2687500085253207</v>
      </c>
      <c r="O45" s="85">
        <v>1.1000000000000003</v>
      </c>
      <c r="P45" s="85">
        <v>2.5807544595597607</v>
      </c>
      <c r="S45" s="88"/>
      <c r="T45" s="87">
        <v>3</v>
      </c>
      <c r="V45" s="89">
        <f t="shared" si="0"/>
        <v>63.822377584011548</v>
      </c>
      <c r="W45" s="66">
        <f t="shared" si="6"/>
        <v>66.122377584011545</v>
      </c>
      <c r="X45" s="66">
        <f t="shared" si="7"/>
        <v>66.322377584011548</v>
      </c>
      <c r="Y45" s="66">
        <f t="shared" si="8"/>
        <v>63.822377584011548</v>
      </c>
      <c r="Z45" s="66">
        <f t="shared" si="9"/>
        <v>66.122377584011545</v>
      </c>
      <c r="AA45" s="66">
        <f t="shared" si="10"/>
        <v>66.322377584011548</v>
      </c>
    </row>
    <row r="46" spans="1:27" x14ac:dyDescent="0.25">
      <c r="A46" s="85" t="s">
        <v>617</v>
      </c>
      <c r="B46" s="85" t="s">
        <v>601</v>
      </c>
      <c r="C46" s="85">
        <v>30</v>
      </c>
      <c r="D46" s="85" t="s">
        <v>45</v>
      </c>
      <c r="E46" s="85">
        <v>37</v>
      </c>
      <c r="F46" s="85" t="s">
        <v>35</v>
      </c>
      <c r="G46" s="85">
        <v>27.248774617067834</v>
      </c>
      <c r="H46" s="85">
        <v>0</v>
      </c>
      <c r="I46" s="85">
        <v>0</v>
      </c>
      <c r="J46" s="85">
        <v>18.232859640349425</v>
      </c>
      <c r="K46" s="85">
        <v>7.1550711698673259</v>
      </c>
      <c r="L46" s="85">
        <v>2.0316050000000003</v>
      </c>
      <c r="M46" s="85">
        <v>1.0148170379737067</v>
      </c>
      <c r="N46" s="85">
        <v>1.2716373310727613</v>
      </c>
      <c r="O46" s="85">
        <v>1.1000000000000003</v>
      </c>
      <c r="P46" s="85">
        <v>2.533908077766819</v>
      </c>
      <c r="S46" s="88"/>
      <c r="T46" s="87">
        <v>3</v>
      </c>
      <c r="V46" s="89">
        <f t="shared" si="0"/>
        <v>63.588672874097867</v>
      </c>
      <c r="W46" s="66">
        <f t="shared" si="6"/>
        <v>65.888672874097864</v>
      </c>
      <c r="X46" s="66">
        <f t="shared" si="7"/>
        <v>66.088672874097867</v>
      </c>
      <c r="Y46" s="66">
        <f t="shared" si="8"/>
        <v>63.588672874097867</v>
      </c>
      <c r="Z46" s="66">
        <f t="shared" si="9"/>
        <v>65.888672874097864</v>
      </c>
      <c r="AA46" s="66">
        <f t="shared" si="10"/>
        <v>66.088672874097867</v>
      </c>
    </row>
    <row r="47" spans="1:27" x14ac:dyDescent="0.25">
      <c r="A47" s="85" t="s">
        <v>617</v>
      </c>
      <c r="B47" s="85" t="s">
        <v>618</v>
      </c>
      <c r="C47" s="85">
        <v>36</v>
      </c>
      <c r="D47" s="85" t="s">
        <v>45</v>
      </c>
      <c r="E47" s="85">
        <v>37</v>
      </c>
      <c r="F47" s="85" t="s">
        <v>35</v>
      </c>
      <c r="G47" s="85">
        <v>27.582475669099765</v>
      </c>
      <c r="H47" s="85">
        <v>0</v>
      </c>
      <c r="I47" s="85">
        <v>0</v>
      </c>
      <c r="J47" s="85">
        <v>18.668219073976108</v>
      </c>
      <c r="K47" s="85">
        <v>7.1866340071593733</v>
      </c>
      <c r="L47" s="85">
        <v>2.0316049999999999</v>
      </c>
      <c r="M47" s="85">
        <v>1.0112678633400582</v>
      </c>
      <c r="N47" s="85">
        <v>1.2734656723502136</v>
      </c>
      <c r="O47" s="85">
        <v>1.1000000000000001</v>
      </c>
      <c r="P47" s="85">
        <v>2.5528584142024364</v>
      </c>
      <c r="S47" s="88"/>
      <c r="T47" s="87">
        <v>3</v>
      </c>
      <c r="V47" s="89">
        <f t="shared" si="0"/>
        <v>64.406525700127958</v>
      </c>
      <c r="W47" s="66">
        <f t="shared" si="6"/>
        <v>66.706525700127955</v>
      </c>
      <c r="X47" s="66">
        <f t="shared" si="7"/>
        <v>66.906525700127958</v>
      </c>
      <c r="Y47" s="66">
        <f t="shared" si="8"/>
        <v>64.406525700127958</v>
      </c>
      <c r="Z47" s="66">
        <f t="shared" si="9"/>
        <v>66.706525700127955</v>
      </c>
      <c r="AA47" s="66">
        <f t="shared" si="10"/>
        <v>66.906525700127958</v>
      </c>
    </row>
    <row r="48" spans="1:27" x14ac:dyDescent="0.25">
      <c r="A48" s="85" t="s">
        <v>633</v>
      </c>
      <c r="B48" s="85" t="s">
        <v>40</v>
      </c>
      <c r="C48" s="85">
        <v>12</v>
      </c>
      <c r="D48" s="85" t="s">
        <v>45</v>
      </c>
      <c r="E48" s="85">
        <v>37</v>
      </c>
      <c r="F48" s="85" t="s">
        <v>35</v>
      </c>
      <c r="G48" s="85">
        <v>28.525251141552506</v>
      </c>
      <c r="H48" s="85">
        <v>0</v>
      </c>
      <c r="I48" s="85">
        <v>0</v>
      </c>
      <c r="J48" s="85">
        <v>15.579490947145022</v>
      </c>
      <c r="K48" s="85">
        <v>7.1800768593426199</v>
      </c>
      <c r="L48" s="85">
        <v>2.0316049999999999</v>
      </c>
      <c r="M48" s="85">
        <v>0.99564495636727324</v>
      </c>
      <c r="N48" s="85">
        <v>1.2578985294370002</v>
      </c>
      <c r="O48" s="85">
        <v>1.0999999999999999</v>
      </c>
      <c r="P48" s="85">
        <v>2.6252826230989443</v>
      </c>
      <c r="S48" s="88"/>
      <c r="T48" s="87">
        <v>3</v>
      </c>
      <c r="V48" s="89">
        <f t="shared" si="0"/>
        <v>62.29525005694336</v>
      </c>
      <c r="W48" s="66">
        <f t="shared" si="6"/>
        <v>64.595250056943357</v>
      </c>
      <c r="X48" s="66">
        <f t="shared" si="7"/>
        <v>64.79525005694336</v>
      </c>
      <c r="Y48" s="66">
        <f t="shared" si="8"/>
        <v>62.29525005694336</v>
      </c>
      <c r="Z48" s="66">
        <f t="shared" si="9"/>
        <v>64.595250056943357</v>
      </c>
      <c r="AA48" s="66">
        <f t="shared" si="10"/>
        <v>64.79525005694336</v>
      </c>
    </row>
    <row r="49" spans="1:34" x14ac:dyDescent="0.25">
      <c r="A49" s="85" t="s">
        <v>633</v>
      </c>
      <c r="B49" s="85" t="s">
        <v>603</v>
      </c>
      <c r="C49" s="85">
        <v>18</v>
      </c>
      <c r="D49" s="85" t="s">
        <v>45</v>
      </c>
      <c r="E49" s="85">
        <v>37</v>
      </c>
      <c r="F49" s="85" t="s">
        <v>35</v>
      </c>
      <c r="G49" s="85">
        <v>27.905324833029741</v>
      </c>
      <c r="H49" s="85">
        <v>0</v>
      </c>
      <c r="I49" s="85">
        <v>0</v>
      </c>
      <c r="J49" s="85">
        <v>17.343314607549413</v>
      </c>
      <c r="K49" s="85">
        <v>7.2374474705536169</v>
      </c>
      <c r="L49" s="85">
        <v>2.0316049999999999</v>
      </c>
      <c r="M49" s="85">
        <v>1.0176851518364971</v>
      </c>
      <c r="N49" s="85">
        <v>1.2661440886541309</v>
      </c>
      <c r="O49" s="85">
        <v>1.0999999999999999</v>
      </c>
      <c r="P49" s="85">
        <v>2.5806295880151748</v>
      </c>
      <c r="S49" s="88"/>
      <c r="T49" s="87">
        <v>3</v>
      </c>
      <c r="V49" s="89">
        <f t="shared" si="0"/>
        <v>63.48215073963857</v>
      </c>
      <c r="W49" s="66">
        <f t="shared" si="6"/>
        <v>65.782150739638567</v>
      </c>
      <c r="X49" s="66">
        <f t="shared" si="7"/>
        <v>65.98215073963857</v>
      </c>
      <c r="Y49" s="66">
        <f t="shared" si="8"/>
        <v>63.48215073963857</v>
      </c>
      <c r="Z49" s="66">
        <f t="shared" si="9"/>
        <v>65.782150739638567</v>
      </c>
      <c r="AA49" s="66">
        <f t="shared" si="10"/>
        <v>65.98215073963857</v>
      </c>
    </row>
    <row r="50" spans="1:34" x14ac:dyDescent="0.25">
      <c r="A50" s="85" t="s">
        <v>633</v>
      </c>
      <c r="B50" s="85" t="s">
        <v>41</v>
      </c>
      <c r="C50" s="85">
        <v>24</v>
      </c>
      <c r="D50" s="85" t="s">
        <v>45</v>
      </c>
      <c r="E50" s="85">
        <v>37</v>
      </c>
      <c r="F50" s="85" t="s">
        <v>35</v>
      </c>
      <c r="G50" s="85">
        <v>27.859223744292237</v>
      </c>
      <c r="H50" s="85">
        <v>0</v>
      </c>
      <c r="I50" s="85">
        <v>0</v>
      </c>
      <c r="J50" s="85">
        <v>18.005749792456516</v>
      </c>
      <c r="K50" s="85">
        <v>7.1800768593426216</v>
      </c>
      <c r="L50" s="85">
        <v>2.0316049999999999</v>
      </c>
      <c r="M50" s="85">
        <v>1.0248695343262353</v>
      </c>
      <c r="N50" s="85">
        <v>1.2703977647185005</v>
      </c>
      <c r="O50" s="85">
        <v>1.1000000000000001</v>
      </c>
      <c r="P50" s="85">
        <v>2.5761191260063687</v>
      </c>
      <c r="S50" s="88"/>
      <c r="T50" s="87">
        <v>3</v>
      </c>
      <c r="V50" s="89">
        <f t="shared" si="0"/>
        <v>64.048041821142476</v>
      </c>
      <c r="W50" s="66">
        <f t="shared" si="6"/>
        <v>66.348041821142473</v>
      </c>
      <c r="X50" s="66">
        <f t="shared" si="7"/>
        <v>66.548041821142476</v>
      </c>
      <c r="Y50" s="66">
        <f t="shared" si="8"/>
        <v>64.048041821142476</v>
      </c>
      <c r="Z50" s="66">
        <f t="shared" si="9"/>
        <v>66.348041821142473</v>
      </c>
      <c r="AA50" s="66">
        <f t="shared" si="10"/>
        <v>66.548041821142476</v>
      </c>
    </row>
    <row r="51" spans="1:34" x14ac:dyDescent="0.25">
      <c r="A51" s="85" t="s">
        <v>633</v>
      </c>
      <c r="B51" s="85" t="s">
        <v>604</v>
      </c>
      <c r="C51" s="85">
        <v>30</v>
      </c>
      <c r="D51" s="85" t="s">
        <v>45</v>
      </c>
      <c r="E51" s="85">
        <v>37</v>
      </c>
      <c r="F51" s="85" t="s">
        <v>35</v>
      </c>
      <c r="G51" s="85">
        <v>27.537833698030635</v>
      </c>
      <c r="H51" s="85">
        <v>0</v>
      </c>
      <c r="I51" s="85">
        <v>0</v>
      </c>
      <c r="J51" s="85">
        <v>18.582665615755818</v>
      </c>
      <c r="K51" s="85">
        <v>7.214427280094438</v>
      </c>
      <c r="L51" s="85">
        <v>2.0316050000000003</v>
      </c>
      <c r="M51" s="85">
        <v>1.0264152215266842</v>
      </c>
      <c r="N51" s="85">
        <v>1.2728662622860161</v>
      </c>
      <c r="O51" s="85">
        <v>1.1000000000000001</v>
      </c>
      <c r="P51" s="85">
        <v>2.5507426818635421</v>
      </c>
      <c r="S51" s="88"/>
      <c r="T51" s="87">
        <v>3</v>
      </c>
      <c r="V51" s="89">
        <f t="shared" si="0"/>
        <v>64.316555759557133</v>
      </c>
      <c r="W51" s="66">
        <f t="shared" si="6"/>
        <v>66.61655575955713</v>
      </c>
      <c r="X51" s="66">
        <f t="shared" si="7"/>
        <v>66.816555759557133</v>
      </c>
      <c r="Y51" s="66">
        <f t="shared" si="8"/>
        <v>64.316555759557133</v>
      </c>
      <c r="Z51" s="66">
        <f t="shared" si="9"/>
        <v>66.61655575955713</v>
      </c>
      <c r="AA51" s="66">
        <f t="shared" si="10"/>
        <v>66.816555759557133</v>
      </c>
    </row>
    <row r="52" spans="1:34" x14ac:dyDescent="0.25">
      <c r="A52" s="85" t="s">
        <v>633</v>
      </c>
      <c r="B52" s="85" t="s">
        <v>634</v>
      </c>
      <c r="C52" s="85">
        <v>36</v>
      </c>
      <c r="D52" s="85" t="s">
        <v>45</v>
      </c>
      <c r="E52" s="85">
        <v>37</v>
      </c>
      <c r="F52" s="85" t="s">
        <v>35</v>
      </c>
      <c r="G52" s="85">
        <v>27.59117396593674</v>
      </c>
      <c r="H52" s="85">
        <v>0</v>
      </c>
      <c r="I52" s="85">
        <v>0</v>
      </c>
      <c r="J52" s="85">
        <v>18.833162109512628</v>
      </c>
      <c r="K52" s="85">
        <v>7.1866340071593724</v>
      </c>
      <c r="L52" s="85">
        <v>2.0316049999999999</v>
      </c>
      <c r="M52" s="85">
        <v>1.0190166044057027</v>
      </c>
      <c r="N52" s="85">
        <v>1.2745641764790001</v>
      </c>
      <c r="O52" s="85">
        <v>1.0999999999999996</v>
      </c>
      <c r="P52" s="85">
        <v>2.5524497473867589</v>
      </c>
      <c r="S52" s="88"/>
      <c r="T52" s="87">
        <v>3</v>
      </c>
      <c r="V52" s="89">
        <f t="shared" si="0"/>
        <v>64.588605610880194</v>
      </c>
      <c r="W52" s="66">
        <f t="shared" si="6"/>
        <v>66.888605610880191</v>
      </c>
      <c r="X52" s="66">
        <f t="shared" si="7"/>
        <v>67.088605610880194</v>
      </c>
      <c r="Y52" s="66">
        <f t="shared" si="8"/>
        <v>64.588605610880194</v>
      </c>
      <c r="Z52" s="66">
        <f t="shared" si="9"/>
        <v>66.888605610880191</v>
      </c>
      <c r="AA52" s="66">
        <f t="shared" si="10"/>
        <v>67.088605610880194</v>
      </c>
    </row>
    <row r="53" spans="1:34" x14ac:dyDescent="0.25">
      <c r="A53" s="85" t="s">
        <v>638</v>
      </c>
      <c r="B53" s="85" t="s">
        <v>43</v>
      </c>
      <c r="C53" s="85">
        <v>12</v>
      </c>
      <c r="D53" s="85" t="s">
        <v>45</v>
      </c>
      <c r="E53" s="85">
        <v>37</v>
      </c>
      <c r="F53" s="85" t="s">
        <v>35</v>
      </c>
      <c r="G53" s="85">
        <v>28.390611872146113</v>
      </c>
      <c r="H53" s="85">
        <v>0</v>
      </c>
      <c r="I53" s="85">
        <v>0</v>
      </c>
      <c r="J53" s="85">
        <v>16.074320053754601</v>
      </c>
      <c r="K53" s="85">
        <v>7.180076859342619</v>
      </c>
      <c r="L53" s="85">
        <v>2.0316049999999999</v>
      </c>
      <c r="M53" s="85">
        <v>1.0113731396103591</v>
      </c>
      <c r="N53" s="85">
        <v>1.2608001705885576</v>
      </c>
      <c r="O53" s="85">
        <v>1.1000000000000001</v>
      </c>
      <c r="P53" s="85">
        <v>2.612451114132571</v>
      </c>
      <c r="S53" s="88"/>
      <c r="T53" s="87">
        <v>3</v>
      </c>
      <c r="V53" s="89">
        <f t="shared" si="0"/>
        <v>62.661238209574819</v>
      </c>
      <c r="W53" s="66">
        <f t="shared" si="6"/>
        <v>64.961238209574816</v>
      </c>
      <c r="X53" s="66">
        <f t="shared" si="7"/>
        <v>65.161238209574819</v>
      </c>
      <c r="Y53" s="66">
        <f t="shared" si="8"/>
        <v>62.661238209574819</v>
      </c>
      <c r="Z53" s="66">
        <f t="shared" si="9"/>
        <v>64.961238209574816</v>
      </c>
      <c r="AA53" s="66">
        <f t="shared" si="10"/>
        <v>65.161238209574819</v>
      </c>
    </row>
    <row r="54" spans="1:34" x14ac:dyDescent="0.25">
      <c r="A54" s="85" t="s">
        <v>638</v>
      </c>
      <c r="B54" s="85" t="s">
        <v>606</v>
      </c>
      <c r="C54" s="85">
        <v>18</v>
      </c>
      <c r="D54" s="85" t="s">
        <v>45</v>
      </c>
      <c r="E54" s="85">
        <v>37</v>
      </c>
      <c r="F54" s="85" t="s">
        <v>35</v>
      </c>
      <c r="G54" s="85">
        <v>28.317460317460309</v>
      </c>
      <c r="H54" s="85">
        <v>0</v>
      </c>
      <c r="I54" s="85">
        <v>0</v>
      </c>
      <c r="J54" s="85">
        <v>17.763844917344624</v>
      </c>
      <c r="K54" s="85">
        <v>7.2804661660103447</v>
      </c>
      <c r="L54" s="85">
        <v>2.0316049999999999</v>
      </c>
      <c r="M54" s="85">
        <v>1.0362417456680046</v>
      </c>
      <c r="N54" s="85">
        <v>1.2679187774402316</v>
      </c>
      <c r="O54" s="85">
        <v>1.1000000000000001</v>
      </c>
      <c r="P54" s="85">
        <v>2.6106840938663334</v>
      </c>
      <c r="S54" s="88"/>
      <c r="T54" s="87">
        <v>3</v>
      </c>
      <c r="V54" s="89">
        <f t="shared" si="0"/>
        <v>64.408221017789856</v>
      </c>
      <c r="W54" s="66">
        <f t="shared" si="6"/>
        <v>66.708221017789853</v>
      </c>
      <c r="X54" s="66">
        <f t="shared" si="7"/>
        <v>66.908221017789856</v>
      </c>
      <c r="Y54" s="66">
        <f t="shared" si="8"/>
        <v>64.408221017789856</v>
      </c>
      <c r="Z54" s="66">
        <f t="shared" si="9"/>
        <v>66.708221017789853</v>
      </c>
      <c r="AA54" s="66">
        <f t="shared" si="10"/>
        <v>66.908221017789856</v>
      </c>
    </row>
    <row r="55" spans="1:34" x14ac:dyDescent="0.25">
      <c r="A55" s="85" t="s">
        <v>638</v>
      </c>
      <c r="B55" s="85" t="s">
        <v>44</v>
      </c>
      <c r="C55" s="85">
        <v>24</v>
      </c>
      <c r="D55" s="85" t="s">
        <v>45</v>
      </c>
      <c r="E55" s="85">
        <v>37</v>
      </c>
      <c r="F55" s="85" t="s">
        <v>35</v>
      </c>
      <c r="G55" s="85">
        <v>27.789264840182646</v>
      </c>
      <c r="H55" s="85">
        <v>0</v>
      </c>
      <c r="I55" s="85">
        <v>0</v>
      </c>
      <c r="J55" s="85">
        <v>18.253164345761309</v>
      </c>
      <c r="K55" s="85">
        <v>7.1800768593426216</v>
      </c>
      <c r="L55" s="85">
        <v>2.0316050000000003</v>
      </c>
      <c r="M55" s="85">
        <v>1.0334437898288635</v>
      </c>
      <c r="N55" s="85">
        <v>1.2718485852942791</v>
      </c>
      <c r="O55" s="85">
        <v>1.1000000000000005</v>
      </c>
      <c r="P55" s="85">
        <v>2.5700297921960122</v>
      </c>
      <c r="S55" s="88"/>
      <c r="T55" s="87">
        <v>3</v>
      </c>
      <c r="V55" s="89">
        <f t="shared" si="0"/>
        <v>64.229433212605727</v>
      </c>
      <c r="W55" s="66">
        <f t="shared" si="6"/>
        <v>66.529433212605724</v>
      </c>
      <c r="X55" s="66">
        <f t="shared" si="7"/>
        <v>66.729433212605727</v>
      </c>
      <c r="Y55" s="66">
        <f t="shared" si="8"/>
        <v>64.229433212605727</v>
      </c>
      <c r="Z55" s="66">
        <f t="shared" si="9"/>
        <v>66.529433212605724</v>
      </c>
      <c r="AA55" s="66">
        <f t="shared" si="10"/>
        <v>66.729433212605727</v>
      </c>
    </row>
    <row r="56" spans="1:34" x14ac:dyDescent="0.25">
      <c r="A56" s="85" t="s">
        <v>638</v>
      </c>
      <c r="B56" s="85" t="s">
        <v>607</v>
      </c>
      <c r="C56" s="85">
        <v>30</v>
      </c>
      <c r="D56" s="85" t="s">
        <v>45</v>
      </c>
      <c r="E56" s="85">
        <v>37</v>
      </c>
      <c r="F56" s="85" t="s">
        <v>35</v>
      </c>
      <c r="G56" s="85">
        <v>27.741154970760235</v>
      </c>
      <c r="H56" s="85">
        <v>0</v>
      </c>
      <c r="I56" s="85">
        <v>0</v>
      </c>
      <c r="J56" s="85">
        <v>18.864390982393527</v>
      </c>
      <c r="K56" s="85">
        <v>7.2478563635815068</v>
      </c>
      <c r="L56" s="85">
        <v>2.0316050000000003</v>
      </c>
      <c r="M56" s="85">
        <v>1.0340285122915482</v>
      </c>
      <c r="N56" s="85">
        <v>1.2739699395862534</v>
      </c>
      <c r="O56" s="85">
        <v>1.1000000000000005</v>
      </c>
      <c r="P56" s="85">
        <v>2.5644222193080379</v>
      </c>
      <c r="S56" s="88"/>
      <c r="T56" s="87">
        <v>3</v>
      </c>
      <c r="V56" s="89">
        <f t="shared" si="0"/>
        <v>64.857427987921113</v>
      </c>
      <c r="W56" s="66">
        <f t="shared" si="6"/>
        <v>67.15742798792111</v>
      </c>
      <c r="X56" s="66">
        <f t="shared" si="7"/>
        <v>67.357427987921113</v>
      </c>
      <c r="Y56" s="66">
        <f t="shared" si="8"/>
        <v>64.857427987921113</v>
      </c>
      <c r="Z56" s="66">
        <f t="shared" si="9"/>
        <v>67.15742798792111</v>
      </c>
      <c r="AA56" s="66">
        <f t="shared" si="10"/>
        <v>67.357427987921113</v>
      </c>
    </row>
    <row r="57" spans="1:34" x14ac:dyDescent="0.25">
      <c r="A57" s="85" t="s">
        <v>638</v>
      </c>
      <c r="B57" s="85" t="s">
        <v>639</v>
      </c>
      <c r="C57" s="85">
        <v>36</v>
      </c>
      <c r="D57" s="85" t="s">
        <v>45</v>
      </c>
      <c r="E57" s="85">
        <v>37</v>
      </c>
      <c r="F57" s="85" t="s">
        <v>35</v>
      </c>
      <c r="G57" s="85">
        <v>27.557302311435524</v>
      </c>
      <c r="H57" s="85">
        <v>0</v>
      </c>
      <c r="I57" s="85">
        <v>0</v>
      </c>
      <c r="J57" s="85">
        <v>18.998105145049156</v>
      </c>
      <c r="K57" s="85">
        <v>7.1866340071593706</v>
      </c>
      <c r="L57" s="85">
        <v>2.0316049999999994</v>
      </c>
      <c r="M57" s="85">
        <v>1.022423072366915</v>
      </c>
      <c r="N57" s="85">
        <v>1.2755313901961858</v>
      </c>
      <c r="O57" s="85">
        <v>1.0999999999999999</v>
      </c>
      <c r="P57" s="85">
        <v>2.5499618583955632</v>
      </c>
      <c r="S57" s="88"/>
      <c r="T57" s="87">
        <v>3</v>
      </c>
      <c r="V57" s="89">
        <f t="shared" si="0"/>
        <v>64.72156278460271</v>
      </c>
      <c r="W57" s="66">
        <f t="shared" si="6"/>
        <v>67.021562784602708</v>
      </c>
      <c r="X57" s="66">
        <f t="shared" si="7"/>
        <v>67.22156278460271</v>
      </c>
      <c r="Y57" s="66">
        <f t="shared" si="8"/>
        <v>64.72156278460271</v>
      </c>
      <c r="Z57" s="66">
        <f t="shared" si="9"/>
        <v>67.021562784602708</v>
      </c>
      <c r="AA57" s="66">
        <f t="shared" si="10"/>
        <v>67.22156278460271</v>
      </c>
    </row>
    <row r="58" spans="1:34" x14ac:dyDescent="0.25">
      <c r="A58" s="85" t="s">
        <v>642</v>
      </c>
      <c r="B58" s="85" t="s">
        <v>388</v>
      </c>
      <c r="C58" s="85">
        <v>12</v>
      </c>
      <c r="D58" s="85" t="s">
        <v>45</v>
      </c>
      <c r="E58" s="85">
        <v>37</v>
      </c>
      <c r="F58" s="85" t="s">
        <v>35</v>
      </c>
      <c r="G58" s="85">
        <v>28.231324200913239</v>
      </c>
      <c r="H58" s="85">
        <v>0</v>
      </c>
      <c r="I58" s="85">
        <v>0</v>
      </c>
      <c r="J58" s="85">
        <v>16.553186931118706</v>
      </c>
      <c r="K58" s="85">
        <v>7.1800768593426199</v>
      </c>
      <c r="L58" s="85">
        <v>2.0316049999999994</v>
      </c>
      <c r="M58" s="85">
        <v>1.0216689325287871</v>
      </c>
      <c r="N58" s="85">
        <v>1.2632233164043958</v>
      </c>
      <c r="O58" s="85">
        <v>1.1000000000000001</v>
      </c>
      <c r="P58" s="85">
        <v>2.6033619251880618</v>
      </c>
      <c r="S58" s="88"/>
      <c r="T58" s="87">
        <v>3</v>
      </c>
      <c r="V58" s="89">
        <f t="shared" si="0"/>
        <v>62.984447165495808</v>
      </c>
      <c r="W58" s="66">
        <f t="shared" si="6"/>
        <v>65.284447165495806</v>
      </c>
      <c r="X58" s="66">
        <f t="shared" si="7"/>
        <v>65.484447165495808</v>
      </c>
      <c r="Y58" s="66">
        <f t="shared" si="8"/>
        <v>62.984447165495808</v>
      </c>
      <c r="Z58" s="66">
        <f t="shared" si="9"/>
        <v>65.284447165495806</v>
      </c>
      <c r="AA58" s="66">
        <f t="shared" si="10"/>
        <v>65.484447165495808</v>
      </c>
    </row>
    <row r="59" spans="1:34" x14ac:dyDescent="0.25">
      <c r="A59" s="85" t="s">
        <v>642</v>
      </c>
      <c r="B59" s="85" t="s">
        <v>609</v>
      </c>
      <c r="C59" s="85">
        <v>18</v>
      </c>
      <c r="D59" s="85" t="s">
        <v>45</v>
      </c>
      <c r="E59" s="85">
        <v>37</v>
      </c>
      <c r="F59" s="85" t="s">
        <v>35</v>
      </c>
      <c r="G59" s="85">
        <v>28.507702620353438</v>
      </c>
      <c r="H59" s="85">
        <v>0</v>
      </c>
      <c r="I59" s="85">
        <v>0</v>
      </c>
      <c r="J59" s="85">
        <v>18.098168647005529</v>
      </c>
      <c r="K59" s="85">
        <v>7.2824457502896793</v>
      </c>
      <c r="L59" s="85">
        <v>2.0316049999999994</v>
      </c>
      <c r="M59" s="85">
        <v>1.0376302725781192</v>
      </c>
      <c r="N59" s="85">
        <v>1.2695820547332524</v>
      </c>
      <c r="O59" s="85">
        <v>1.1000000000000001</v>
      </c>
      <c r="P59" s="85">
        <v>2.6222584713139665</v>
      </c>
      <c r="S59" s="88"/>
      <c r="T59" s="87">
        <v>3</v>
      </c>
      <c r="V59" s="89">
        <f t="shared" si="0"/>
        <v>64.949392816273985</v>
      </c>
      <c r="W59" s="66">
        <f t="shared" si="6"/>
        <v>67.249392816273982</v>
      </c>
      <c r="X59" s="66">
        <f t="shared" si="7"/>
        <v>67.449392816273985</v>
      </c>
      <c r="Y59" s="66">
        <f t="shared" si="8"/>
        <v>64.949392816273985</v>
      </c>
      <c r="Z59" s="66">
        <f t="shared" si="9"/>
        <v>67.249392816273982</v>
      </c>
      <c r="AA59" s="66">
        <f t="shared" si="10"/>
        <v>67.449392816273985</v>
      </c>
    </row>
    <row r="60" spans="1:34" x14ac:dyDescent="0.25">
      <c r="A60" s="85" t="s">
        <v>642</v>
      </c>
      <c r="B60" s="85" t="s">
        <v>391</v>
      </c>
      <c r="C60" s="85">
        <v>24</v>
      </c>
      <c r="D60" s="85" t="s">
        <v>45</v>
      </c>
      <c r="E60" s="85">
        <v>37</v>
      </c>
      <c r="F60" s="85" t="s">
        <v>35</v>
      </c>
      <c r="G60" s="85">
        <v>27.711867579908674</v>
      </c>
      <c r="H60" s="85">
        <v>0</v>
      </c>
      <c r="I60" s="85">
        <v>0</v>
      </c>
      <c r="J60" s="85">
        <v>18.492597784443362</v>
      </c>
      <c r="K60" s="85">
        <v>7.1800768593426225</v>
      </c>
      <c r="L60" s="85">
        <v>2.0316049999999999</v>
      </c>
      <c r="M60" s="85">
        <v>1.0377484760476066</v>
      </c>
      <c r="N60" s="85">
        <v>1.2730601582021981</v>
      </c>
      <c r="O60" s="85">
        <v>1.1000000000000005</v>
      </c>
      <c r="P60" s="85">
        <v>2.5641424130002406</v>
      </c>
      <c r="S60" s="88"/>
      <c r="T60" s="87">
        <v>3</v>
      </c>
      <c r="V60" s="89">
        <f t="shared" si="0"/>
        <v>64.39109827094471</v>
      </c>
      <c r="W60" s="66">
        <f t="shared" si="6"/>
        <v>66.691098270944707</v>
      </c>
      <c r="X60" s="66">
        <f t="shared" si="7"/>
        <v>66.89109827094471</v>
      </c>
      <c r="Y60" s="66">
        <f t="shared" si="8"/>
        <v>64.39109827094471</v>
      </c>
      <c r="Z60" s="66">
        <f t="shared" si="9"/>
        <v>66.691098270944707</v>
      </c>
      <c r="AA60" s="66">
        <f t="shared" si="10"/>
        <v>66.89109827094471</v>
      </c>
    </row>
    <row r="61" spans="1:34" x14ac:dyDescent="0.25">
      <c r="A61" s="85" t="s">
        <v>642</v>
      </c>
      <c r="B61" s="85" t="s">
        <v>610</v>
      </c>
      <c r="C61" s="85">
        <v>30</v>
      </c>
      <c r="D61" s="85" t="s">
        <v>45</v>
      </c>
      <c r="E61" s="85">
        <v>37</v>
      </c>
      <c r="F61" s="85" t="s">
        <v>35</v>
      </c>
      <c r="G61" s="85">
        <v>27.886750638919306</v>
      </c>
      <c r="H61" s="85">
        <v>0</v>
      </c>
      <c r="I61" s="85">
        <v>0</v>
      </c>
      <c r="J61" s="85">
        <v>19.062752452132528</v>
      </c>
      <c r="K61" s="85">
        <v>7.2490672188049627</v>
      </c>
      <c r="L61" s="85">
        <v>2.0316049999999999</v>
      </c>
      <c r="M61" s="85">
        <v>1.0341150694113892</v>
      </c>
      <c r="N61" s="85">
        <v>1.274956263167202</v>
      </c>
      <c r="O61" s="85">
        <v>1.1000000000000001</v>
      </c>
      <c r="P61" s="85">
        <v>2.5733691579051898</v>
      </c>
      <c r="S61" s="88"/>
      <c r="T61" s="87">
        <v>3</v>
      </c>
      <c r="V61" s="89">
        <f t="shared" si="0"/>
        <v>65.212615800340572</v>
      </c>
      <c r="W61" s="66">
        <f t="shared" si="6"/>
        <v>67.512615800340569</v>
      </c>
      <c r="X61" s="66">
        <f t="shared" si="7"/>
        <v>67.712615800340572</v>
      </c>
      <c r="Y61" s="66">
        <f t="shared" si="8"/>
        <v>65.212615800340572</v>
      </c>
      <c r="Z61" s="66">
        <f t="shared" si="9"/>
        <v>67.512615800340569</v>
      </c>
      <c r="AA61" s="66">
        <f t="shared" si="10"/>
        <v>67.712615800340572</v>
      </c>
    </row>
    <row r="62" spans="1:34" x14ac:dyDescent="0.25">
      <c r="A62" s="85" t="s">
        <v>642</v>
      </c>
      <c r="B62" s="85" t="s">
        <v>643</v>
      </c>
      <c r="C62" s="85">
        <v>36</v>
      </c>
      <c r="D62" s="85" t="s">
        <v>45</v>
      </c>
      <c r="E62" s="85">
        <v>37</v>
      </c>
      <c r="F62" s="85" t="s">
        <v>35</v>
      </c>
      <c r="G62" s="85">
        <v>27.626582238899321</v>
      </c>
      <c r="H62" s="85">
        <v>0</v>
      </c>
      <c r="I62" s="85">
        <v>0</v>
      </c>
      <c r="J62" s="85">
        <v>19.093663112348747</v>
      </c>
      <c r="K62" s="85">
        <v>7.1762315463975392</v>
      </c>
      <c r="L62" s="85">
        <v>2.031604999999999</v>
      </c>
      <c r="M62" s="85">
        <v>1.0248749781613398</v>
      </c>
      <c r="N62" s="85">
        <v>1.2761643088540768</v>
      </c>
      <c r="O62" s="85">
        <v>1.0999999999999996</v>
      </c>
      <c r="P62" s="85">
        <v>2.5550517834389495</v>
      </c>
      <c r="S62" s="88"/>
      <c r="T62" s="87">
        <v>3</v>
      </c>
      <c r="V62" s="89">
        <f t="shared" si="0"/>
        <v>64.884172968099975</v>
      </c>
      <c r="W62" s="66">
        <f t="shared" si="6"/>
        <v>67.184172968099972</v>
      </c>
      <c r="X62" s="66">
        <f t="shared" si="7"/>
        <v>67.384172968099975</v>
      </c>
      <c r="Y62" s="66">
        <f t="shared" si="8"/>
        <v>64.884172968099975</v>
      </c>
      <c r="Z62" s="66">
        <f t="shared" si="9"/>
        <v>67.184172968099972</v>
      </c>
      <c r="AA62" s="66">
        <f t="shared" si="10"/>
        <v>67.384172968099975</v>
      </c>
    </row>
    <row r="63" spans="1:34" x14ac:dyDescent="0.25">
      <c r="A63" s="85" t="s">
        <v>495</v>
      </c>
      <c r="B63" s="85" t="s">
        <v>496</v>
      </c>
      <c r="C63" s="85">
        <v>12</v>
      </c>
      <c r="D63" s="85" t="s">
        <v>34</v>
      </c>
      <c r="E63" s="85">
        <v>35</v>
      </c>
      <c r="F63" s="85" t="s">
        <v>35</v>
      </c>
      <c r="G63" s="85">
        <v>32.164511415525119</v>
      </c>
      <c r="H63" s="85">
        <v>0</v>
      </c>
      <c r="I63" s="85">
        <v>0</v>
      </c>
      <c r="J63" s="85">
        <v>6.9182763892575041</v>
      </c>
      <c r="K63" s="85">
        <v>3.1689537211227905</v>
      </c>
      <c r="L63" s="85">
        <v>0.25</v>
      </c>
      <c r="M63" s="85">
        <v>0.8465270647887041</v>
      </c>
      <c r="N63" s="85">
        <v>1.2283819304347825</v>
      </c>
      <c r="O63" s="85">
        <v>1.1000000000000001</v>
      </c>
      <c r="P63" s="85">
        <v>2.1123963031813862</v>
      </c>
      <c r="S63" s="88"/>
      <c r="T63" s="87">
        <v>3</v>
      </c>
      <c r="V63" s="89">
        <f t="shared" si="0"/>
        <v>50.78904682431029</v>
      </c>
      <c r="W63" s="66">
        <f t="shared" ref="W63:W74" si="11">+V63+$W$1</f>
        <v>53.089046824310287</v>
      </c>
      <c r="X63" s="66">
        <f t="shared" ref="X63:X74" si="12">+V63+$X$1</f>
        <v>53.28904682431029</v>
      </c>
      <c r="Y63" s="66">
        <f t="shared" ref="Y63:Y74" si="13">+V63</f>
        <v>50.78904682431029</v>
      </c>
      <c r="Z63" s="66">
        <f t="shared" ref="Z63:Z74" si="14">+W63</f>
        <v>53.089046824310287</v>
      </c>
      <c r="AA63" s="66">
        <f t="shared" ref="AA63:AA74" si="15">+X63</f>
        <v>53.28904682431029</v>
      </c>
      <c r="AH63" t="s">
        <v>641</v>
      </c>
    </row>
    <row r="64" spans="1:34" x14ac:dyDescent="0.25">
      <c r="A64" s="85" t="s">
        <v>495</v>
      </c>
      <c r="B64" s="85" t="s">
        <v>473</v>
      </c>
      <c r="C64" s="85">
        <v>18</v>
      </c>
      <c r="D64" s="85" t="s">
        <v>34</v>
      </c>
      <c r="E64" s="85">
        <v>35</v>
      </c>
      <c r="F64" s="85" t="s">
        <v>35</v>
      </c>
      <c r="G64" s="85">
        <v>32.485128205128206</v>
      </c>
      <c r="H64" s="85">
        <v>0</v>
      </c>
      <c r="I64" s="85">
        <v>0</v>
      </c>
      <c r="J64" s="85">
        <v>7.8365439665910968</v>
      </c>
      <c r="K64" s="85">
        <v>3.2499001908074292</v>
      </c>
      <c r="L64" s="85">
        <v>0.25</v>
      </c>
      <c r="M64" s="85">
        <v>0.90076830646241168</v>
      </c>
      <c r="N64" s="85">
        <v>1.2357407780651382</v>
      </c>
      <c r="O64" s="85">
        <v>1.0999999999999999</v>
      </c>
      <c r="P64" s="85">
        <v>2.1268226034121964</v>
      </c>
      <c r="S64" s="88"/>
      <c r="T64" s="87">
        <v>3</v>
      </c>
      <c r="V64" s="89">
        <f t="shared" si="0"/>
        <v>52.184904050466479</v>
      </c>
      <c r="W64" s="66">
        <f t="shared" si="11"/>
        <v>54.484904050466476</v>
      </c>
      <c r="X64" s="66">
        <f t="shared" si="12"/>
        <v>54.684904050466479</v>
      </c>
      <c r="Y64" s="66">
        <f t="shared" si="13"/>
        <v>52.184904050466479</v>
      </c>
      <c r="Z64" s="66">
        <f t="shared" si="14"/>
        <v>54.484904050466476</v>
      </c>
      <c r="AA64" s="66">
        <f t="shared" si="15"/>
        <v>54.684904050466479</v>
      </c>
      <c r="AH64" t="s">
        <v>613</v>
      </c>
    </row>
    <row r="65" spans="1:34" x14ac:dyDescent="0.25">
      <c r="A65" s="85" t="s">
        <v>495</v>
      </c>
      <c r="B65" s="85" t="s">
        <v>498</v>
      </c>
      <c r="C65" s="85">
        <v>24</v>
      </c>
      <c r="D65" s="85" t="s">
        <v>34</v>
      </c>
      <c r="E65" s="85">
        <v>35</v>
      </c>
      <c r="F65" s="85" t="s">
        <v>35</v>
      </c>
      <c r="G65" s="85">
        <v>31.860931506849308</v>
      </c>
      <c r="H65" s="85">
        <v>0</v>
      </c>
      <c r="I65" s="85">
        <v>0</v>
      </c>
      <c r="J65" s="85">
        <v>8.1943064889594215</v>
      </c>
      <c r="K65" s="85">
        <v>3.1689537211227918</v>
      </c>
      <c r="L65" s="85">
        <v>0.25</v>
      </c>
      <c r="M65" s="85">
        <v>0.96382818391378178</v>
      </c>
      <c r="N65" s="85">
        <v>1.247377346387468</v>
      </c>
      <c r="O65" s="85">
        <v>1.0999999999999999</v>
      </c>
      <c r="P65" s="85">
        <v>2.1027511616775594</v>
      </c>
      <c r="S65" s="88"/>
      <c r="T65" s="87">
        <v>3</v>
      </c>
      <c r="V65" s="89">
        <f t="shared" si="0"/>
        <v>51.888148408910325</v>
      </c>
      <c r="W65" s="66">
        <f t="shared" si="11"/>
        <v>54.188148408910322</v>
      </c>
      <c r="X65" s="66">
        <f t="shared" si="12"/>
        <v>54.388148408910325</v>
      </c>
      <c r="Y65" s="66">
        <f t="shared" si="13"/>
        <v>51.888148408910325</v>
      </c>
      <c r="Z65" s="66">
        <f t="shared" si="14"/>
        <v>54.188148408910322</v>
      </c>
      <c r="AA65" s="66">
        <f t="shared" si="15"/>
        <v>54.388148408910325</v>
      </c>
      <c r="AH65" t="s">
        <v>613</v>
      </c>
    </row>
    <row r="66" spans="1:34" x14ac:dyDescent="0.25">
      <c r="A66" s="85" t="s">
        <v>495</v>
      </c>
      <c r="B66" s="85" t="s">
        <v>474</v>
      </c>
      <c r="C66" s="85">
        <v>30</v>
      </c>
      <c r="D66" s="85" t="s">
        <v>34</v>
      </c>
      <c r="E66" s="85">
        <v>35</v>
      </c>
      <c r="F66" s="85" t="s">
        <v>35</v>
      </c>
      <c r="G66" s="85">
        <v>31.845982436882551</v>
      </c>
      <c r="H66" s="85">
        <v>0</v>
      </c>
      <c r="I66" s="85">
        <v>0</v>
      </c>
      <c r="J66" s="85">
        <v>8.6794899982330183</v>
      </c>
      <c r="K66" s="85">
        <v>3.2169768093841937</v>
      </c>
      <c r="L66" s="85">
        <v>0.25</v>
      </c>
      <c r="M66" s="85">
        <v>0.98310905973512197</v>
      </c>
      <c r="N66" s="85">
        <v>1.2540031616778924</v>
      </c>
      <c r="O66" s="85">
        <v>1.0999999999999999</v>
      </c>
      <c r="P66" s="85">
        <v>2.0978724442037593</v>
      </c>
      <c r="S66" s="88"/>
      <c r="T66" s="87">
        <v>3</v>
      </c>
      <c r="V66" s="89">
        <f t="shared" si="0"/>
        <v>52.427433910116534</v>
      </c>
      <c r="W66" s="66">
        <f t="shared" si="11"/>
        <v>54.727433910116531</v>
      </c>
      <c r="X66" s="66">
        <f t="shared" si="12"/>
        <v>54.927433910116534</v>
      </c>
      <c r="Y66" s="66">
        <f t="shared" si="13"/>
        <v>52.427433910116534</v>
      </c>
      <c r="Z66" s="66">
        <f t="shared" si="14"/>
        <v>54.727433910116531</v>
      </c>
      <c r="AA66" s="66">
        <f t="shared" si="15"/>
        <v>54.927433910116534</v>
      </c>
      <c r="AH66" t="s">
        <v>613</v>
      </c>
    </row>
    <row r="67" spans="1:34" x14ac:dyDescent="0.25">
      <c r="A67" s="85" t="s">
        <v>495</v>
      </c>
      <c r="B67" s="85" t="s">
        <v>500</v>
      </c>
      <c r="C67" s="85">
        <v>36</v>
      </c>
      <c r="D67" s="85" t="s">
        <v>34</v>
      </c>
      <c r="E67" s="85">
        <v>35</v>
      </c>
      <c r="F67" s="85" t="s">
        <v>35</v>
      </c>
      <c r="G67" s="85">
        <v>31.50507458143074</v>
      </c>
      <c r="H67" s="85">
        <v>0</v>
      </c>
      <c r="I67" s="85">
        <v>0</v>
      </c>
      <c r="J67" s="85">
        <v>8.790929154822603</v>
      </c>
      <c r="K67" s="85">
        <v>3.1689537211227923</v>
      </c>
      <c r="L67" s="85">
        <v>0.25</v>
      </c>
      <c r="M67" s="85">
        <v>1.0108153209957473</v>
      </c>
      <c r="N67" s="85">
        <v>1.2592172309249785</v>
      </c>
      <c r="O67" s="85">
        <v>1.0999999999999996</v>
      </c>
      <c r="P67" s="85">
        <v>2.0853105824728377</v>
      </c>
      <c r="S67" s="88"/>
      <c r="T67" s="87">
        <v>3</v>
      </c>
      <c r="V67" s="89">
        <f t="shared" si="0"/>
        <v>52.170300591769703</v>
      </c>
      <c r="W67" s="66">
        <f t="shared" si="11"/>
        <v>54.4703005917697</v>
      </c>
      <c r="X67" s="66">
        <f t="shared" si="12"/>
        <v>54.670300591769703</v>
      </c>
      <c r="Y67" s="66">
        <f t="shared" si="13"/>
        <v>52.170300591769703</v>
      </c>
      <c r="Z67" s="66">
        <f t="shared" si="14"/>
        <v>54.4703005917697</v>
      </c>
      <c r="AA67" s="66">
        <f t="shared" si="15"/>
        <v>54.670300591769703</v>
      </c>
      <c r="AH67" t="s">
        <v>613</v>
      </c>
    </row>
    <row r="68" spans="1:34" x14ac:dyDescent="0.25">
      <c r="A68" s="85" t="s">
        <v>502</v>
      </c>
      <c r="B68" s="85" t="s">
        <v>503</v>
      </c>
      <c r="C68" s="85">
        <v>12</v>
      </c>
      <c r="D68" s="85" t="s">
        <v>34</v>
      </c>
      <c r="E68" s="85">
        <v>35</v>
      </c>
      <c r="F68" s="85" t="s">
        <v>35</v>
      </c>
      <c r="G68" s="85">
        <v>32.049004566210051</v>
      </c>
      <c r="H68" s="85">
        <v>0</v>
      </c>
      <c r="I68" s="85">
        <v>0</v>
      </c>
      <c r="J68" s="85">
        <v>7.2269402135033243</v>
      </c>
      <c r="K68" s="85">
        <v>3.1689537211227909</v>
      </c>
      <c r="L68" s="85">
        <v>0.25</v>
      </c>
      <c r="M68" s="85">
        <v>0.84857415982583939</v>
      </c>
      <c r="N68" s="85">
        <v>1.2309260347826088</v>
      </c>
      <c r="O68" s="85">
        <v>1.1000000000000003</v>
      </c>
      <c r="P68" s="85">
        <v>2.1075296716775851</v>
      </c>
      <c r="S68" s="88"/>
      <c r="T68" s="87">
        <v>3</v>
      </c>
      <c r="V68" s="89">
        <f t="shared" ref="V68:V122" si="16">SUM(I68:U68,G68)</f>
        <v>50.981928367122201</v>
      </c>
      <c r="W68" s="66">
        <f t="shared" si="11"/>
        <v>53.281928367122198</v>
      </c>
      <c r="X68" s="66">
        <f t="shared" si="12"/>
        <v>53.481928367122201</v>
      </c>
      <c r="Y68" s="66">
        <f t="shared" si="13"/>
        <v>50.981928367122201</v>
      </c>
      <c r="Z68" s="66">
        <f t="shared" si="14"/>
        <v>53.281928367122198</v>
      </c>
      <c r="AA68" s="66">
        <f t="shared" si="15"/>
        <v>53.481928367122201</v>
      </c>
      <c r="AH68" t="s">
        <v>613</v>
      </c>
    </row>
    <row r="69" spans="1:34" x14ac:dyDescent="0.25">
      <c r="A69" s="85" t="s">
        <v>502</v>
      </c>
      <c r="B69" s="85" t="s">
        <v>476</v>
      </c>
      <c r="C69" s="85">
        <v>18</v>
      </c>
      <c r="D69" s="85" t="s">
        <v>34</v>
      </c>
      <c r="E69" s="85">
        <v>35</v>
      </c>
      <c r="F69" s="85" t="s">
        <v>35</v>
      </c>
      <c r="G69" s="85">
        <v>32.368671541742842</v>
      </c>
      <c r="H69" s="85">
        <v>0</v>
      </c>
      <c r="I69" s="85">
        <v>0</v>
      </c>
      <c r="J69" s="85">
        <v>7.9843988498321776</v>
      </c>
      <c r="K69" s="85">
        <v>3.2232147435047622</v>
      </c>
      <c r="L69" s="85">
        <v>0.25</v>
      </c>
      <c r="M69" s="85">
        <v>0.90557705508459008</v>
      </c>
      <c r="N69" s="85">
        <v>1.2376283079326502</v>
      </c>
      <c r="O69" s="85">
        <v>1.0999999999999999</v>
      </c>
      <c r="P69" s="85">
        <v>2.1217769001411502</v>
      </c>
      <c r="S69" s="88"/>
      <c r="T69" s="87">
        <v>3</v>
      </c>
      <c r="V69" s="89">
        <f t="shared" si="16"/>
        <v>52.191267398238175</v>
      </c>
      <c r="W69" s="66">
        <f t="shared" si="11"/>
        <v>54.491267398238172</v>
      </c>
      <c r="X69" s="66">
        <f t="shared" si="12"/>
        <v>54.691267398238175</v>
      </c>
      <c r="Y69" s="66">
        <f t="shared" si="13"/>
        <v>52.191267398238175</v>
      </c>
      <c r="Z69" s="66">
        <f t="shared" si="14"/>
        <v>54.491267398238172</v>
      </c>
      <c r="AA69" s="66">
        <f t="shared" si="15"/>
        <v>54.691267398238175</v>
      </c>
      <c r="AH69" t="s">
        <v>613</v>
      </c>
    </row>
    <row r="70" spans="1:34" x14ac:dyDescent="0.25">
      <c r="A70" s="85" t="s">
        <v>502</v>
      </c>
      <c r="B70" s="85" t="s">
        <v>504</v>
      </c>
      <c r="C70" s="85">
        <v>24</v>
      </c>
      <c r="D70" s="85" t="s">
        <v>34</v>
      </c>
      <c r="E70" s="85">
        <v>35</v>
      </c>
      <c r="F70" s="85" t="s">
        <v>35</v>
      </c>
      <c r="G70" s="85">
        <v>31.770191780821918</v>
      </c>
      <c r="H70" s="85">
        <v>0</v>
      </c>
      <c r="I70" s="85">
        <v>0</v>
      </c>
      <c r="J70" s="85">
        <v>8.3849948561215513</v>
      </c>
      <c r="K70" s="85">
        <v>3.1689537211227918</v>
      </c>
      <c r="L70" s="85">
        <v>0.25</v>
      </c>
      <c r="M70" s="85">
        <v>0.96733715938865028</v>
      </c>
      <c r="N70" s="85">
        <v>1.249547519820972</v>
      </c>
      <c r="O70" s="85">
        <v>1.0999999999999999</v>
      </c>
      <c r="P70" s="85">
        <v>2.0990213351538749</v>
      </c>
      <c r="S70" s="88"/>
      <c r="T70" s="87">
        <v>3</v>
      </c>
      <c r="V70" s="89">
        <f t="shared" si="16"/>
        <v>51.990046372429759</v>
      </c>
      <c r="W70" s="66">
        <f t="shared" si="11"/>
        <v>54.290046372429757</v>
      </c>
      <c r="X70" s="66">
        <f t="shared" si="12"/>
        <v>54.490046372429759</v>
      </c>
      <c r="Y70" s="66">
        <f t="shared" si="13"/>
        <v>51.990046372429759</v>
      </c>
      <c r="Z70" s="66">
        <f t="shared" si="14"/>
        <v>54.290046372429757</v>
      </c>
      <c r="AA70" s="66">
        <f t="shared" si="15"/>
        <v>54.490046372429759</v>
      </c>
      <c r="AH70" t="s">
        <v>613</v>
      </c>
    </row>
    <row r="71" spans="1:34" x14ac:dyDescent="0.25">
      <c r="A71" s="85" t="s">
        <v>502</v>
      </c>
      <c r="B71" s="85" t="s">
        <v>478</v>
      </c>
      <c r="C71" s="85">
        <v>30</v>
      </c>
      <c r="D71" s="85" t="s">
        <v>34</v>
      </c>
      <c r="E71" s="85">
        <v>35</v>
      </c>
      <c r="F71" s="85" t="s">
        <v>35</v>
      </c>
      <c r="G71" s="85">
        <v>31.769868421052639</v>
      </c>
      <c r="H71" s="85">
        <v>0</v>
      </c>
      <c r="I71" s="85">
        <v>0</v>
      </c>
      <c r="J71" s="85">
        <v>8.7929111794322878</v>
      </c>
      <c r="K71" s="85">
        <v>3.2012769296785302</v>
      </c>
      <c r="L71" s="85">
        <v>0.25</v>
      </c>
      <c r="M71" s="85">
        <v>0.9860789472944903</v>
      </c>
      <c r="N71" s="85">
        <v>1.2559305089442663</v>
      </c>
      <c r="O71" s="85">
        <v>1.0999999999999999</v>
      </c>
      <c r="P71" s="85">
        <v>2.0945545282128393</v>
      </c>
      <c r="S71" s="88"/>
      <c r="T71" s="87">
        <v>3</v>
      </c>
      <c r="V71" s="89">
        <f t="shared" si="16"/>
        <v>52.450620514615053</v>
      </c>
      <c r="W71" s="66">
        <f t="shared" si="11"/>
        <v>54.750620514615051</v>
      </c>
      <c r="X71" s="66">
        <f t="shared" si="12"/>
        <v>54.950620514615053</v>
      </c>
      <c r="Y71" s="66">
        <f t="shared" si="13"/>
        <v>52.450620514615053</v>
      </c>
      <c r="Z71" s="66">
        <f t="shared" si="14"/>
        <v>54.750620514615051</v>
      </c>
      <c r="AA71" s="66">
        <f t="shared" si="15"/>
        <v>54.950620514615053</v>
      </c>
      <c r="AH71" t="s">
        <v>613</v>
      </c>
    </row>
    <row r="72" spans="1:34" x14ac:dyDescent="0.25">
      <c r="A72" s="85" t="s">
        <v>502</v>
      </c>
      <c r="B72" s="85" t="s">
        <v>505</v>
      </c>
      <c r="C72" s="85">
        <v>36</v>
      </c>
      <c r="D72" s="85" t="s">
        <v>34</v>
      </c>
      <c r="E72" s="85">
        <v>35</v>
      </c>
      <c r="F72" s="85" t="s">
        <v>35</v>
      </c>
      <c r="G72" s="85">
        <v>31.435375951293761</v>
      </c>
      <c r="H72" s="85">
        <v>0</v>
      </c>
      <c r="I72" s="85">
        <v>0</v>
      </c>
      <c r="J72" s="85">
        <v>8.9180547329306883</v>
      </c>
      <c r="K72" s="85">
        <v>3.1689537211227923</v>
      </c>
      <c r="L72" s="85">
        <v>0.25</v>
      </c>
      <c r="M72" s="85">
        <v>1.0124509402102724</v>
      </c>
      <c r="N72" s="85">
        <v>1.260664013213981</v>
      </c>
      <c r="O72" s="85">
        <v>1.0999999999999996</v>
      </c>
      <c r="P72" s="85">
        <v>2.0824754065890216</v>
      </c>
      <c r="S72" s="88"/>
      <c r="T72" s="87">
        <v>3</v>
      </c>
      <c r="V72" s="89">
        <f t="shared" si="16"/>
        <v>52.227974765360514</v>
      </c>
      <c r="W72" s="66">
        <f t="shared" si="11"/>
        <v>54.527974765360511</v>
      </c>
      <c r="X72" s="66">
        <f t="shared" si="12"/>
        <v>54.727974765360514</v>
      </c>
      <c r="Y72" s="66">
        <f t="shared" si="13"/>
        <v>52.227974765360514</v>
      </c>
      <c r="Z72" s="66">
        <f t="shared" si="14"/>
        <v>54.527974765360511</v>
      </c>
      <c r="AA72" s="66">
        <f t="shared" si="15"/>
        <v>54.727974765360514</v>
      </c>
      <c r="AH72" t="s">
        <v>613</v>
      </c>
    </row>
    <row r="73" spans="1:34" x14ac:dyDescent="0.25">
      <c r="A73" s="85" t="s">
        <v>599</v>
      </c>
      <c r="B73" s="85" t="s">
        <v>595</v>
      </c>
      <c r="C73" s="85">
        <v>12</v>
      </c>
      <c r="D73" s="85" t="s">
        <v>34</v>
      </c>
      <c r="E73" s="85">
        <v>35</v>
      </c>
      <c r="F73" s="85" t="s">
        <v>35</v>
      </c>
      <c r="G73" s="85">
        <v>31.943963470319634</v>
      </c>
      <c r="H73" s="85">
        <v>0</v>
      </c>
      <c r="I73" s="85">
        <v>0</v>
      </c>
      <c r="J73" s="85">
        <v>7.5458928318906739</v>
      </c>
      <c r="K73" s="85">
        <v>3.1689537211227909</v>
      </c>
      <c r="L73" s="85">
        <v>0.25</v>
      </c>
      <c r="M73" s="85">
        <v>0.86977464728524734</v>
      </c>
      <c r="N73" s="85">
        <v>1.2348027652173914</v>
      </c>
      <c r="O73" s="85">
        <v>1.1000000000000001</v>
      </c>
      <c r="P73" s="85">
        <v>2.1030376228264505</v>
      </c>
      <c r="S73" s="88"/>
      <c r="T73" s="87">
        <v>3</v>
      </c>
      <c r="V73" s="89">
        <f t="shared" si="16"/>
        <v>51.216425058662189</v>
      </c>
      <c r="W73" s="66">
        <f t="shared" si="11"/>
        <v>53.516425058662186</v>
      </c>
      <c r="X73" s="66">
        <f t="shared" si="12"/>
        <v>53.716425058662189</v>
      </c>
      <c r="Y73" s="66">
        <f t="shared" si="13"/>
        <v>51.216425058662189</v>
      </c>
      <c r="Z73" s="66">
        <f t="shared" si="14"/>
        <v>53.516425058662186</v>
      </c>
      <c r="AA73" s="66">
        <f t="shared" si="15"/>
        <v>53.716425058662189</v>
      </c>
      <c r="AH73" t="s">
        <v>613</v>
      </c>
    </row>
    <row r="74" spans="1:34" x14ac:dyDescent="0.25">
      <c r="A74" s="85" t="s">
        <v>599</v>
      </c>
      <c r="B74" s="85" t="s">
        <v>481</v>
      </c>
      <c r="C74" s="85">
        <v>18</v>
      </c>
      <c r="D74" s="85" t="s">
        <v>34</v>
      </c>
      <c r="E74" s="85">
        <v>35</v>
      </c>
      <c r="F74" s="85" t="s">
        <v>35</v>
      </c>
      <c r="G74" s="85">
        <v>32.195439560439553</v>
      </c>
      <c r="H74" s="85">
        <v>0</v>
      </c>
      <c r="I74" s="85">
        <v>0</v>
      </c>
      <c r="J74" s="85">
        <v>8.1233185727972348</v>
      </c>
      <c r="K74" s="85">
        <v>3.174343768320341</v>
      </c>
      <c r="L74" s="85">
        <v>0.25</v>
      </c>
      <c r="M74" s="85">
        <v>0.91745976060727441</v>
      </c>
      <c r="N74" s="85">
        <v>1.2426619023805445</v>
      </c>
      <c r="O74" s="85">
        <v>1.0999999999999999</v>
      </c>
      <c r="P74" s="85">
        <v>2.1138549919719436</v>
      </c>
      <c r="S74" s="88"/>
      <c r="T74" s="87">
        <v>3</v>
      </c>
      <c r="V74" s="89">
        <f t="shared" si="16"/>
        <v>52.117078556516887</v>
      </c>
      <c r="W74" s="66">
        <f t="shared" si="11"/>
        <v>54.417078556516884</v>
      </c>
      <c r="X74" s="66">
        <f t="shared" si="12"/>
        <v>54.617078556516887</v>
      </c>
      <c r="Y74" s="66">
        <f t="shared" si="13"/>
        <v>52.117078556516887</v>
      </c>
      <c r="Z74" s="66">
        <f t="shared" si="14"/>
        <v>54.417078556516884</v>
      </c>
      <c r="AA74" s="66">
        <f t="shared" si="15"/>
        <v>54.617078556516887</v>
      </c>
      <c r="AH74" t="s">
        <v>613</v>
      </c>
    </row>
    <row r="75" spans="1:34" x14ac:dyDescent="0.25">
      <c r="A75" s="85" t="s">
        <v>599</v>
      </c>
      <c r="B75" s="85" t="s">
        <v>600</v>
      </c>
      <c r="C75" s="85">
        <v>24</v>
      </c>
      <c r="D75" s="85" t="s">
        <v>34</v>
      </c>
      <c r="E75" s="85">
        <v>35</v>
      </c>
      <c r="F75" s="85" t="s">
        <v>35</v>
      </c>
      <c r="G75" s="85">
        <v>31.674671232876712</v>
      </c>
      <c r="H75" s="85">
        <v>0</v>
      </c>
      <c r="I75" s="85">
        <v>0</v>
      </c>
      <c r="J75" s="85">
        <v>8.582039502189085</v>
      </c>
      <c r="K75" s="85">
        <v>3.1689537211227918</v>
      </c>
      <c r="L75" s="85">
        <v>0.25</v>
      </c>
      <c r="M75" s="85">
        <v>0.9816456320945951</v>
      </c>
      <c r="N75" s="85">
        <v>1.2528544507672632</v>
      </c>
      <c r="O75" s="85">
        <v>1.0999999999999999</v>
      </c>
      <c r="P75" s="85">
        <v>2.0942795252363964</v>
      </c>
      <c r="S75" s="88"/>
      <c r="T75" s="87">
        <v>3</v>
      </c>
      <c r="V75" s="89">
        <f t="shared" si="16"/>
        <v>52.104444064286838</v>
      </c>
      <c r="W75" s="66">
        <f t="shared" ref="W75:W122" si="17">+V75+$W$1</f>
        <v>54.404444064286835</v>
      </c>
      <c r="X75" s="66">
        <f t="shared" ref="X75:X122" si="18">+V75+$X$1</f>
        <v>54.604444064286838</v>
      </c>
      <c r="Y75" s="66">
        <f t="shared" ref="Y75:Y122" si="19">+V75</f>
        <v>52.104444064286838</v>
      </c>
      <c r="Z75" s="66">
        <f t="shared" ref="Z75:Z122" si="20">+W75</f>
        <v>54.404444064286835</v>
      </c>
      <c r="AA75" s="66">
        <f t="shared" ref="AA75:AA122" si="21">+X75</f>
        <v>54.604444064286838</v>
      </c>
    </row>
    <row r="76" spans="1:34" x14ac:dyDescent="0.25">
      <c r="A76" s="85" t="s">
        <v>599</v>
      </c>
      <c r="B76" s="85" t="s">
        <v>483</v>
      </c>
      <c r="C76" s="85">
        <v>30</v>
      </c>
      <c r="D76" s="85" t="s">
        <v>34</v>
      </c>
      <c r="E76" s="85">
        <v>35</v>
      </c>
      <c r="F76" s="85" t="s">
        <v>35</v>
      </c>
      <c r="G76" s="85">
        <v>31.634760336626417</v>
      </c>
      <c r="H76" s="85">
        <v>0</v>
      </c>
      <c r="I76" s="85">
        <v>0</v>
      </c>
      <c r="J76" s="85">
        <v>8.8696460548742948</v>
      </c>
      <c r="K76" s="85">
        <v>3.1721819994679037</v>
      </c>
      <c r="L76" s="85">
        <v>0.25</v>
      </c>
      <c r="M76" s="85">
        <v>0.99225212514075423</v>
      </c>
      <c r="N76" s="85">
        <v>1.2587988632680271</v>
      </c>
      <c r="O76" s="85">
        <v>1.0999999999999999</v>
      </c>
      <c r="P76" s="85">
        <v>2.087654047914369</v>
      </c>
      <c r="S76" s="88"/>
      <c r="T76" s="87">
        <v>3</v>
      </c>
      <c r="V76" s="89">
        <f t="shared" si="16"/>
        <v>52.365293427291761</v>
      </c>
      <c r="W76" s="66">
        <f t="shared" si="17"/>
        <v>54.665293427291758</v>
      </c>
      <c r="X76" s="66">
        <f t="shared" si="18"/>
        <v>54.865293427291761</v>
      </c>
      <c r="Y76" s="66">
        <f t="shared" si="19"/>
        <v>52.365293427291761</v>
      </c>
      <c r="Z76" s="66">
        <f t="shared" si="20"/>
        <v>54.665293427291758</v>
      </c>
      <c r="AA76" s="66">
        <f t="shared" si="21"/>
        <v>54.865293427291761</v>
      </c>
    </row>
    <row r="77" spans="1:34" x14ac:dyDescent="0.25">
      <c r="A77" s="85" t="s">
        <v>599</v>
      </c>
      <c r="B77" s="85" t="s">
        <v>601</v>
      </c>
      <c r="C77" s="85">
        <v>36</v>
      </c>
      <c r="D77" s="85" t="s">
        <v>34</v>
      </c>
      <c r="E77" s="85">
        <v>35</v>
      </c>
      <c r="F77" s="85" t="s">
        <v>35</v>
      </c>
      <c r="G77" s="85">
        <v>31.333111111111112</v>
      </c>
      <c r="H77" s="85">
        <v>0</v>
      </c>
      <c r="I77" s="85">
        <v>0</v>
      </c>
      <c r="J77" s="85">
        <v>9.0494178303090447</v>
      </c>
      <c r="K77" s="85">
        <v>3.1689537211227923</v>
      </c>
      <c r="L77" s="85">
        <v>0.25</v>
      </c>
      <c r="M77" s="85">
        <v>1.0192465594581408</v>
      </c>
      <c r="N77" s="85">
        <v>1.262868633844842</v>
      </c>
      <c r="O77" s="85">
        <v>1.0999999999999996</v>
      </c>
      <c r="P77" s="85">
        <v>2.0763994694315371</v>
      </c>
      <c r="S77" s="88"/>
      <c r="T77" s="87">
        <v>3</v>
      </c>
      <c r="V77" s="89">
        <f t="shared" si="16"/>
        <v>52.259997325277467</v>
      </c>
      <c r="W77" s="66">
        <f t="shared" si="17"/>
        <v>54.559997325277465</v>
      </c>
      <c r="X77" s="66">
        <f t="shared" si="18"/>
        <v>54.759997325277467</v>
      </c>
      <c r="Y77" s="66">
        <f t="shared" si="19"/>
        <v>52.259997325277467</v>
      </c>
      <c r="Z77" s="66">
        <f t="shared" si="20"/>
        <v>54.559997325277465</v>
      </c>
      <c r="AA77" s="66">
        <f t="shared" si="21"/>
        <v>54.759997325277467</v>
      </c>
    </row>
    <row r="78" spans="1:34" x14ac:dyDescent="0.25">
      <c r="A78" s="85" t="s">
        <v>602</v>
      </c>
      <c r="B78" s="85" t="s">
        <v>596</v>
      </c>
      <c r="C78" s="85">
        <v>12</v>
      </c>
      <c r="D78" s="85" t="s">
        <v>34</v>
      </c>
      <c r="E78" s="85">
        <v>35</v>
      </c>
      <c r="F78" s="85" t="s">
        <v>35</v>
      </c>
      <c r="G78" s="85">
        <v>31.959917808219178</v>
      </c>
      <c r="H78" s="85">
        <v>0</v>
      </c>
      <c r="I78" s="85">
        <v>0</v>
      </c>
      <c r="J78" s="85">
        <v>7.8648454502780227</v>
      </c>
      <c r="K78" s="85">
        <v>3.1689537211227914</v>
      </c>
      <c r="L78" s="85">
        <v>0.25</v>
      </c>
      <c r="M78" s="85">
        <v>0.91686742846269953</v>
      </c>
      <c r="N78" s="85">
        <v>1.2389781391304351</v>
      </c>
      <c r="O78" s="85">
        <v>1.1000000000000003</v>
      </c>
      <c r="P78" s="85">
        <v>2.1059038114182975</v>
      </c>
      <c r="S78" s="88"/>
      <c r="T78" s="87">
        <v>3</v>
      </c>
      <c r="V78" s="89">
        <f t="shared" si="16"/>
        <v>51.605466358631418</v>
      </c>
      <c r="W78" s="66">
        <f t="shared" si="17"/>
        <v>53.905466358631415</v>
      </c>
      <c r="X78" s="66">
        <f t="shared" si="18"/>
        <v>54.105466358631418</v>
      </c>
      <c r="Y78" s="66">
        <f t="shared" si="19"/>
        <v>51.605466358631418</v>
      </c>
      <c r="Z78" s="66">
        <f t="shared" si="20"/>
        <v>53.905466358631415</v>
      </c>
      <c r="AA78" s="66">
        <f t="shared" si="21"/>
        <v>54.105466358631418</v>
      </c>
    </row>
    <row r="79" spans="1:34" x14ac:dyDescent="0.25">
      <c r="A79" s="85" t="s">
        <v>602</v>
      </c>
      <c r="B79" s="85" t="s">
        <v>40</v>
      </c>
      <c r="C79" s="85">
        <v>18</v>
      </c>
      <c r="D79" s="85" t="s">
        <v>34</v>
      </c>
      <c r="E79" s="85">
        <v>35</v>
      </c>
      <c r="F79" s="85" t="s">
        <v>35</v>
      </c>
      <c r="G79" s="85">
        <v>31.8634249084249</v>
      </c>
      <c r="H79" s="85">
        <v>0</v>
      </c>
      <c r="I79" s="85">
        <v>0</v>
      </c>
      <c r="J79" s="85">
        <v>8.2777006175890442</v>
      </c>
      <c r="K79" s="85">
        <v>3.1328955441745139</v>
      </c>
      <c r="L79" s="85">
        <v>0.25</v>
      </c>
      <c r="M79" s="85">
        <v>0.96654544672596887</v>
      </c>
      <c r="N79" s="85">
        <v>1.2478950312698078</v>
      </c>
      <c r="O79" s="85">
        <v>1.0999999999999999</v>
      </c>
      <c r="P79" s="85">
        <v>2.1039760926331246</v>
      </c>
      <c r="S79" s="88"/>
      <c r="T79" s="87">
        <v>3</v>
      </c>
      <c r="V79" s="89">
        <f t="shared" si="16"/>
        <v>51.94243764081736</v>
      </c>
      <c r="W79" s="66">
        <f t="shared" si="17"/>
        <v>54.242437640817357</v>
      </c>
      <c r="X79" s="66">
        <f t="shared" si="18"/>
        <v>54.44243764081736</v>
      </c>
      <c r="Y79" s="66">
        <f t="shared" si="19"/>
        <v>51.94243764081736</v>
      </c>
      <c r="Z79" s="66">
        <f t="shared" si="20"/>
        <v>54.242437640817357</v>
      </c>
      <c r="AA79" s="66">
        <f t="shared" si="21"/>
        <v>54.44243764081736</v>
      </c>
    </row>
    <row r="80" spans="1:34" x14ac:dyDescent="0.25">
      <c r="A80" s="85" t="s">
        <v>602</v>
      </c>
      <c r="B80" s="85" t="s">
        <v>603</v>
      </c>
      <c r="C80" s="85">
        <v>24</v>
      </c>
      <c r="D80" s="85" t="s">
        <v>34</v>
      </c>
      <c r="E80" s="85">
        <v>35</v>
      </c>
      <c r="F80" s="85" t="s">
        <v>35</v>
      </c>
      <c r="G80" s="85">
        <v>31.606621004566211</v>
      </c>
      <c r="H80" s="85">
        <v>0</v>
      </c>
      <c r="I80" s="85">
        <v>0</v>
      </c>
      <c r="J80" s="85">
        <v>8.7790841482566204</v>
      </c>
      <c r="K80" s="85">
        <v>3.1689537211227918</v>
      </c>
      <c r="L80" s="85">
        <v>0.25</v>
      </c>
      <c r="M80" s="85">
        <v>1.008078716629454</v>
      </c>
      <c r="N80" s="85">
        <v>1.2564161307544759</v>
      </c>
      <c r="O80" s="85">
        <v>1.1000000000000001</v>
      </c>
      <c r="P80" s="85">
        <v>2.0906472100214657</v>
      </c>
      <c r="S80" s="88"/>
      <c r="T80" s="87">
        <v>3</v>
      </c>
      <c r="V80" s="89">
        <f t="shared" si="16"/>
        <v>52.259800931351023</v>
      </c>
      <c r="W80" s="66">
        <f t="shared" si="17"/>
        <v>54.55980093135102</v>
      </c>
      <c r="X80" s="66">
        <f t="shared" si="18"/>
        <v>54.759800931351023</v>
      </c>
      <c r="Y80" s="66">
        <f t="shared" si="19"/>
        <v>52.259800931351023</v>
      </c>
      <c r="Z80" s="66">
        <f t="shared" si="20"/>
        <v>54.55980093135102</v>
      </c>
      <c r="AA80" s="66">
        <f t="shared" si="21"/>
        <v>54.759800931351023</v>
      </c>
    </row>
    <row r="81" spans="1:27" x14ac:dyDescent="0.25">
      <c r="A81" s="85" t="s">
        <v>602</v>
      </c>
      <c r="B81" s="85" t="s">
        <v>41</v>
      </c>
      <c r="C81" s="85">
        <v>30</v>
      </c>
      <c r="D81" s="85" t="s">
        <v>34</v>
      </c>
      <c r="E81" s="85">
        <v>35</v>
      </c>
      <c r="F81" s="85" t="s">
        <v>35</v>
      </c>
      <c r="G81" s="85">
        <v>31.46338821807538</v>
      </c>
      <c r="H81" s="85">
        <v>0</v>
      </c>
      <c r="I81" s="85">
        <v>0</v>
      </c>
      <c r="J81" s="85">
        <v>8.9567300365060571</v>
      </c>
      <c r="K81" s="85">
        <v>3.1472435886337711</v>
      </c>
      <c r="L81" s="85">
        <v>0.25</v>
      </c>
      <c r="M81" s="85">
        <v>1.0228965559298118</v>
      </c>
      <c r="N81" s="85">
        <v>1.261822795954713</v>
      </c>
      <c r="O81" s="85">
        <v>1.1000000000000001</v>
      </c>
      <c r="P81" s="85">
        <v>2.0837259866012641</v>
      </c>
      <c r="S81" s="88"/>
      <c r="T81" s="87">
        <v>3</v>
      </c>
      <c r="V81" s="89">
        <f t="shared" si="16"/>
        <v>52.285807181700996</v>
      </c>
      <c r="W81" s="66">
        <f t="shared" si="17"/>
        <v>54.585807181700993</v>
      </c>
      <c r="X81" s="66">
        <f t="shared" si="18"/>
        <v>54.785807181700996</v>
      </c>
      <c r="Y81" s="66">
        <f t="shared" si="19"/>
        <v>52.285807181700996</v>
      </c>
      <c r="Z81" s="66">
        <f t="shared" si="20"/>
        <v>54.585807181700993</v>
      </c>
      <c r="AA81" s="66">
        <f t="shared" si="21"/>
        <v>54.785807181700996</v>
      </c>
    </row>
    <row r="82" spans="1:27" x14ac:dyDescent="0.25">
      <c r="A82" s="85" t="s">
        <v>602</v>
      </c>
      <c r="B82" s="85" t="s">
        <v>604</v>
      </c>
      <c r="C82" s="85">
        <v>36</v>
      </c>
      <c r="D82" s="85" t="s">
        <v>34</v>
      </c>
      <c r="E82" s="85">
        <v>35</v>
      </c>
      <c r="F82" s="85" t="s">
        <v>35</v>
      </c>
      <c r="G82" s="85">
        <v>31.287515981735162</v>
      </c>
      <c r="H82" s="85">
        <v>0</v>
      </c>
      <c r="I82" s="85">
        <v>0</v>
      </c>
      <c r="J82" s="85">
        <v>9.1807809276874011</v>
      </c>
      <c r="K82" s="85">
        <v>3.1689537211227923</v>
      </c>
      <c r="L82" s="85">
        <v>0.25</v>
      </c>
      <c r="M82" s="85">
        <v>1.0348990544898442</v>
      </c>
      <c r="N82" s="85">
        <v>1.2652430871696503</v>
      </c>
      <c r="O82" s="85">
        <v>1.0999999999999999</v>
      </c>
      <c r="P82" s="85">
        <v>2.0738908543458905</v>
      </c>
      <c r="S82" s="88"/>
      <c r="T82" s="87">
        <v>3</v>
      </c>
      <c r="V82" s="89">
        <f t="shared" si="16"/>
        <v>52.361283626550744</v>
      </c>
      <c r="W82" s="66">
        <f t="shared" si="17"/>
        <v>54.661283626550741</v>
      </c>
      <c r="X82" s="66">
        <f t="shared" si="18"/>
        <v>54.861283626550744</v>
      </c>
      <c r="Y82" s="66">
        <f t="shared" si="19"/>
        <v>52.361283626550744</v>
      </c>
      <c r="Z82" s="66">
        <f t="shared" si="20"/>
        <v>54.661283626550741</v>
      </c>
      <c r="AA82" s="66">
        <f t="shared" si="21"/>
        <v>54.861283626550744</v>
      </c>
    </row>
    <row r="83" spans="1:27" x14ac:dyDescent="0.25">
      <c r="A83" s="85" t="s">
        <v>605</v>
      </c>
      <c r="B83" s="85" t="s">
        <v>597</v>
      </c>
      <c r="C83" s="85">
        <v>12</v>
      </c>
      <c r="D83" s="85" t="s">
        <v>34</v>
      </c>
      <c r="E83" s="85">
        <v>35</v>
      </c>
      <c r="F83" s="85" t="s">
        <v>35</v>
      </c>
      <c r="G83" s="85">
        <v>31.996082191780829</v>
      </c>
      <c r="H83" s="85">
        <v>0</v>
      </c>
      <c r="I83" s="85">
        <v>0</v>
      </c>
      <c r="J83" s="85">
        <v>8.1529316862407892</v>
      </c>
      <c r="K83" s="85">
        <v>3.1689537211227918</v>
      </c>
      <c r="L83" s="85">
        <v>0.25</v>
      </c>
      <c r="M83" s="85">
        <v>0.95053909289156435</v>
      </c>
      <c r="N83" s="85">
        <v>1.2425111478260871</v>
      </c>
      <c r="O83" s="85">
        <v>1.1000000000000003</v>
      </c>
      <c r="P83" s="85">
        <v>2.110100828005788</v>
      </c>
      <c r="S83" s="88"/>
      <c r="T83" s="87">
        <v>3</v>
      </c>
      <c r="V83" s="89">
        <f t="shared" si="16"/>
        <v>51.971118667867849</v>
      </c>
      <c r="W83" s="66">
        <f t="shared" si="17"/>
        <v>54.271118667867846</v>
      </c>
      <c r="X83" s="66">
        <f t="shared" si="18"/>
        <v>54.471118667867849</v>
      </c>
      <c r="Y83" s="66">
        <f t="shared" si="19"/>
        <v>51.971118667867849</v>
      </c>
      <c r="Z83" s="66">
        <f t="shared" si="20"/>
        <v>54.271118667867846</v>
      </c>
      <c r="AA83" s="66">
        <f t="shared" si="21"/>
        <v>54.471118667867849</v>
      </c>
    </row>
    <row r="84" spans="1:27" x14ac:dyDescent="0.25">
      <c r="A84" s="85" t="s">
        <v>605</v>
      </c>
      <c r="B84" s="85" t="s">
        <v>43</v>
      </c>
      <c r="C84" s="85">
        <v>18</v>
      </c>
      <c r="D84" s="85" t="s">
        <v>34</v>
      </c>
      <c r="E84" s="85">
        <v>35</v>
      </c>
      <c r="F84" s="85" t="s">
        <v>35</v>
      </c>
      <c r="G84" s="85">
        <v>31.633503339404974</v>
      </c>
      <c r="H84" s="85">
        <v>0</v>
      </c>
      <c r="I84" s="85">
        <v>0</v>
      </c>
      <c r="J84" s="85">
        <v>8.4031298357264834</v>
      </c>
      <c r="K84" s="85">
        <v>3.0897888482692202</v>
      </c>
      <c r="L84" s="85">
        <v>0.25</v>
      </c>
      <c r="M84" s="85">
        <v>1.0024021181538583</v>
      </c>
      <c r="N84" s="85">
        <v>1.2524724905292826</v>
      </c>
      <c r="O84" s="85">
        <v>1.0999999999999999</v>
      </c>
      <c r="P84" s="85">
        <v>2.0958996838937569</v>
      </c>
      <c r="S84" s="88"/>
      <c r="T84" s="87">
        <v>3</v>
      </c>
      <c r="V84" s="89">
        <f t="shared" si="16"/>
        <v>51.827196315977574</v>
      </c>
      <c r="W84" s="66">
        <f t="shared" si="17"/>
        <v>54.127196315977571</v>
      </c>
      <c r="X84" s="66">
        <f t="shared" si="18"/>
        <v>54.327196315977574</v>
      </c>
      <c r="Y84" s="66">
        <f t="shared" si="19"/>
        <v>51.827196315977574</v>
      </c>
      <c r="Z84" s="66">
        <f t="shared" si="20"/>
        <v>54.127196315977571</v>
      </c>
      <c r="AA84" s="66">
        <f t="shared" si="21"/>
        <v>54.327196315977574</v>
      </c>
    </row>
    <row r="85" spans="1:27" x14ac:dyDescent="0.25">
      <c r="A85" s="85" t="s">
        <v>605</v>
      </c>
      <c r="B85" s="85" t="s">
        <v>606</v>
      </c>
      <c r="C85" s="85">
        <v>24</v>
      </c>
      <c r="D85" s="85" t="s">
        <v>34</v>
      </c>
      <c r="E85" s="85">
        <v>35</v>
      </c>
      <c r="F85" s="85" t="s">
        <v>35</v>
      </c>
      <c r="G85" s="85">
        <v>31.560173515981727</v>
      </c>
      <c r="H85" s="85">
        <v>0</v>
      </c>
      <c r="I85" s="85">
        <v>0</v>
      </c>
      <c r="J85" s="85">
        <v>8.9570599576079406</v>
      </c>
      <c r="K85" s="85">
        <v>3.1689537211227923</v>
      </c>
      <c r="L85" s="85">
        <v>0.25</v>
      </c>
      <c r="M85" s="85">
        <v>1.0262344128372587</v>
      </c>
      <c r="N85" s="85">
        <v>1.2594298599744245</v>
      </c>
      <c r="O85" s="85">
        <v>1.0999999999999999</v>
      </c>
      <c r="P85" s="85">
        <v>2.0886354426117379</v>
      </c>
      <c r="S85" s="88"/>
      <c r="T85" s="87">
        <v>3</v>
      </c>
      <c r="V85" s="89">
        <f t="shared" si="16"/>
        <v>52.41048691013588</v>
      </c>
      <c r="W85" s="66">
        <f t="shared" si="17"/>
        <v>54.710486910135877</v>
      </c>
      <c r="X85" s="66">
        <f t="shared" si="18"/>
        <v>54.91048691013588</v>
      </c>
      <c r="Y85" s="66">
        <f t="shared" si="19"/>
        <v>52.41048691013588</v>
      </c>
      <c r="Z85" s="66">
        <f t="shared" si="20"/>
        <v>54.710486910135877</v>
      </c>
      <c r="AA85" s="66">
        <f t="shared" si="21"/>
        <v>54.91048691013588</v>
      </c>
    </row>
    <row r="86" spans="1:27" x14ac:dyDescent="0.25">
      <c r="A86" s="85" t="s">
        <v>605</v>
      </c>
      <c r="B86" s="85" t="s">
        <v>44</v>
      </c>
      <c r="C86" s="85">
        <v>30</v>
      </c>
      <c r="D86" s="85" t="s">
        <v>34</v>
      </c>
      <c r="E86" s="85">
        <v>35</v>
      </c>
      <c r="F86" s="85" t="s">
        <v>35</v>
      </c>
      <c r="G86" s="85">
        <v>31.32236323851204</v>
      </c>
      <c r="H86" s="85">
        <v>0</v>
      </c>
      <c r="I86" s="85">
        <v>0</v>
      </c>
      <c r="J86" s="85">
        <v>9.024940340387726</v>
      </c>
      <c r="K86" s="85">
        <v>3.1209236739143509</v>
      </c>
      <c r="L86" s="85">
        <v>0.25</v>
      </c>
      <c r="M86" s="85">
        <v>1.0439974913566139</v>
      </c>
      <c r="N86" s="85">
        <v>1.2644381738376038</v>
      </c>
      <c r="O86" s="85">
        <v>1.1000000000000001</v>
      </c>
      <c r="P86" s="85">
        <v>2.0791533293517297</v>
      </c>
      <c r="S86" s="88"/>
      <c r="T86" s="87">
        <v>3</v>
      </c>
      <c r="V86" s="89">
        <f t="shared" si="16"/>
        <v>52.205816247360062</v>
      </c>
      <c r="W86" s="66">
        <f t="shared" si="17"/>
        <v>54.505816247360059</v>
      </c>
      <c r="X86" s="66">
        <f t="shared" si="18"/>
        <v>54.705816247360062</v>
      </c>
      <c r="Y86" s="66">
        <f t="shared" si="19"/>
        <v>52.205816247360062</v>
      </c>
      <c r="Z86" s="66">
        <f t="shared" si="20"/>
        <v>54.505816247360059</v>
      </c>
      <c r="AA86" s="66">
        <f t="shared" si="21"/>
        <v>54.705816247360062</v>
      </c>
    </row>
    <row r="87" spans="1:27" x14ac:dyDescent="0.25">
      <c r="A87" s="85" t="s">
        <v>605</v>
      </c>
      <c r="B87" s="85" t="s">
        <v>607</v>
      </c>
      <c r="C87" s="85">
        <v>36</v>
      </c>
      <c r="D87" s="85" t="s">
        <v>34</v>
      </c>
      <c r="E87" s="85">
        <v>35</v>
      </c>
      <c r="F87" s="85" t="s">
        <v>35</v>
      </c>
      <c r="G87" s="85">
        <v>31.258223844282238</v>
      </c>
      <c r="H87" s="85">
        <v>0</v>
      </c>
      <c r="I87" s="85">
        <v>0</v>
      </c>
      <c r="J87" s="85">
        <v>9.3085494348225737</v>
      </c>
      <c r="K87" s="85">
        <v>3.1718477427859186</v>
      </c>
      <c r="L87" s="85">
        <v>0.25</v>
      </c>
      <c r="M87" s="85">
        <v>1.0451125725637154</v>
      </c>
      <c r="N87" s="85">
        <v>1.2672522399829496</v>
      </c>
      <c r="O87" s="85">
        <v>1.0999999999999999</v>
      </c>
      <c r="P87" s="85">
        <v>2.0724407427456129</v>
      </c>
      <c r="S87" s="88"/>
      <c r="T87" s="87">
        <v>3</v>
      </c>
      <c r="V87" s="89">
        <f t="shared" si="16"/>
        <v>52.473426577183005</v>
      </c>
      <c r="W87" s="66">
        <f t="shared" si="17"/>
        <v>54.773426577183002</v>
      </c>
      <c r="X87" s="66">
        <f t="shared" si="18"/>
        <v>54.973426577183005</v>
      </c>
      <c r="Y87" s="66">
        <f t="shared" si="19"/>
        <v>52.473426577183005</v>
      </c>
      <c r="Z87" s="66">
        <f t="shared" si="20"/>
        <v>54.773426577183002</v>
      </c>
      <c r="AA87" s="66">
        <f t="shared" si="21"/>
        <v>54.973426577183005</v>
      </c>
    </row>
    <row r="88" spans="1:27" x14ac:dyDescent="0.25">
      <c r="A88" s="85" t="s">
        <v>608</v>
      </c>
      <c r="B88" s="85" t="s">
        <v>598</v>
      </c>
      <c r="C88" s="85">
        <v>12</v>
      </c>
      <c r="D88" s="85" t="s">
        <v>34</v>
      </c>
      <c r="E88" s="85">
        <v>35</v>
      </c>
      <c r="F88" s="85" t="s">
        <v>35</v>
      </c>
      <c r="G88" s="85">
        <v>31.850100456621011</v>
      </c>
      <c r="H88" s="85">
        <v>0</v>
      </c>
      <c r="I88" s="85">
        <v>0</v>
      </c>
      <c r="J88" s="85">
        <v>8.4718843046281371</v>
      </c>
      <c r="K88" s="85">
        <v>3.1689537211227923</v>
      </c>
      <c r="L88" s="85">
        <v>0.25</v>
      </c>
      <c r="M88" s="85">
        <v>0.96302370141053295</v>
      </c>
      <c r="N88" s="85">
        <v>1.2457483304347829</v>
      </c>
      <c r="O88" s="85">
        <v>1.1000000000000005</v>
      </c>
      <c r="P88" s="85">
        <v>2.103648428370045</v>
      </c>
      <c r="S88" s="88"/>
      <c r="T88" s="87">
        <v>3</v>
      </c>
      <c r="V88" s="89">
        <f t="shared" si="16"/>
        <v>52.153358942587303</v>
      </c>
      <c r="W88" s="66">
        <f t="shared" si="17"/>
        <v>54.4533589425873</v>
      </c>
      <c r="X88" s="66">
        <f t="shared" si="18"/>
        <v>54.653358942587303</v>
      </c>
      <c r="Y88" s="66">
        <f t="shared" si="19"/>
        <v>52.153358942587303</v>
      </c>
      <c r="Z88" s="66">
        <f t="shared" si="20"/>
        <v>54.4533589425873</v>
      </c>
      <c r="AA88" s="66">
        <f t="shared" si="21"/>
        <v>54.653358942587303</v>
      </c>
    </row>
    <row r="89" spans="1:27" x14ac:dyDescent="0.25">
      <c r="A89" s="85" t="s">
        <v>608</v>
      </c>
      <c r="B89" s="85" t="s">
        <v>388</v>
      </c>
      <c r="C89" s="85">
        <v>18</v>
      </c>
      <c r="D89" s="85" t="s">
        <v>34</v>
      </c>
      <c r="E89" s="85">
        <v>35</v>
      </c>
      <c r="F89" s="85" t="s">
        <v>35</v>
      </c>
      <c r="G89" s="85">
        <v>31.292883211678824</v>
      </c>
      <c r="H89" s="85">
        <v>0</v>
      </c>
      <c r="I89" s="85">
        <v>0</v>
      </c>
      <c r="J89" s="85">
        <v>8.6083927259597157</v>
      </c>
      <c r="K89" s="85">
        <v>3.0725719731504513</v>
      </c>
      <c r="L89" s="85">
        <v>0.25</v>
      </c>
      <c r="M89" s="85">
        <v>1.0217640605946254</v>
      </c>
      <c r="N89" s="85">
        <v>1.2561534181600464</v>
      </c>
      <c r="O89" s="85">
        <v>1.1000000000000003</v>
      </c>
      <c r="P89" s="85">
        <v>2.0818469449347057</v>
      </c>
      <c r="S89" s="88"/>
      <c r="T89" s="87">
        <v>3</v>
      </c>
      <c r="V89" s="89">
        <f t="shared" si="16"/>
        <v>51.683612334478369</v>
      </c>
      <c r="W89" s="66">
        <f t="shared" si="17"/>
        <v>53.983612334478366</v>
      </c>
      <c r="X89" s="66">
        <f t="shared" si="18"/>
        <v>54.183612334478369</v>
      </c>
      <c r="Y89" s="66">
        <f t="shared" si="19"/>
        <v>51.683612334478369</v>
      </c>
      <c r="Z89" s="66">
        <f t="shared" si="20"/>
        <v>53.983612334478366</v>
      </c>
      <c r="AA89" s="66">
        <f t="shared" si="21"/>
        <v>54.183612334478369</v>
      </c>
    </row>
    <row r="90" spans="1:27" x14ac:dyDescent="0.25">
      <c r="A90" s="85" t="s">
        <v>608</v>
      </c>
      <c r="B90" s="85" t="s">
        <v>609</v>
      </c>
      <c r="C90" s="85">
        <v>24</v>
      </c>
      <c r="D90" s="85" t="s">
        <v>34</v>
      </c>
      <c r="E90" s="85">
        <v>35</v>
      </c>
      <c r="F90" s="85" t="s">
        <v>35</v>
      </c>
      <c r="G90" s="85">
        <v>31.435200913241999</v>
      </c>
      <c r="H90" s="85">
        <v>0</v>
      </c>
      <c r="I90" s="85">
        <v>0</v>
      </c>
      <c r="J90" s="85">
        <v>9.1541046036754743</v>
      </c>
      <c r="K90" s="85">
        <v>3.1689537211227923</v>
      </c>
      <c r="L90" s="85">
        <v>0.25</v>
      </c>
      <c r="M90" s="85">
        <v>1.0333600373209821</v>
      </c>
      <c r="N90" s="85">
        <v>1.2621912434462912</v>
      </c>
      <c r="O90" s="85">
        <v>1.1000000000000001</v>
      </c>
      <c r="P90" s="85">
        <v>2.082956465583464</v>
      </c>
      <c r="S90" s="88"/>
      <c r="T90" s="87">
        <v>3</v>
      </c>
      <c r="V90" s="89">
        <f t="shared" si="16"/>
        <v>52.486766984390997</v>
      </c>
      <c r="W90" s="66">
        <f t="shared" si="17"/>
        <v>54.786766984390994</v>
      </c>
      <c r="X90" s="66">
        <f t="shared" si="18"/>
        <v>54.986766984390997</v>
      </c>
      <c r="Y90" s="66">
        <f t="shared" si="19"/>
        <v>52.486766984390997</v>
      </c>
      <c r="Z90" s="66">
        <f t="shared" si="20"/>
        <v>54.786766984390994</v>
      </c>
      <c r="AA90" s="66">
        <f t="shared" si="21"/>
        <v>54.986766984390997</v>
      </c>
    </row>
    <row r="91" spans="1:27" x14ac:dyDescent="0.25">
      <c r="A91" s="85" t="s">
        <v>608</v>
      </c>
      <c r="B91" s="85" t="s">
        <v>391</v>
      </c>
      <c r="C91" s="85">
        <v>30</v>
      </c>
      <c r="D91" s="85" t="s">
        <v>34</v>
      </c>
      <c r="E91" s="85">
        <v>35</v>
      </c>
      <c r="F91" s="85" t="s">
        <v>35</v>
      </c>
      <c r="G91" s="85">
        <v>31.123636363636368</v>
      </c>
      <c r="H91" s="85">
        <v>0</v>
      </c>
      <c r="I91" s="85">
        <v>0</v>
      </c>
      <c r="J91" s="85">
        <v>9.1482398516462986</v>
      </c>
      <c r="K91" s="85">
        <v>3.1103914959134458</v>
      </c>
      <c r="L91" s="85">
        <v>0.25</v>
      </c>
      <c r="M91" s="85">
        <v>1.0553925632473906</v>
      </c>
      <c r="N91" s="85">
        <v>1.2666474123388025</v>
      </c>
      <c r="O91" s="85">
        <v>1.1000000000000001</v>
      </c>
      <c r="P91" s="85">
        <v>2.0708536990686057</v>
      </c>
      <c r="S91" s="88"/>
      <c r="T91" s="87">
        <v>3</v>
      </c>
      <c r="V91" s="89">
        <f t="shared" si="16"/>
        <v>52.125161385850916</v>
      </c>
      <c r="W91" s="66">
        <f t="shared" si="17"/>
        <v>54.425161385850913</v>
      </c>
      <c r="X91" s="66">
        <f t="shared" si="18"/>
        <v>54.625161385850916</v>
      </c>
      <c r="Y91" s="66">
        <f t="shared" si="19"/>
        <v>52.125161385850916</v>
      </c>
      <c r="Z91" s="66">
        <f t="shared" si="20"/>
        <v>54.425161385850913</v>
      </c>
      <c r="AA91" s="66">
        <f t="shared" si="21"/>
        <v>54.625161385850916</v>
      </c>
    </row>
    <row r="92" spans="1:27" x14ac:dyDescent="0.25">
      <c r="A92" s="85" t="s">
        <v>608</v>
      </c>
      <c r="B92" s="85" t="s">
        <v>610</v>
      </c>
      <c r="C92" s="85">
        <v>36</v>
      </c>
      <c r="D92" s="85" t="s">
        <v>34</v>
      </c>
      <c r="E92" s="85">
        <v>35</v>
      </c>
      <c r="F92" s="85" t="s">
        <v>35</v>
      </c>
      <c r="G92" s="85">
        <v>31.172381386861318</v>
      </c>
      <c r="H92" s="85">
        <v>0</v>
      </c>
      <c r="I92" s="85">
        <v>0</v>
      </c>
      <c r="J92" s="85">
        <v>9.4399125322009301</v>
      </c>
      <c r="K92" s="85">
        <v>3.1718477427859186</v>
      </c>
      <c r="L92" s="85">
        <v>0.25</v>
      </c>
      <c r="M92" s="85">
        <v>1.0482400854987435</v>
      </c>
      <c r="N92" s="85">
        <v>1.2690931622975274</v>
      </c>
      <c r="O92" s="85">
        <v>1.1000000000000001</v>
      </c>
      <c r="P92" s="85">
        <v>2.0682483005797931</v>
      </c>
      <c r="S92" s="88"/>
      <c r="T92" s="87">
        <v>3</v>
      </c>
      <c r="V92" s="89">
        <f t="shared" si="16"/>
        <v>52.519723210224228</v>
      </c>
      <c r="W92" s="66">
        <f t="shared" si="17"/>
        <v>54.819723210224225</v>
      </c>
      <c r="X92" s="66">
        <f t="shared" si="18"/>
        <v>55.019723210224228</v>
      </c>
      <c r="Y92" s="66">
        <f t="shared" si="19"/>
        <v>52.519723210224228</v>
      </c>
      <c r="Z92" s="66">
        <f t="shared" si="20"/>
        <v>54.819723210224225</v>
      </c>
      <c r="AA92" s="66">
        <f t="shared" si="21"/>
        <v>55.019723210224228</v>
      </c>
    </row>
    <row r="93" spans="1:27" x14ac:dyDescent="0.25">
      <c r="A93" s="85" t="s">
        <v>611</v>
      </c>
      <c r="B93" s="85" t="s">
        <v>473</v>
      </c>
      <c r="C93" s="85">
        <v>12</v>
      </c>
      <c r="D93" s="85" t="s">
        <v>34</v>
      </c>
      <c r="E93" s="85">
        <v>35</v>
      </c>
      <c r="F93" s="85" t="s">
        <v>35</v>
      </c>
      <c r="G93" s="85">
        <v>31.694977168949777</v>
      </c>
      <c r="H93" s="85">
        <v>0</v>
      </c>
      <c r="I93" s="85">
        <v>0</v>
      </c>
      <c r="J93" s="85">
        <v>8.7805481288739546</v>
      </c>
      <c r="K93" s="85">
        <v>3.1689537211227909</v>
      </c>
      <c r="L93" s="85">
        <v>0.25</v>
      </c>
      <c r="M93" s="85">
        <v>0.96991543320505103</v>
      </c>
      <c r="N93" s="85">
        <v>1.2485910782608698</v>
      </c>
      <c r="O93" s="85">
        <v>1.1000000000000001</v>
      </c>
      <c r="P93" s="85">
        <v>2.0941212582763709</v>
      </c>
      <c r="S93" s="88"/>
      <c r="T93" s="87">
        <v>3</v>
      </c>
      <c r="V93" s="89">
        <f t="shared" si="16"/>
        <v>52.307106788688813</v>
      </c>
      <c r="W93" s="66">
        <f t="shared" si="17"/>
        <v>54.60710678868881</v>
      </c>
      <c r="X93" s="66">
        <f t="shared" si="18"/>
        <v>54.807106788688813</v>
      </c>
      <c r="Y93" s="66">
        <f t="shared" si="19"/>
        <v>52.307106788688813</v>
      </c>
      <c r="Z93" s="66">
        <f t="shared" si="20"/>
        <v>54.60710678868881</v>
      </c>
      <c r="AA93" s="66">
        <f t="shared" si="21"/>
        <v>54.807106788688813</v>
      </c>
    </row>
    <row r="94" spans="1:27" x14ac:dyDescent="0.25">
      <c r="A94" s="85" t="s">
        <v>611</v>
      </c>
      <c r="B94" s="85" t="s">
        <v>498</v>
      </c>
      <c r="C94" s="85">
        <v>18</v>
      </c>
      <c r="D94" s="85" t="s">
        <v>34</v>
      </c>
      <c r="E94" s="85">
        <v>35</v>
      </c>
      <c r="F94" s="85" t="s">
        <v>35</v>
      </c>
      <c r="G94" s="85">
        <v>31.129811778992099</v>
      </c>
      <c r="H94" s="85">
        <v>0</v>
      </c>
      <c r="I94" s="85">
        <v>0</v>
      </c>
      <c r="J94" s="85">
        <v>8.9132037250755687</v>
      </c>
      <c r="K94" s="85">
        <v>3.0923522438375359</v>
      </c>
      <c r="L94" s="85">
        <v>0.25</v>
      </c>
      <c r="M94" s="85">
        <v>1.0274524243092502</v>
      </c>
      <c r="N94" s="85">
        <v>1.2591767324428591</v>
      </c>
      <c r="O94" s="85">
        <v>1.0999999999999999</v>
      </c>
      <c r="P94" s="85">
        <v>2.0743729524650125</v>
      </c>
      <c r="S94" s="88"/>
      <c r="T94" s="87">
        <v>3</v>
      </c>
      <c r="V94" s="89">
        <f t="shared" si="16"/>
        <v>51.846369857122326</v>
      </c>
      <c r="W94" s="66">
        <f t="shared" si="17"/>
        <v>54.146369857122323</v>
      </c>
      <c r="X94" s="66">
        <f t="shared" si="18"/>
        <v>54.346369857122326</v>
      </c>
      <c r="Y94" s="66">
        <f t="shared" si="19"/>
        <v>51.846369857122326</v>
      </c>
      <c r="Z94" s="66">
        <f t="shared" si="20"/>
        <v>54.146369857122323</v>
      </c>
      <c r="AA94" s="66">
        <f t="shared" si="21"/>
        <v>54.346369857122326</v>
      </c>
    </row>
    <row r="95" spans="1:27" x14ac:dyDescent="0.25">
      <c r="A95" s="85" t="s">
        <v>611</v>
      </c>
      <c r="B95" s="85" t="s">
        <v>474</v>
      </c>
      <c r="C95" s="85">
        <v>24</v>
      </c>
      <c r="D95" s="85" t="s">
        <v>34</v>
      </c>
      <c r="E95" s="85">
        <v>35</v>
      </c>
      <c r="F95" s="85" t="s">
        <v>35</v>
      </c>
      <c r="G95" s="85">
        <v>31.292433789954334</v>
      </c>
      <c r="H95" s="85">
        <v>0</v>
      </c>
      <c r="I95" s="85">
        <v>0</v>
      </c>
      <c r="J95" s="85">
        <v>9.3447929708376023</v>
      </c>
      <c r="K95" s="85">
        <v>3.1689537211227918</v>
      </c>
      <c r="L95" s="85">
        <v>0.25</v>
      </c>
      <c r="M95" s="85">
        <v>1.0365646634908774</v>
      </c>
      <c r="N95" s="85">
        <v>1.264616165920716</v>
      </c>
      <c r="O95" s="85">
        <v>1.1000000000000001</v>
      </c>
      <c r="P95" s="85">
        <v>2.0748830410731181</v>
      </c>
      <c r="S95" s="88"/>
      <c r="T95" s="87">
        <v>3</v>
      </c>
      <c r="V95" s="89">
        <f t="shared" si="16"/>
        <v>52.532244352399438</v>
      </c>
      <c r="W95" s="66">
        <f t="shared" si="17"/>
        <v>54.832244352399435</v>
      </c>
      <c r="X95" s="66">
        <f t="shared" si="18"/>
        <v>55.032244352399438</v>
      </c>
      <c r="Y95" s="66">
        <f t="shared" si="19"/>
        <v>52.532244352399438</v>
      </c>
      <c r="Z95" s="66">
        <f t="shared" si="20"/>
        <v>54.832244352399435</v>
      </c>
      <c r="AA95" s="66">
        <f t="shared" si="21"/>
        <v>55.032244352399438</v>
      </c>
    </row>
    <row r="96" spans="1:27" x14ac:dyDescent="0.25">
      <c r="A96" s="85" t="s">
        <v>611</v>
      </c>
      <c r="B96" s="85" t="s">
        <v>500</v>
      </c>
      <c r="C96" s="85">
        <v>30</v>
      </c>
      <c r="D96" s="85" t="s">
        <v>34</v>
      </c>
      <c r="E96" s="85">
        <v>35</v>
      </c>
      <c r="F96" s="85" t="s">
        <v>35</v>
      </c>
      <c r="G96" s="85">
        <v>30.995452224653544</v>
      </c>
      <c r="H96" s="85">
        <v>0</v>
      </c>
      <c r="I96" s="85">
        <v>0</v>
      </c>
      <c r="J96" s="85">
        <v>9.3346187427987637</v>
      </c>
      <c r="K96" s="85">
        <v>3.1224940684970428</v>
      </c>
      <c r="L96" s="85">
        <v>0.25</v>
      </c>
      <c r="M96" s="85">
        <v>1.0578837361592186</v>
      </c>
      <c r="N96" s="85">
        <v>1.2685103924572922</v>
      </c>
      <c r="O96" s="85">
        <v>1.0999999999999999</v>
      </c>
      <c r="P96" s="85">
        <v>2.0649514418050554</v>
      </c>
      <c r="S96" s="88"/>
      <c r="T96" s="87">
        <v>3</v>
      </c>
      <c r="V96" s="89">
        <f t="shared" si="16"/>
        <v>52.19391060637092</v>
      </c>
      <c r="W96" s="66">
        <f t="shared" si="17"/>
        <v>54.493910606370918</v>
      </c>
      <c r="X96" s="66">
        <f t="shared" si="18"/>
        <v>54.69391060637092</v>
      </c>
      <c r="Y96" s="66">
        <f t="shared" si="19"/>
        <v>52.19391060637092</v>
      </c>
      <c r="Z96" s="66">
        <f t="shared" si="20"/>
        <v>54.493910606370918</v>
      </c>
      <c r="AA96" s="66">
        <f t="shared" si="21"/>
        <v>54.69391060637092</v>
      </c>
    </row>
    <row r="97" spans="1:27" x14ac:dyDescent="0.25">
      <c r="A97" s="85" t="s">
        <v>611</v>
      </c>
      <c r="B97" s="85" t="s">
        <v>612</v>
      </c>
      <c r="C97" s="85">
        <v>36</v>
      </c>
      <c r="D97" s="85" t="s">
        <v>34</v>
      </c>
      <c r="E97" s="85">
        <v>35</v>
      </c>
      <c r="F97" s="85" t="s">
        <v>35</v>
      </c>
      <c r="G97" s="85">
        <v>31.174136960600379</v>
      </c>
      <c r="H97" s="85">
        <v>0</v>
      </c>
      <c r="I97" s="85">
        <v>0</v>
      </c>
      <c r="J97" s="85">
        <v>9.4977451370588852</v>
      </c>
      <c r="K97" s="85">
        <v>3.1528276708958494</v>
      </c>
      <c r="L97" s="85">
        <v>0.25</v>
      </c>
      <c r="M97" s="85">
        <v>1.054794598497115</v>
      </c>
      <c r="N97" s="85">
        <v>1.2704419349829015</v>
      </c>
      <c r="O97" s="85">
        <v>1.0999999999999999</v>
      </c>
      <c r="P97" s="85">
        <v>2.0690379922764452</v>
      </c>
      <c r="S97" s="88"/>
      <c r="T97" s="87">
        <v>3</v>
      </c>
      <c r="V97" s="89">
        <f t="shared" si="16"/>
        <v>52.568984294311576</v>
      </c>
      <c r="W97" s="66">
        <f t="shared" si="17"/>
        <v>54.868984294311574</v>
      </c>
      <c r="X97" s="66">
        <f t="shared" si="18"/>
        <v>55.068984294311576</v>
      </c>
      <c r="Y97" s="66">
        <f t="shared" si="19"/>
        <v>52.568984294311576</v>
      </c>
      <c r="Z97" s="66">
        <f t="shared" si="20"/>
        <v>54.868984294311574</v>
      </c>
      <c r="AA97" s="66">
        <f t="shared" si="21"/>
        <v>55.068984294311576</v>
      </c>
    </row>
    <row r="98" spans="1:27" x14ac:dyDescent="0.25">
      <c r="A98" s="85" t="s">
        <v>615</v>
      </c>
      <c r="B98" s="85" t="s">
        <v>476</v>
      </c>
      <c r="C98" s="85">
        <v>12</v>
      </c>
      <c r="D98" s="85" t="s">
        <v>34</v>
      </c>
      <c r="E98" s="85">
        <v>35</v>
      </c>
      <c r="F98" s="85" t="s">
        <v>35</v>
      </c>
      <c r="G98" s="85">
        <v>31.614566210045666</v>
      </c>
      <c r="H98" s="85">
        <v>0</v>
      </c>
      <c r="I98" s="85">
        <v>0</v>
      </c>
      <c r="J98" s="85">
        <v>9.0995007472613061</v>
      </c>
      <c r="K98" s="85">
        <v>3.1689537211227905</v>
      </c>
      <c r="L98" s="85">
        <v>0.25</v>
      </c>
      <c r="M98" s="85">
        <v>1.0330789932475988</v>
      </c>
      <c r="N98" s="85">
        <v>1.2517860000000001</v>
      </c>
      <c r="O98" s="85">
        <v>1.1000000000000001</v>
      </c>
      <c r="P98" s="85">
        <v>2.0932102814851037</v>
      </c>
      <c r="S98" s="88"/>
      <c r="T98" s="87">
        <v>3</v>
      </c>
      <c r="V98" s="89">
        <f t="shared" si="16"/>
        <v>52.611095953162462</v>
      </c>
      <c r="W98" s="66">
        <f t="shared" si="17"/>
        <v>54.911095953162459</v>
      </c>
      <c r="X98" s="66">
        <f t="shared" si="18"/>
        <v>55.111095953162462</v>
      </c>
      <c r="Y98" s="66">
        <f t="shared" si="19"/>
        <v>52.611095953162462</v>
      </c>
      <c r="Z98" s="66">
        <f t="shared" si="20"/>
        <v>54.911095953162459</v>
      </c>
      <c r="AA98" s="66">
        <f t="shared" si="21"/>
        <v>55.111095953162462</v>
      </c>
    </row>
    <row r="99" spans="1:27" x14ac:dyDescent="0.25">
      <c r="A99" s="85" t="s">
        <v>615</v>
      </c>
      <c r="B99" s="85" t="s">
        <v>504</v>
      </c>
      <c r="C99" s="85">
        <v>18</v>
      </c>
      <c r="D99" s="85" t="s">
        <v>34</v>
      </c>
      <c r="E99" s="85">
        <v>35</v>
      </c>
      <c r="F99" s="85" t="s">
        <v>35</v>
      </c>
      <c r="G99" s="85">
        <v>31.06914841849148</v>
      </c>
      <c r="H99" s="85">
        <v>0</v>
      </c>
      <c r="I99" s="85">
        <v>0</v>
      </c>
      <c r="J99" s="85">
        <v>9.2396692784015855</v>
      </c>
      <c r="K99" s="85">
        <v>3.1165835167430735</v>
      </c>
      <c r="L99" s="85">
        <v>0.25</v>
      </c>
      <c r="M99" s="85">
        <v>1.0959699801483394</v>
      </c>
      <c r="N99" s="85">
        <v>1.2625177053107726</v>
      </c>
      <c r="O99" s="85">
        <v>1.1000000000000001</v>
      </c>
      <c r="P99" s="85">
        <v>2.0748363049586298</v>
      </c>
      <c r="S99" s="88"/>
      <c r="T99" s="87">
        <v>3</v>
      </c>
      <c r="V99" s="89">
        <f t="shared" si="16"/>
        <v>52.208725204053877</v>
      </c>
      <c r="W99" s="66">
        <f t="shared" si="17"/>
        <v>54.508725204053874</v>
      </c>
      <c r="X99" s="66">
        <f t="shared" si="18"/>
        <v>54.708725204053877</v>
      </c>
      <c r="Y99" s="66">
        <f t="shared" si="19"/>
        <v>52.208725204053877</v>
      </c>
      <c r="Z99" s="66">
        <f t="shared" si="20"/>
        <v>54.508725204053874</v>
      </c>
      <c r="AA99" s="66">
        <f t="shared" si="21"/>
        <v>54.708725204053877</v>
      </c>
    </row>
    <row r="100" spans="1:27" x14ac:dyDescent="0.25">
      <c r="A100" s="85" t="s">
        <v>615</v>
      </c>
      <c r="B100" s="85" t="s">
        <v>478</v>
      </c>
      <c r="C100" s="85">
        <v>24</v>
      </c>
      <c r="D100" s="85" t="s">
        <v>34</v>
      </c>
      <c r="E100" s="85">
        <v>35</v>
      </c>
      <c r="F100" s="85" t="s">
        <v>35</v>
      </c>
      <c r="G100" s="85">
        <v>31.243525114155247</v>
      </c>
      <c r="H100" s="85">
        <v>0</v>
      </c>
      <c r="I100" s="85">
        <v>0</v>
      </c>
      <c r="J100" s="85">
        <v>9.541837616905136</v>
      </c>
      <c r="K100" s="85">
        <v>3.1689537211227918</v>
      </c>
      <c r="L100" s="85">
        <v>0.25</v>
      </c>
      <c r="M100" s="85">
        <v>1.1068479241241389</v>
      </c>
      <c r="N100" s="85">
        <v>1.2673414999999999</v>
      </c>
      <c r="O100" s="85">
        <v>1.1000000000000001</v>
      </c>
      <c r="P100" s="85">
        <v>2.0761441738594666</v>
      </c>
      <c r="S100" s="88"/>
      <c r="T100" s="87">
        <v>3</v>
      </c>
      <c r="V100" s="89">
        <f t="shared" si="16"/>
        <v>52.754650050166781</v>
      </c>
      <c r="W100" s="66">
        <f t="shared" si="17"/>
        <v>55.054650050166778</v>
      </c>
      <c r="X100" s="66">
        <f t="shared" si="18"/>
        <v>55.254650050166781</v>
      </c>
      <c r="Y100" s="66">
        <f t="shared" si="19"/>
        <v>52.754650050166781</v>
      </c>
      <c r="Z100" s="66">
        <f t="shared" si="20"/>
        <v>55.054650050166778</v>
      </c>
      <c r="AA100" s="66">
        <f t="shared" si="21"/>
        <v>55.254650050166781</v>
      </c>
    </row>
    <row r="101" spans="1:27" x14ac:dyDescent="0.25">
      <c r="A101" s="85" t="s">
        <v>615</v>
      </c>
      <c r="B101" s="85" t="s">
        <v>505</v>
      </c>
      <c r="C101" s="85">
        <v>30</v>
      </c>
      <c r="D101" s="85" t="s">
        <v>34</v>
      </c>
      <c r="E101" s="85">
        <v>35</v>
      </c>
      <c r="F101" s="85" t="s">
        <v>35</v>
      </c>
      <c r="G101" s="85">
        <v>30.947853231106247</v>
      </c>
      <c r="H101" s="85">
        <v>0</v>
      </c>
      <c r="I101" s="85">
        <v>0</v>
      </c>
      <c r="J101" s="85">
        <v>9.5343362855739944</v>
      </c>
      <c r="K101" s="85">
        <v>3.1373110700505644</v>
      </c>
      <c r="L101" s="85">
        <v>0.25</v>
      </c>
      <c r="M101" s="85">
        <v>1.131629373432588</v>
      </c>
      <c r="N101" s="85">
        <v>1.2705836069440224</v>
      </c>
      <c r="O101" s="85">
        <v>1.0999999999999999</v>
      </c>
      <c r="P101" s="85">
        <v>2.0667763014546181</v>
      </c>
      <c r="S101" s="88"/>
      <c r="T101" s="87">
        <v>3</v>
      </c>
      <c r="V101" s="89">
        <f t="shared" si="16"/>
        <v>52.43848986856203</v>
      </c>
      <c r="W101" s="66">
        <f t="shared" si="17"/>
        <v>54.738489868562027</v>
      </c>
      <c r="X101" s="66">
        <f t="shared" si="18"/>
        <v>54.93848986856203</v>
      </c>
      <c r="Y101" s="66">
        <f t="shared" si="19"/>
        <v>52.43848986856203</v>
      </c>
      <c r="Z101" s="66">
        <f t="shared" si="20"/>
        <v>54.738489868562027</v>
      </c>
      <c r="AA101" s="66">
        <f t="shared" si="21"/>
        <v>54.93848986856203</v>
      </c>
    </row>
    <row r="102" spans="1:27" x14ac:dyDescent="0.25">
      <c r="A102" s="85" t="s">
        <v>615</v>
      </c>
      <c r="B102" s="85" t="s">
        <v>616</v>
      </c>
      <c r="C102" s="85">
        <v>36</v>
      </c>
      <c r="D102" s="85" t="s">
        <v>34</v>
      </c>
      <c r="E102" s="85">
        <v>35</v>
      </c>
      <c r="F102" s="85" t="s">
        <v>35</v>
      </c>
      <c r="G102" s="85">
        <v>31.038363746958638</v>
      </c>
      <c r="H102" s="85">
        <v>0</v>
      </c>
      <c r="I102" s="85">
        <v>0</v>
      </c>
      <c r="J102" s="85">
        <v>9.69840120768737</v>
      </c>
      <c r="K102" s="85">
        <v>3.1718477427859182</v>
      </c>
      <c r="L102" s="85">
        <v>0.25</v>
      </c>
      <c r="M102" s="85">
        <v>1.1237785435719525</v>
      </c>
      <c r="N102" s="85">
        <v>1.2725266666666664</v>
      </c>
      <c r="O102" s="85">
        <v>1.0999999999999999</v>
      </c>
      <c r="P102" s="85">
        <v>2.0654931597338755</v>
      </c>
      <c r="S102" s="88"/>
      <c r="T102" s="87">
        <v>3</v>
      </c>
      <c r="V102" s="89">
        <f t="shared" si="16"/>
        <v>52.72041106740442</v>
      </c>
      <c r="W102" s="66">
        <f t="shared" si="17"/>
        <v>55.020411067404417</v>
      </c>
      <c r="X102" s="66">
        <f t="shared" si="18"/>
        <v>55.22041106740442</v>
      </c>
      <c r="Y102" s="66">
        <f t="shared" si="19"/>
        <v>52.72041106740442</v>
      </c>
      <c r="Z102" s="66">
        <f t="shared" si="20"/>
        <v>55.020411067404417</v>
      </c>
      <c r="AA102" s="66">
        <f t="shared" si="21"/>
        <v>55.22041106740442</v>
      </c>
    </row>
    <row r="103" spans="1:27" x14ac:dyDescent="0.25">
      <c r="A103" s="85" t="s">
        <v>617</v>
      </c>
      <c r="B103" s="85" t="s">
        <v>481</v>
      </c>
      <c r="C103" s="85">
        <v>12</v>
      </c>
      <c r="D103" s="85" t="s">
        <v>34</v>
      </c>
      <c r="E103" s="85">
        <v>35</v>
      </c>
      <c r="F103" s="85" t="s">
        <v>35</v>
      </c>
      <c r="G103" s="85">
        <v>31.671570776255709</v>
      </c>
      <c r="H103" s="85">
        <v>0</v>
      </c>
      <c r="I103" s="85">
        <v>0</v>
      </c>
      <c r="J103" s="85">
        <v>9.1722136573397428</v>
      </c>
      <c r="K103" s="85">
        <v>3.1689537211227914</v>
      </c>
      <c r="L103" s="85">
        <v>0.25</v>
      </c>
      <c r="M103" s="85">
        <v>1.0604813514841962</v>
      </c>
      <c r="N103" s="85">
        <v>1.2551437601023021</v>
      </c>
      <c r="O103" s="85">
        <v>1.1000000000000001</v>
      </c>
      <c r="P103" s="85">
        <v>2.1004017182184609</v>
      </c>
      <c r="S103" s="88"/>
      <c r="T103" s="87">
        <v>3</v>
      </c>
      <c r="V103" s="89">
        <f t="shared" si="16"/>
        <v>52.778764984523207</v>
      </c>
      <c r="W103" s="66">
        <f t="shared" si="17"/>
        <v>55.078764984523204</v>
      </c>
      <c r="X103" s="66">
        <f t="shared" si="18"/>
        <v>55.278764984523207</v>
      </c>
      <c r="Y103" s="66">
        <f t="shared" si="19"/>
        <v>52.778764984523207</v>
      </c>
      <c r="Z103" s="66">
        <f t="shared" si="20"/>
        <v>55.078764984523204</v>
      </c>
      <c r="AA103" s="66">
        <f t="shared" si="21"/>
        <v>55.278764984523207</v>
      </c>
    </row>
    <row r="104" spans="1:27" x14ac:dyDescent="0.25">
      <c r="A104" s="85" t="s">
        <v>617</v>
      </c>
      <c r="B104" s="85" t="s">
        <v>600</v>
      </c>
      <c r="C104" s="85">
        <v>18</v>
      </c>
      <c r="D104" s="85" t="s">
        <v>34</v>
      </c>
      <c r="E104" s="85">
        <v>35</v>
      </c>
      <c r="F104" s="85" t="s">
        <v>35</v>
      </c>
      <c r="G104" s="85">
        <v>31.154687310261071</v>
      </c>
      <c r="H104" s="85">
        <v>0</v>
      </c>
      <c r="I104" s="85">
        <v>0</v>
      </c>
      <c r="J104" s="85">
        <v>9.428424233704634</v>
      </c>
      <c r="K104" s="85">
        <v>3.1636112520026942</v>
      </c>
      <c r="L104" s="85">
        <v>0.25</v>
      </c>
      <c r="M104" s="85">
        <v>1.1239239830576675</v>
      </c>
      <c r="N104" s="85">
        <v>1.2644764995756241</v>
      </c>
      <c r="O104" s="85">
        <v>1.1000000000000001</v>
      </c>
      <c r="P104" s="85">
        <v>2.0805471924731691</v>
      </c>
      <c r="S104" s="88"/>
      <c r="T104" s="87">
        <v>3</v>
      </c>
      <c r="V104" s="89">
        <f t="shared" si="16"/>
        <v>52.56567047107486</v>
      </c>
      <c r="W104" s="66">
        <f t="shared" si="17"/>
        <v>54.865670471074857</v>
      </c>
      <c r="X104" s="66">
        <f t="shared" si="18"/>
        <v>55.06567047107486</v>
      </c>
      <c r="Y104" s="66">
        <f t="shared" si="19"/>
        <v>52.56567047107486</v>
      </c>
      <c r="Z104" s="66">
        <f t="shared" si="20"/>
        <v>54.865670471074857</v>
      </c>
      <c r="AA104" s="66">
        <f t="shared" si="21"/>
        <v>55.06567047107486</v>
      </c>
    </row>
    <row r="105" spans="1:27" x14ac:dyDescent="0.25">
      <c r="A105" s="85" t="s">
        <v>617</v>
      </c>
      <c r="B105" s="85" t="s">
        <v>483</v>
      </c>
      <c r="C105" s="85">
        <v>24</v>
      </c>
      <c r="D105" s="85" t="s">
        <v>34</v>
      </c>
      <c r="E105" s="85">
        <v>35</v>
      </c>
      <c r="F105" s="85" t="s">
        <v>35</v>
      </c>
      <c r="G105" s="85">
        <v>31.233808219178073</v>
      </c>
      <c r="H105" s="85">
        <v>0</v>
      </c>
      <c r="I105" s="85">
        <v>0</v>
      </c>
      <c r="J105" s="85">
        <v>9.5781940719443543</v>
      </c>
      <c r="K105" s="85">
        <v>3.1689537211227923</v>
      </c>
      <c r="L105" s="85">
        <v>0.25</v>
      </c>
      <c r="M105" s="85">
        <v>1.1207498873274522</v>
      </c>
      <c r="N105" s="85">
        <v>1.269020380051151</v>
      </c>
      <c r="O105" s="85">
        <v>1.1000000000000001</v>
      </c>
      <c r="P105" s="85">
        <v>2.0768158491861022</v>
      </c>
      <c r="S105" s="88"/>
      <c r="T105" s="87">
        <v>3</v>
      </c>
      <c r="V105" s="89">
        <f t="shared" si="16"/>
        <v>52.797542128809923</v>
      </c>
      <c r="W105" s="66">
        <f t="shared" si="17"/>
        <v>55.09754212880992</v>
      </c>
      <c r="X105" s="66">
        <f t="shared" si="18"/>
        <v>55.297542128809923</v>
      </c>
      <c r="Y105" s="66">
        <f t="shared" si="19"/>
        <v>52.797542128809923</v>
      </c>
      <c r="Z105" s="66">
        <f t="shared" si="20"/>
        <v>55.09754212880992</v>
      </c>
      <c r="AA105" s="66">
        <f t="shared" si="21"/>
        <v>55.297542128809923</v>
      </c>
    </row>
    <row r="106" spans="1:27" x14ac:dyDescent="0.25">
      <c r="A106" s="85" t="s">
        <v>617</v>
      </c>
      <c r="B106" s="85" t="s">
        <v>601</v>
      </c>
      <c r="C106" s="85">
        <v>30</v>
      </c>
      <c r="D106" s="85" t="s">
        <v>34</v>
      </c>
      <c r="E106" s="85">
        <v>35</v>
      </c>
      <c r="F106" s="85" t="s">
        <v>35</v>
      </c>
      <c r="G106" s="85">
        <v>30.953140043763678</v>
      </c>
      <c r="H106" s="85">
        <v>0</v>
      </c>
      <c r="I106" s="85">
        <v>0</v>
      </c>
      <c r="J106" s="85">
        <v>9.6501346192388961</v>
      </c>
      <c r="K106" s="85">
        <v>3.165742570670135</v>
      </c>
      <c r="L106" s="85">
        <v>0.25</v>
      </c>
      <c r="M106" s="85">
        <v>1.1457113327656441</v>
      </c>
      <c r="N106" s="85">
        <v>1.271825153453729</v>
      </c>
      <c r="O106" s="85">
        <v>1.0999999999999999</v>
      </c>
      <c r="P106" s="85">
        <v>2.0666734007044223</v>
      </c>
      <c r="S106" s="88"/>
      <c r="T106" s="87">
        <v>3</v>
      </c>
      <c r="V106" s="89">
        <f t="shared" si="16"/>
        <v>52.6032271205965</v>
      </c>
      <c r="W106" s="66">
        <f t="shared" si="17"/>
        <v>54.903227120596497</v>
      </c>
      <c r="X106" s="66">
        <f t="shared" si="18"/>
        <v>55.1032271205965</v>
      </c>
      <c r="Y106" s="66">
        <f t="shared" si="19"/>
        <v>52.6032271205965</v>
      </c>
      <c r="Z106" s="66">
        <f t="shared" si="20"/>
        <v>54.903227120596497</v>
      </c>
      <c r="AA106" s="66">
        <f t="shared" si="21"/>
        <v>55.1032271205965</v>
      </c>
    </row>
    <row r="107" spans="1:27" x14ac:dyDescent="0.25">
      <c r="A107" s="85" t="s">
        <v>617</v>
      </c>
      <c r="B107" s="85" t="s">
        <v>618</v>
      </c>
      <c r="C107" s="85">
        <v>36</v>
      </c>
      <c r="D107" s="85" t="s">
        <v>34</v>
      </c>
      <c r="E107" s="85">
        <v>35</v>
      </c>
      <c r="F107" s="85" t="s">
        <v>35</v>
      </c>
      <c r="G107" s="85">
        <v>31.031277372262771</v>
      </c>
      <c r="H107" s="85">
        <v>0</v>
      </c>
      <c r="I107" s="85">
        <v>0</v>
      </c>
      <c r="J107" s="85">
        <v>9.7226388443801817</v>
      </c>
      <c r="K107" s="85">
        <v>3.1718477427859182</v>
      </c>
      <c r="L107" s="85">
        <v>0.25</v>
      </c>
      <c r="M107" s="85">
        <v>1.1302420481455933</v>
      </c>
      <c r="N107" s="85">
        <v>1.2736459200341004</v>
      </c>
      <c r="O107" s="85">
        <v>1.0999999999999999</v>
      </c>
      <c r="P107" s="85">
        <v>2.0653054278213214</v>
      </c>
      <c r="S107" s="88"/>
      <c r="T107" s="87">
        <v>3</v>
      </c>
      <c r="V107" s="89">
        <f t="shared" si="16"/>
        <v>52.744957355429889</v>
      </c>
      <c r="W107" s="66">
        <f t="shared" si="17"/>
        <v>55.044957355429887</v>
      </c>
      <c r="X107" s="66">
        <f t="shared" si="18"/>
        <v>55.244957355429889</v>
      </c>
      <c r="Y107" s="66">
        <f t="shared" si="19"/>
        <v>52.744957355429889</v>
      </c>
      <c r="Z107" s="66">
        <f t="shared" si="20"/>
        <v>55.044957355429887</v>
      </c>
      <c r="AA107" s="66">
        <f t="shared" si="21"/>
        <v>55.244957355429889</v>
      </c>
    </row>
    <row r="108" spans="1:27" x14ac:dyDescent="0.25">
      <c r="A108" s="85" t="s">
        <v>633</v>
      </c>
      <c r="B108" s="85" t="s">
        <v>40</v>
      </c>
      <c r="C108" s="85">
        <v>12</v>
      </c>
      <c r="D108" s="85" t="s">
        <v>34</v>
      </c>
      <c r="E108" s="85">
        <v>35</v>
      </c>
      <c r="F108" s="85" t="s">
        <v>35</v>
      </c>
      <c r="G108" s="85">
        <v>31.640063926940641</v>
      </c>
      <c r="H108" s="85">
        <v>0</v>
      </c>
      <c r="I108" s="85">
        <v>0</v>
      </c>
      <c r="J108" s="85">
        <v>9.2473503310874623</v>
      </c>
      <c r="K108" s="85">
        <v>3.1689537211227901</v>
      </c>
      <c r="L108" s="85">
        <v>0.25</v>
      </c>
      <c r="M108" s="85">
        <v>1.0975420418018067</v>
      </c>
      <c r="N108" s="85">
        <v>1.2587064072250638</v>
      </c>
      <c r="O108" s="85">
        <v>1.0999999999999999</v>
      </c>
      <c r="P108" s="85">
        <v>2.098505842411206</v>
      </c>
      <c r="S108" s="88"/>
      <c r="T108" s="87">
        <v>3</v>
      </c>
      <c r="V108" s="89">
        <f t="shared" si="16"/>
        <v>52.861122270588972</v>
      </c>
      <c r="W108" s="66">
        <f t="shared" si="17"/>
        <v>55.161122270588969</v>
      </c>
      <c r="X108" s="66">
        <f t="shared" si="18"/>
        <v>55.361122270588972</v>
      </c>
      <c r="Y108" s="66">
        <f t="shared" si="19"/>
        <v>52.861122270588972</v>
      </c>
      <c r="Z108" s="66">
        <f t="shared" si="20"/>
        <v>55.161122270588969</v>
      </c>
      <c r="AA108" s="66">
        <f t="shared" si="21"/>
        <v>55.361122270588972</v>
      </c>
    </row>
    <row r="109" spans="1:27" x14ac:dyDescent="0.25">
      <c r="A109" s="85" t="s">
        <v>633</v>
      </c>
      <c r="B109" s="85" t="s">
        <v>603</v>
      </c>
      <c r="C109" s="85">
        <v>18</v>
      </c>
      <c r="D109" s="85" t="s">
        <v>34</v>
      </c>
      <c r="E109" s="85">
        <v>35</v>
      </c>
      <c r="F109" s="85" t="s">
        <v>35</v>
      </c>
      <c r="G109" s="85">
        <v>31.37345476624164</v>
      </c>
      <c r="H109" s="85">
        <v>0</v>
      </c>
      <c r="I109" s="85">
        <v>0</v>
      </c>
      <c r="J109" s="85">
        <v>9.6042367757656546</v>
      </c>
      <c r="K109" s="85">
        <v>3.2056476259811428</v>
      </c>
      <c r="L109" s="85">
        <v>0.25</v>
      </c>
      <c r="M109" s="85">
        <v>1.1359322685941411</v>
      </c>
      <c r="N109" s="85">
        <v>1.2666277731240594</v>
      </c>
      <c r="O109" s="85">
        <v>1.1000000000000001</v>
      </c>
      <c r="P109" s="85">
        <v>2.0839197344817753</v>
      </c>
      <c r="S109" s="88"/>
      <c r="T109" s="87">
        <v>3</v>
      </c>
      <c r="V109" s="89">
        <f t="shared" si="16"/>
        <v>53.019818944188415</v>
      </c>
      <c r="W109" s="66">
        <f t="shared" si="17"/>
        <v>55.319818944188413</v>
      </c>
      <c r="X109" s="66">
        <f t="shared" si="18"/>
        <v>55.519818944188415</v>
      </c>
      <c r="Y109" s="66">
        <f t="shared" si="19"/>
        <v>53.019818944188415</v>
      </c>
      <c r="Z109" s="66">
        <f t="shared" si="20"/>
        <v>55.319818944188413</v>
      </c>
      <c r="AA109" s="66">
        <f t="shared" si="21"/>
        <v>55.519818944188415</v>
      </c>
    </row>
    <row r="110" spans="1:27" x14ac:dyDescent="0.25">
      <c r="A110" s="85" t="s">
        <v>633</v>
      </c>
      <c r="B110" s="85" t="s">
        <v>41</v>
      </c>
      <c r="C110" s="85">
        <v>24</v>
      </c>
      <c r="D110" s="85" t="s">
        <v>34</v>
      </c>
      <c r="E110" s="85">
        <v>35</v>
      </c>
      <c r="F110" s="85" t="s">
        <v>35</v>
      </c>
      <c r="G110" s="85">
        <v>31.252520547945199</v>
      </c>
      <c r="H110" s="85">
        <v>0</v>
      </c>
      <c r="I110" s="85">
        <v>0</v>
      </c>
      <c r="J110" s="85">
        <v>9.615762408818215</v>
      </c>
      <c r="K110" s="85">
        <v>3.1689537211227918</v>
      </c>
      <c r="L110" s="85">
        <v>0.25</v>
      </c>
      <c r="M110" s="85">
        <v>1.1425551566270808</v>
      </c>
      <c r="N110" s="85">
        <v>1.2708017036125321</v>
      </c>
      <c r="O110" s="85">
        <v>1.1000000000000001</v>
      </c>
      <c r="P110" s="85">
        <v>2.0782183120000952</v>
      </c>
      <c r="S110" s="88"/>
      <c r="T110" s="87">
        <v>3</v>
      </c>
      <c r="V110" s="89">
        <f t="shared" si="16"/>
        <v>52.878811850125913</v>
      </c>
      <c r="W110" s="66">
        <f t="shared" si="17"/>
        <v>55.178811850125911</v>
      </c>
      <c r="X110" s="66">
        <f t="shared" si="18"/>
        <v>55.378811850125913</v>
      </c>
      <c r="Y110" s="66">
        <f t="shared" si="19"/>
        <v>52.878811850125913</v>
      </c>
      <c r="Z110" s="66">
        <f t="shared" si="20"/>
        <v>55.178811850125911</v>
      </c>
      <c r="AA110" s="66">
        <f t="shared" si="21"/>
        <v>55.378811850125913</v>
      </c>
    </row>
    <row r="111" spans="1:27" x14ac:dyDescent="0.25">
      <c r="A111" s="85" t="s">
        <v>633</v>
      </c>
      <c r="B111" s="85" t="s">
        <v>604</v>
      </c>
      <c r="C111" s="85">
        <v>30</v>
      </c>
      <c r="D111" s="85" t="s">
        <v>34</v>
      </c>
      <c r="E111" s="85">
        <v>35</v>
      </c>
      <c r="F111" s="85" t="s">
        <v>35</v>
      </c>
      <c r="G111" s="85">
        <v>31.084270605397524</v>
      </c>
      <c r="H111" s="85">
        <v>0</v>
      </c>
      <c r="I111" s="85">
        <v>0</v>
      </c>
      <c r="J111" s="85">
        <v>9.7570128600091532</v>
      </c>
      <c r="K111" s="85">
        <v>3.1908927044749187</v>
      </c>
      <c r="L111" s="85">
        <v>0.25</v>
      </c>
      <c r="M111" s="85">
        <v>1.1512468794559545</v>
      </c>
      <c r="N111" s="85">
        <v>1.2731697633114796</v>
      </c>
      <c r="O111" s="85">
        <v>1.0999999999999999</v>
      </c>
      <c r="P111" s="85">
        <v>2.0685086531921919</v>
      </c>
      <c r="S111" s="88"/>
      <c r="T111" s="87">
        <v>3</v>
      </c>
      <c r="V111" s="89">
        <f t="shared" si="16"/>
        <v>52.875101465841226</v>
      </c>
      <c r="W111" s="66">
        <f t="shared" si="17"/>
        <v>55.175101465841223</v>
      </c>
      <c r="X111" s="66">
        <f t="shared" si="18"/>
        <v>55.375101465841226</v>
      </c>
      <c r="Y111" s="66">
        <f t="shared" si="19"/>
        <v>52.875101465841226</v>
      </c>
      <c r="Z111" s="66">
        <f t="shared" si="20"/>
        <v>55.175101465841223</v>
      </c>
      <c r="AA111" s="66">
        <f t="shared" si="21"/>
        <v>55.375101465841226</v>
      </c>
    </row>
    <row r="112" spans="1:27" x14ac:dyDescent="0.25">
      <c r="A112" s="85" t="s">
        <v>633</v>
      </c>
      <c r="B112" s="85" t="s">
        <v>634</v>
      </c>
      <c r="C112" s="85">
        <v>36</v>
      </c>
      <c r="D112" s="85" t="s">
        <v>34</v>
      </c>
      <c r="E112" s="85">
        <v>35</v>
      </c>
      <c r="F112" s="85" t="s">
        <v>35</v>
      </c>
      <c r="G112" s="85">
        <v>31.065389294403893</v>
      </c>
      <c r="H112" s="85">
        <v>0</v>
      </c>
      <c r="I112" s="85">
        <v>0</v>
      </c>
      <c r="J112" s="85">
        <v>9.7476844022960893</v>
      </c>
      <c r="K112" s="85">
        <v>3.1718477427859182</v>
      </c>
      <c r="L112" s="85">
        <v>0.25</v>
      </c>
      <c r="M112" s="85">
        <v>1.1411775872249266</v>
      </c>
      <c r="N112" s="85">
        <v>1.2748334690750212</v>
      </c>
      <c r="O112" s="85">
        <v>1.0999999999999999</v>
      </c>
      <c r="P112" s="85">
        <v>2.0676024504133852</v>
      </c>
      <c r="S112" s="88"/>
      <c r="T112" s="87">
        <v>3</v>
      </c>
      <c r="V112" s="89">
        <f t="shared" si="16"/>
        <v>52.818534946199236</v>
      </c>
      <c r="W112" s="66">
        <f t="shared" si="17"/>
        <v>55.118534946199233</v>
      </c>
      <c r="X112" s="66">
        <f t="shared" si="18"/>
        <v>55.318534946199236</v>
      </c>
      <c r="Y112" s="66">
        <f t="shared" si="19"/>
        <v>52.818534946199236</v>
      </c>
      <c r="Z112" s="66">
        <f t="shared" si="20"/>
        <v>55.118534946199233</v>
      </c>
      <c r="AA112" s="66">
        <f t="shared" si="21"/>
        <v>55.318534946199236</v>
      </c>
    </row>
    <row r="113" spans="1:41" x14ac:dyDescent="0.25">
      <c r="A113" s="85" t="s">
        <v>638</v>
      </c>
      <c r="B113" s="85" t="s">
        <v>43</v>
      </c>
      <c r="C113" s="85">
        <v>12</v>
      </c>
      <c r="D113" s="85" t="s">
        <v>34</v>
      </c>
      <c r="E113" s="85">
        <v>35</v>
      </c>
      <c r="F113" s="85" t="s">
        <v>35</v>
      </c>
      <c r="G113" s="85">
        <v>31.660867579908683</v>
      </c>
      <c r="H113" s="85">
        <v>0</v>
      </c>
      <c r="I113" s="85">
        <v>0</v>
      </c>
      <c r="J113" s="85">
        <v>9.32248700483518</v>
      </c>
      <c r="K113" s="85">
        <v>3.1689537211227905</v>
      </c>
      <c r="L113" s="85">
        <v>0.25</v>
      </c>
      <c r="M113" s="85">
        <v>1.1284238892259009</v>
      </c>
      <c r="N113" s="85">
        <v>1.2621198647698211</v>
      </c>
      <c r="O113" s="85">
        <v>1.1000000000000001</v>
      </c>
      <c r="P113" s="85">
        <v>2.1020189483292597</v>
      </c>
      <c r="S113" s="88"/>
      <c r="T113" s="87">
        <v>3</v>
      </c>
      <c r="V113" s="89">
        <f t="shared" si="16"/>
        <v>52.994871008191637</v>
      </c>
      <c r="W113" s="66">
        <f t="shared" si="17"/>
        <v>55.294871008191635</v>
      </c>
      <c r="X113" s="66">
        <f t="shared" si="18"/>
        <v>55.494871008191637</v>
      </c>
      <c r="Y113" s="66">
        <f t="shared" si="19"/>
        <v>52.994871008191637</v>
      </c>
      <c r="Z113" s="66">
        <f t="shared" si="20"/>
        <v>55.294871008191635</v>
      </c>
      <c r="AA113" s="66">
        <f t="shared" si="21"/>
        <v>55.494871008191637</v>
      </c>
    </row>
    <row r="114" spans="1:41" x14ac:dyDescent="0.25">
      <c r="A114" s="85" t="s">
        <v>638</v>
      </c>
      <c r="B114" s="85" t="s">
        <v>606</v>
      </c>
      <c r="C114" s="85">
        <v>18</v>
      </c>
      <c r="D114" s="85" t="s">
        <v>34</v>
      </c>
      <c r="E114" s="85">
        <v>35</v>
      </c>
      <c r="F114" s="85" t="s">
        <v>35</v>
      </c>
      <c r="G114" s="85">
        <v>31.553754578754567</v>
      </c>
      <c r="H114" s="85">
        <v>0</v>
      </c>
      <c r="I114" s="85">
        <v>0</v>
      </c>
      <c r="J114" s="85">
        <v>9.7941569202398</v>
      </c>
      <c r="K114" s="85">
        <v>3.2527518559597191</v>
      </c>
      <c r="L114" s="85">
        <v>0.25</v>
      </c>
      <c r="M114" s="85">
        <v>1.1457478765202465</v>
      </c>
      <c r="N114" s="85">
        <v>1.2686402371780812</v>
      </c>
      <c r="O114" s="85">
        <v>1.1000000000000001</v>
      </c>
      <c r="P114" s="85">
        <v>2.0916041186657339</v>
      </c>
      <c r="S114" s="88"/>
      <c r="T114" s="87">
        <v>3</v>
      </c>
      <c r="V114" s="89">
        <f t="shared" si="16"/>
        <v>53.456655587318153</v>
      </c>
      <c r="W114" s="66">
        <f t="shared" si="17"/>
        <v>55.75665558731815</v>
      </c>
      <c r="X114" s="66">
        <f t="shared" si="18"/>
        <v>55.956655587318153</v>
      </c>
      <c r="Y114" s="66">
        <f t="shared" si="19"/>
        <v>53.456655587318153</v>
      </c>
      <c r="Z114" s="66">
        <f t="shared" si="20"/>
        <v>55.75665558731815</v>
      </c>
      <c r="AA114" s="66">
        <f t="shared" si="21"/>
        <v>55.956655587318153</v>
      </c>
    </row>
    <row r="115" spans="1:41" x14ac:dyDescent="0.25">
      <c r="A115" s="85" t="s">
        <v>638</v>
      </c>
      <c r="B115" s="85" t="s">
        <v>44</v>
      </c>
      <c r="C115" s="85">
        <v>24</v>
      </c>
      <c r="D115" s="85" t="s">
        <v>34</v>
      </c>
      <c r="E115" s="85">
        <v>35</v>
      </c>
      <c r="F115" s="85" t="s">
        <v>35</v>
      </c>
      <c r="G115" s="85">
        <v>31.257621004566204</v>
      </c>
      <c r="H115" s="85">
        <v>0</v>
      </c>
      <c r="I115" s="85">
        <v>0</v>
      </c>
      <c r="J115" s="85">
        <v>9.6533307456920738</v>
      </c>
      <c r="K115" s="85">
        <v>3.1689537211227914</v>
      </c>
      <c r="L115" s="85">
        <v>0.25</v>
      </c>
      <c r="M115" s="85">
        <v>1.1589130636247469</v>
      </c>
      <c r="N115" s="85">
        <v>1.2725084323849105</v>
      </c>
      <c r="O115" s="85">
        <v>1.1000000000000001</v>
      </c>
      <c r="P115" s="85">
        <v>2.0801478458073439</v>
      </c>
      <c r="S115" s="88"/>
      <c r="T115" s="87">
        <v>3</v>
      </c>
      <c r="V115" s="89">
        <f t="shared" si="16"/>
        <v>52.94147481319807</v>
      </c>
      <c r="W115" s="66">
        <f t="shared" si="17"/>
        <v>55.241474813198067</v>
      </c>
      <c r="X115" s="66">
        <f t="shared" si="18"/>
        <v>55.44147481319807</v>
      </c>
      <c r="Y115" s="66">
        <f t="shared" si="19"/>
        <v>52.94147481319807</v>
      </c>
      <c r="Z115" s="66">
        <f t="shared" si="20"/>
        <v>55.241474813198067</v>
      </c>
      <c r="AA115" s="66">
        <f t="shared" si="21"/>
        <v>55.44147481319807</v>
      </c>
    </row>
    <row r="116" spans="1:41" x14ac:dyDescent="0.25">
      <c r="A116" s="85" t="s">
        <v>638</v>
      </c>
      <c r="B116" s="85" t="s">
        <v>607</v>
      </c>
      <c r="C116" s="85">
        <v>30</v>
      </c>
      <c r="D116" s="85" t="s">
        <v>34</v>
      </c>
      <c r="E116" s="85">
        <v>35</v>
      </c>
      <c r="F116" s="85" t="s">
        <v>35</v>
      </c>
      <c r="G116" s="85">
        <v>31.193461257309945</v>
      </c>
      <c r="H116" s="85">
        <v>0</v>
      </c>
      <c r="I116" s="85">
        <v>0</v>
      </c>
      <c r="J116" s="85">
        <v>9.8826144899155555</v>
      </c>
      <c r="K116" s="85">
        <v>3.2221839759499451</v>
      </c>
      <c r="L116" s="85">
        <v>0.25</v>
      </c>
      <c r="M116" s="85">
        <v>1.1553665614354089</v>
      </c>
      <c r="N116" s="85">
        <v>1.2744419120547446</v>
      </c>
      <c r="O116" s="85">
        <v>1.0999999999999999</v>
      </c>
      <c r="P116" s="85">
        <v>2.0727734493756818</v>
      </c>
      <c r="S116" s="88"/>
      <c r="T116" s="87">
        <v>3</v>
      </c>
      <c r="V116" s="89">
        <f t="shared" si="16"/>
        <v>53.150841646041279</v>
      </c>
      <c r="W116" s="66">
        <f t="shared" si="17"/>
        <v>55.450841646041276</v>
      </c>
      <c r="X116" s="66">
        <f t="shared" si="18"/>
        <v>55.650841646041279</v>
      </c>
      <c r="Y116" s="66">
        <f t="shared" si="19"/>
        <v>53.150841646041279</v>
      </c>
      <c r="Z116" s="66">
        <f t="shared" si="20"/>
        <v>55.450841646041276</v>
      </c>
      <c r="AA116" s="66">
        <f t="shared" si="21"/>
        <v>55.650841646041279</v>
      </c>
    </row>
    <row r="117" spans="1:41" x14ac:dyDescent="0.25">
      <c r="A117" s="85" t="s">
        <v>638</v>
      </c>
      <c r="B117" s="85" t="s">
        <v>639</v>
      </c>
      <c r="C117" s="85">
        <v>36</v>
      </c>
      <c r="D117" s="85" t="s">
        <v>34</v>
      </c>
      <c r="E117" s="85">
        <v>35</v>
      </c>
      <c r="F117" s="85" t="s">
        <v>35</v>
      </c>
      <c r="G117" s="85">
        <v>31.076660583941599</v>
      </c>
      <c r="H117" s="85">
        <v>0</v>
      </c>
      <c r="I117" s="85">
        <v>0</v>
      </c>
      <c r="J117" s="85">
        <v>9.7727299602119952</v>
      </c>
      <c r="K117" s="85">
        <v>3.1718477427859182</v>
      </c>
      <c r="L117" s="85">
        <v>0.25</v>
      </c>
      <c r="M117" s="85">
        <v>1.1481774726607745</v>
      </c>
      <c r="N117" s="85">
        <v>1.2759712882566068</v>
      </c>
      <c r="O117" s="85">
        <v>1.0999999999999999</v>
      </c>
      <c r="P117" s="85">
        <v>2.0695178237679492</v>
      </c>
      <c r="S117" s="88"/>
      <c r="T117" s="87">
        <v>3</v>
      </c>
      <c r="V117" s="89">
        <f t="shared" si="16"/>
        <v>52.864904871624844</v>
      </c>
      <c r="W117" s="66">
        <f t="shared" si="17"/>
        <v>55.164904871624842</v>
      </c>
      <c r="X117" s="66">
        <f t="shared" si="18"/>
        <v>55.364904871624844</v>
      </c>
      <c r="Y117" s="66">
        <f t="shared" si="19"/>
        <v>52.864904871624844</v>
      </c>
      <c r="Z117" s="66">
        <f t="shared" si="20"/>
        <v>55.164904871624842</v>
      </c>
      <c r="AA117" s="66">
        <f t="shared" si="21"/>
        <v>55.364904871624844</v>
      </c>
    </row>
    <row r="118" spans="1:41" x14ac:dyDescent="0.25">
      <c r="A118" s="85" t="s">
        <v>642</v>
      </c>
      <c r="B118" s="85" t="s">
        <v>388</v>
      </c>
      <c r="C118" s="85">
        <v>12</v>
      </c>
      <c r="D118" s="85" t="s">
        <v>34</v>
      </c>
      <c r="E118" s="85">
        <v>35</v>
      </c>
      <c r="F118" s="85" t="s">
        <v>35</v>
      </c>
      <c r="G118" s="85">
        <v>31.604246575342469</v>
      </c>
      <c r="H118" s="85">
        <v>0</v>
      </c>
      <c r="I118" s="85">
        <v>0</v>
      </c>
      <c r="J118" s="85">
        <v>9.3951999149136203</v>
      </c>
      <c r="K118" s="85">
        <v>3.1689537211227909</v>
      </c>
      <c r="L118" s="85">
        <v>0.25</v>
      </c>
      <c r="M118" s="85">
        <v>1.1430097571072237</v>
      </c>
      <c r="N118" s="85">
        <v>1.2645864657928387</v>
      </c>
      <c r="O118" s="85">
        <v>1.1000000000000001</v>
      </c>
      <c r="P118" s="85">
        <v>2.0994661078595009</v>
      </c>
      <c r="S118" s="88"/>
      <c r="T118" s="87">
        <v>3</v>
      </c>
      <c r="V118" s="89">
        <f t="shared" si="16"/>
        <v>53.025462542138442</v>
      </c>
      <c r="W118" s="66">
        <f t="shared" si="17"/>
        <v>55.325462542138439</v>
      </c>
      <c r="X118" s="66">
        <f t="shared" si="18"/>
        <v>55.525462542138442</v>
      </c>
      <c r="Y118" s="66">
        <f t="shared" si="19"/>
        <v>53.025462542138442</v>
      </c>
      <c r="Z118" s="66">
        <f t="shared" si="20"/>
        <v>55.325462542138439</v>
      </c>
      <c r="AA118" s="66">
        <f t="shared" si="21"/>
        <v>55.525462542138442</v>
      </c>
    </row>
    <row r="119" spans="1:41" x14ac:dyDescent="0.25">
      <c r="A119" s="85" t="s">
        <v>642</v>
      </c>
      <c r="B119" s="85" t="s">
        <v>609</v>
      </c>
      <c r="C119" s="85">
        <v>18</v>
      </c>
      <c r="D119" s="85" t="s">
        <v>34</v>
      </c>
      <c r="E119" s="85">
        <v>35</v>
      </c>
      <c r="F119" s="85" t="s">
        <v>35</v>
      </c>
      <c r="G119" s="85">
        <v>31.690578915295546</v>
      </c>
      <c r="H119" s="85">
        <v>0</v>
      </c>
      <c r="I119" s="85">
        <v>0</v>
      </c>
      <c r="J119" s="85">
        <v>9.9023550187175342</v>
      </c>
      <c r="K119" s="85">
        <v>3.2717716742720353</v>
      </c>
      <c r="L119" s="85">
        <v>0.25</v>
      </c>
      <c r="M119" s="85">
        <v>1.1448295438394969</v>
      </c>
      <c r="N119" s="85">
        <v>1.2702823953396176</v>
      </c>
      <c r="O119" s="85">
        <v>1.0999999999999999</v>
      </c>
      <c r="P119" s="85">
        <v>2.0969515482144736</v>
      </c>
      <c r="S119" s="88"/>
      <c r="T119" s="87">
        <v>3</v>
      </c>
      <c r="V119" s="89">
        <f t="shared" si="16"/>
        <v>53.726769095678705</v>
      </c>
      <c r="W119" s="66">
        <f t="shared" si="17"/>
        <v>56.026769095678702</v>
      </c>
      <c r="X119" s="66">
        <f t="shared" si="18"/>
        <v>56.226769095678705</v>
      </c>
      <c r="Y119" s="66">
        <f t="shared" si="19"/>
        <v>53.726769095678705</v>
      </c>
      <c r="Z119" s="66">
        <f t="shared" si="20"/>
        <v>56.026769095678702</v>
      </c>
      <c r="AA119" s="66">
        <f t="shared" si="21"/>
        <v>56.226769095678705</v>
      </c>
    </row>
    <row r="120" spans="1:41" x14ac:dyDescent="0.25">
      <c r="A120" s="85" t="s">
        <v>642</v>
      </c>
      <c r="B120" s="85" t="s">
        <v>391</v>
      </c>
      <c r="C120" s="85">
        <v>24</v>
      </c>
      <c r="D120" s="85" t="s">
        <v>34</v>
      </c>
      <c r="E120" s="85">
        <v>35</v>
      </c>
      <c r="F120" s="85" t="s">
        <v>35</v>
      </c>
      <c r="G120" s="85">
        <v>31.236890410958896</v>
      </c>
      <c r="H120" s="85">
        <v>0</v>
      </c>
      <c r="I120" s="85">
        <v>0</v>
      </c>
      <c r="J120" s="85">
        <v>9.689687200731294</v>
      </c>
      <c r="K120" s="85">
        <v>3.1689537211227918</v>
      </c>
      <c r="L120" s="85">
        <v>0.25</v>
      </c>
      <c r="M120" s="85">
        <v>1.166428075229313</v>
      </c>
      <c r="N120" s="85">
        <v>1.2737417328964193</v>
      </c>
      <c r="O120" s="85">
        <v>1.0999999999999999</v>
      </c>
      <c r="P120" s="85">
        <v>2.0791620247182676</v>
      </c>
      <c r="S120" s="88"/>
      <c r="T120" s="87">
        <v>3</v>
      </c>
      <c r="V120" s="89">
        <f t="shared" si="16"/>
        <v>52.964863165656979</v>
      </c>
      <c r="W120" s="66">
        <f t="shared" si="17"/>
        <v>55.264863165656976</v>
      </c>
      <c r="X120" s="66">
        <f t="shared" si="18"/>
        <v>55.464863165656979</v>
      </c>
      <c r="Y120" s="66">
        <f t="shared" si="19"/>
        <v>52.964863165656979</v>
      </c>
      <c r="Z120" s="66">
        <f t="shared" si="20"/>
        <v>55.264863165656976</v>
      </c>
      <c r="AA120" s="66">
        <f t="shared" si="21"/>
        <v>55.464863165656979</v>
      </c>
    </row>
    <row r="121" spans="1:41" x14ac:dyDescent="0.25">
      <c r="A121" s="85" t="s">
        <v>642</v>
      </c>
      <c r="B121" s="85" t="s">
        <v>610</v>
      </c>
      <c r="C121" s="85">
        <v>30</v>
      </c>
      <c r="D121" s="85" t="s">
        <v>34</v>
      </c>
      <c r="E121" s="85">
        <v>35</v>
      </c>
      <c r="F121" s="85" t="s">
        <v>35</v>
      </c>
      <c r="G121" s="85">
        <v>31.272705366922231</v>
      </c>
      <c r="H121" s="85">
        <v>0</v>
      </c>
      <c r="I121" s="85">
        <v>0</v>
      </c>
      <c r="J121" s="85">
        <v>9.9468876856404016</v>
      </c>
      <c r="K121" s="85">
        <v>3.2333729133617997</v>
      </c>
      <c r="L121" s="85">
        <v>0.25</v>
      </c>
      <c r="M121" s="85">
        <v>1.1531492399094021</v>
      </c>
      <c r="N121" s="85">
        <v>1.2754279906890615</v>
      </c>
      <c r="O121" s="85">
        <v>1.0999999999999996</v>
      </c>
      <c r="P121" s="85">
        <v>2.0754152067423739</v>
      </c>
      <c r="S121" s="88"/>
      <c r="T121" s="87">
        <v>3</v>
      </c>
      <c r="V121" s="89">
        <f t="shared" si="16"/>
        <v>53.30695840326527</v>
      </c>
      <c r="W121" s="66">
        <f t="shared" si="17"/>
        <v>55.606958403265267</v>
      </c>
      <c r="X121" s="66">
        <f t="shared" si="18"/>
        <v>55.80695840326527</v>
      </c>
      <c r="Y121" s="66">
        <f t="shared" si="19"/>
        <v>53.30695840326527</v>
      </c>
      <c r="Z121" s="66">
        <f t="shared" si="20"/>
        <v>55.606958403265267</v>
      </c>
      <c r="AA121" s="66">
        <f t="shared" si="21"/>
        <v>55.80695840326527</v>
      </c>
    </row>
    <row r="122" spans="1:41" x14ac:dyDescent="0.25">
      <c r="A122" s="85" t="s">
        <v>642</v>
      </c>
      <c r="B122" s="85" t="s">
        <v>643</v>
      </c>
      <c r="C122" s="85">
        <v>36</v>
      </c>
      <c r="D122" s="85" t="s">
        <v>34</v>
      </c>
      <c r="E122" s="85">
        <v>35</v>
      </c>
      <c r="F122" s="85" t="s">
        <v>35</v>
      </c>
      <c r="G122" s="85">
        <v>31.145453408380234</v>
      </c>
      <c r="H122" s="85">
        <v>0</v>
      </c>
      <c r="I122" s="85">
        <v>0</v>
      </c>
      <c r="J122" s="85">
        <v>9.7819454574996758</v>
      </c>
      <c r="K122" s="85">
        <v>3.168771260912858</v>
      </c>
      <c r="L122" s="85">
        <v>0.25</v>
      </c>
      <c r="M122" s="85">
        <v>1.1511308106131311</v>
      </c>
      <c r="N122" s="85">
        <v>1.2766278065893168</v>
      </c>
      <c r="O122" s="85">
        <v>1.0999999999999999</v>
      </c>
      <c r="P122" s="85">
        <v>2.0740005586354164</v>
      </c>
      <c r="S122" s="88"/>
      <c r="T122" s="87">
        <v>3</v>
      </c>
      <c r="V122" s="89">
        <f t="shared" si="16"/>
        <v>52.947929302630627</v>
      </c>
      <c r="W122" s="66">
        <f t="shared" si="17"/>
        <v>55.247929302630624</v>
      </c>
      <c r="X122" s="66">
        <f t="shared" si="18"/>
        <v>55.447929302630627</v>
      </c>
      <c r="Y122" s="66">
        <f t="shared" si="19"/>
        <v>52.947929302630627</v>
      </c>
      <c r="Z122" s="66">
        <f t="shared" si="20"/>
        <v>55.247929302630624</v>
      </c>
      <c r="AA122" s="66">
        <f t="shared" si="21"/>
        <v>55.447929302630627</v>
      </c>
    </row>
    <row r="123" spans="1:41" x14ac:dyDescent="0.25">
      <c r="A123" s="85" t="s">
        <v>495</v>
      </c>
      <c r="B123" s="85" t="s">
        <v>496</v>
      </c>
      <c r="C123" s="85">
        <v>12</v>
      </c>
      <c r="D123" s="85" t="s">
        <v>469</v>
      </c>
      <c r="E123" s="85" t="s">
        <v>373</v>
      </c>
      <c r="F123" s="85" t="s">
        <v>35</v>
      </c>
      <c r="G123" s="85">
        <v>34.931897333575179</v>
      </c>
      <c r="H123" s="85">
        <v>2.1319703929359051</v>
      </c>
      <c r="I123" s="85">
        <v>0</v>
      </c>
      <c r="J123" s="85">
        <v>11.203901998882115</v>
      </c>
      <c r="K123" s="85">
        <v>4.7135210039440141</v>
      </c>
      <c r="L123" s="85">
        <v>3.1574599999999999</v>
      </c>
      <c r="M123" s="85">
        <v>0.79958908625367797</v>
      </c>
      <c r="N123" s="85">
        <v>0.97106330219481252</v>
      </c>
      <c r="O123" s="85">
        <v>1.1000000000000001</v>
      </c>
      <c r="P123" s="85">
        <v>4.383829891939282</v>
      </c>
      <c r="S123" s="88"/>
      <c r="T123" s="87">
        <v>3.5</v>
      </c>
      <c r="V123" s="89">
        <f t="shared" ref="V123:V139" si="22">SUM(I123:U123,G123)</f>
        <v>64.761262616789082</v>
      </c>
      <c r="W123" s="66">
        <f t="shared" si="1"/>
        <v>67.06126261678908</v>
      </c>
      <c r="X123" s="66">
        <f t="shared" si="2"/>
        <v>67.261262616789082</v>
      </c>
      <c r="Y123" s="66">
        <f t="shared" ref="Y123" si="23">+V123*1.0627</f>
        <v>68.821793782861761</v>
      </c>
      <c r="Z123" s="66">
        <f>+W123*1.0627</f>
        <v>71.266003782861759</v>
      </c>
      <c r="AA123" s="66">
        <f>+X123*1.0627</f>
        <v>71.478543782861763</v>
      </c>
      <c r="AB123" t="s">
        <v>377</v>
      </c>
      <c r="AC123" t="s">
        <v>42</v>
      </c>
      <c r="AD123" t="s">
        <v>374</v>
      </c>
      <c r="AE123" t="s">
        <v>36</v>
      </c>
      <c r="AF123">
        <v>37</v>
      </c>
      <c r="AG123" t="s">
        <v>37</v>
      </c>
      <c r="AH123" t="s">
        <v>375</v>
      </c>
      <c r="AI123">
        <v>5.5129999999999999</v>
      </c>
      <c r="AJ123">
        <v>1.1761E-3</v>
      </c>
      <c r="AK123">
        <v>1.4521174312765858E-3</v>
      </c>
      <c r="AL123" t="s">
        <v>395</v>
      </c>
      <c r="AM123" t="s">
        <v>379</v>
      </c>
      <c r="AN123" t="s">
        <v>38</v>
      </c>
      <c r="AO123" t="s">
        <v>39</v>
      </c>
    </row>
    <row r="124" spans="1:41" x14ac:dyDescent="0.25">
      <c r="A124" s="85" t="s">
        <v>495</v>
      </c>
      <c r="B124" s="85" t="s">
        <v>473</v>
      </c>
      <c r="C124" s="85">
        <v>18</v>
      </c>
      <c r="D124" s="85" t="s">
        <v>469</v>
      </c>
      <c r="E124" s="85" t="s">
        <v>373</v>
      </c>
      <c r="F124" s="85" t="s">
        <v>35</v>
      </c>
      <c r="G124" s="85">
        <v>35.447526214905849</v>
      </c>
      <c r="H124" s="85">
        <v>2.008692271071908</v>
      </c>
      <c r="I124" s="85">
        <v>0</v>
      </c>
      <c r="J124" s="85">
        <v>11.225067139055758</v>
      </c>
      <c r="K124" s="85">
        <v>4.3828697300061217</v>
      </c>
      <c r="L124" s="85">
        <v>3.1574600000000004</v>
      </c>
      <c r="M124" s="85">
        <v>0.9023043828618218</v>
      </c>
      <c r="N124" s="85">
        <v>1.0054571740895255</v>
      </c>
      <c r="O124" s="85">
        <v>1.0999999999999999</v>
      </c>
      <c r="P124" s="85">
        <v>4.4154781692991145</v>
      </c>
      <c r="S124" s="88"/>
      <c r="T124" s="87">
        <v>3.5</v>
      </c>
      <c r="V124" s="89">
        <f t="shared" si="22"/>
        <v>65.136162810218195</v>
      </c>
      <c r="W124" s="66">
        <f t="shared" ref="W124:W182" si="24">+V124+$W$1</f>
        <v>67.436162810218192</v>
      </c>
      <c r="X124" s="66">
        <f t="shared" ref="X124:X182" si="25">+V124+$X$1</f>
        <v>67.636162810218195</v>
      </c>
      <c r="Y124" s="66">
        <f t="shared" ref="Y124:Y182" si="26">+V124*1.0627</f>
        <v>69.220200218418881</v>
      </c>
      <c r="Z124" s="66">
        <f t="shared" ref="Z124:Z182" si="27">+W124*1.0627</f>
        <v>71.664410218418865</v>
      </c>
      <c r="AA124" s="66">
        <f t="shared" ref="AA124:AA182" si="28">+X124*1.0627</f>
        <v>71.87695021841887</v>
      </c>
      <c r="AB124" t="s">
        <v>377</v>
      </c>
      <c r="AC124" t="s">
        <v>42</v>
      </c>
      <c r="AD124" t="s">
        <v>374</v>
      </c>
      <c r="AE124" t="s">
        <v>36</v>
      </c>
      <c r="AF124">
        <v>37</v>
      </c>
      <c r="AG124" t="s">
        <v>37</v>
      </c>
      <c r="AH124" t="s">
        <v>375</v>
      </c>
      <c r="AI124">
        <v>7.843</v>
      </c>
      <c r="AJ124">
        <v>1.1761E-3</v>
      </c>
      <c r="AK124">
        <v>1.4521174312765858E-3</v>
      </c>
      <c r="AL124" t="s">
        <v>396</v>
      </c>
      <c r="AM124" t="s">
        <v>379</v>
      </c>
      <c r="AN124" t="s">
        <v>38</v>
      </c>
      <c r="AO124" t="s">
        <v>39</v>
      </c>
    </row>
    <row r="125" spans="1:41" x14ac:dyDescent="0.25">
      <c r="A125" s="85" t="s">
        <v>495</v>
      </c>
      <c r="B125" s="85" t="s">
        <v>498</v>
      </c>
      <c r="C125" s="85">
        <v>24</v>
      </c>
      <c r="D125" s="85" t="s">
        <v>469</v>
      </c>
      <c r="E125" s="85" t="s">
        <v>373</v>
      </c>
      <c r="F125" s="85" t="s">
        <v>35</v>
      </c>
      <c r="G125" s="85">
        <v>33.973045528750234</v>
      </c>
      <c r="H125" s="85">
        <v>2.1709724693895076</v>
      </c>
      <c r="I125" s="85">
        <v>0</v>
      </c>
      <c r="J125" s="85">
        <v>12.701849745644296</v>
      </c>
      <c r="K125" s="85">
        <v>4.7135210039440123</v>
      </c>
      <c r="L125" s="85">
        <v>3.1574599999999999</v>
      </c>
      <c r="M125" s="85">
        <v>0.91413988917810352</v>
      </c>
      <c r="N125" s="85">
        <v>1.0430742273716673</v>
      </c>
      <c r="O125" s="85">
        <v>1.0999999999999996</v>
      </c>
      <c r="P125" s="85">
        <v>4.3080619212219684</v>
      </c>
      <c r="S125" s="88"/>
      <c r="T125" s="87">
        <v>3.5</v>
      </c>
      <c r="V125" s="89">
        <f t="shared" si="22"/>
        <v>65.411152316110275</v>
      </c>
      <c r="W125" s="66">
        <f t="shared" si="24"/>
        <v>67.711152316110272</v>
      </c>
      <c r="X125" s="66">
        <f t="shared" si="25"/>
        <v>67.911152316110275</v>
      </c>
      <c r="Y125" s="66">
        <f t="shared" si="26"/>
        <v>69.512431566330392</v>
      </c>
      <c r="Z125" s="66">
        <f t="shared" si="27"/>
        <v>71.95664156633039</v>
      </c>
      <c r="AA125" s="66">
        <f t="shared" si="28"/>
        <v>72.169181566330394</v>
      </c>
      <c r="AB125" t="s">
        <v>377</v>
      </c>
      <c r="AC125" t="s">
        <v>42</v>
      </c>
      <c r="AD125" t="s">
        <v>374</v>
      </c>
      <c r="AE125" t="s">
        <v>36</v>
      </c>
      <c r="AF125">
        <v>37</v>
      </c>
      <c r="AG125" t="s">
        <v>37</v>
      </c>
      <c r="AH125" t="s">
        <v>375</v>
      </c>
      <c r="AI125">
        <v>11.026</v>
      </c>
      <c r="AJ125">
        <v>1.1761E-3</v>
      </c>
      <c r="AK125">
        <v>1.4521174312765858E-3</v>
      </c>
      <c r="AL125" t="s">
        <v>397</v>
      </c>
      <c r="AM125" t="s">
        <v>379</v>
      </c>
      <c r="AN125" t="s">
        <v>38</v>
      </c>
      <c r="AO125" t="s">
        <v>39</v>
      </c>
    </row>
    <row r="126" spans="1:41" x14ac:dyDescent="0.25">
      <c r="A126" s="85" t="s">
        <v>495</v>
      </c>
      <c r="B126" s="85" t="s">
        <v>474</v>
      </c>
      <c r="C126" s="85">
        <v>30</v>
      </c>
      <c r="D126" s="85" t="s">
        <v>469</v>
      </c>
      <c r="E126" s="85" t="s">
        <v>373</v>
      </c>
      <c r="F126" s="85" t="s">
        <v>35</v>
      </c>
      <c r="G126" s="85">
        <v>34.040315672368244</v>
      </c>
      <c r="H126" s="85">
        <v>2.0636526646843869</v>
      </c>
      <c r="I126" s="85">
        <v>0</v>
      </c>
      <c r="J126" s="85">
        <v>12.536546570681919</v>
      </c>
      <c r="K126" s="85">
        <v>4.5096170859524136</v>
      </c>
      <c r="L126" s="85">
        <v>3.1574599999999995</v>
      </c>
      <c r="M126" s="85">
        <v>0.95855741506265335</v>
      </c>
      <c r="N126" s="85">
        <v>1.0848895329578643</v>
      </c>
      <c r="O126" s="85">
        <v>1.0999999999999999</v>
      </c>
      <c r="P126" s="85">
        <v>4.3029587722394274</v>
      </c>
      <c r="S126" s="88"/>
      <c r="T126" s="87">
        <v>3.5</v>
      </c>
      <c r="V126" s="89">
        <f t="shared" si="22"/>
        <v>65.190345049262532</v>
      </c>
      <c r="W126" s="66">
        <f t="shared" si="24"/>
        <v>67.49034504926253</v>
      </c>
      <c r="X126" s="66">
        <f t="shared" si="25"/>
        <v>67.690345049262532</v>
      </c>
      <c r="Y126" s="66">
        <f t="shared" si="26"/>
        <v>69.277779683851293</v>
      </c>
      <c r="Z126" s="66">
        <f t="shared" si="27"/>
        <v>71.721989683851291</v>
      </c>
      <c r="AA126" s="66">
        <f t="shared" si="28"/>
        <v>71.934529683851295</v>
      </c>
      <c r="AB126" t="s">
        <v>377</v>
      </c>
      <c r="AC126" t="s">
        <v>42</v>
      </c>
      <c r="AD126" t="s">
        <v>374</v>
      </c>
      <c r="AE126" t="s">
        <v>36</v>
      </c>
      <c r="AF126">
        <v>37</v>
      </c>
      <c r="AG126" t="s">
        <v>37</v>
      </c>
      <c r="AH126" t="s">
        <v>375</v>
      </c>
      <c r="AI126">
        <v>13.356</v>
      </c>
      <c r="AJ126">
        <v>1.1761E-3</v>
      </c>
      <c r="AK126">
        <v>1.4521174312765858E-3</v>
      </c>
      <c r="AL126" t="s">
        <v>398</v>
      </c>
      <c r="AM126" t="s">
        <v>379</v>
      </c>
      <c r="AN126" t="s">
        <v>38</v>
      </c>
      <c r="AO126" t="s">
        <v>39</v>
      </c>
    </row>
    <row r="127" spans="1:41" x14ac:dyDescent="0.25">
      <c r="A127" s="85" t="s">
        <v>495</v>
      </c>
      <c r="B127" s="85" t="s">
        <v>500</v>
      </c>
      <c r="C127" s="85">
        <v>36</v>
      </c>
      <c r="D127" s="85" t="s">
        <v>469</v>
      </c>
      <c r="E127" s="85" t="s">
        <v>373</v>
      </c>
      <c r="F127" s="85" t="s">
        <v>35</v>
      </c>
      <c r="G127" s="85">
        <v>33.146491323538307</v>
      </c>
      <c r="H127" s="85">
        <v>2.1243665137970638</v>
      </c>
      <c r="I127" s="85">
        <v>0</v>
      </c>
      <c r="J127" s="85">
        <v>12.543866924011009</v>
      </c>
      <c r="K127" s="85">
        <v>4.7135210039440141</v>
      </c>
      <c r="L127" s="85">
        <v>3.1574599999999999</v>
      </c>
      <c r="M127" s="85">
        <v>0.95739182367739595</v>
      </c>
      <c r="N127" s="85">
        <v>1.1028068182477784</v>
      </c>
      <c r="O127" s="85">
        <v>1.1000000000000001</v>
      </c>
      <c r="P127" s="85">
        <v>4.2369027495386149</v>
      </c>
      <c r="S127" s="88"/>
      <c r="T127" s="87">
        <v>3.5</v>
      </c>
      <c r="V127" s="89">
        <f t="shared" si="22"/>
        <v>64.458440642957129</v>
      </c>
      <c r="W127" s="66">
        <f t="shared" si="24"/>
        <v>66.758440642957126</v>
      </c>
      <c r="X127" s="66">
        <f t="shared" si="25"/>
        <v>66.958440642957129</v>
      </c>
      <c r="Y127" s="66">
        <f t="shared" si="26"/>
        <v>68.499984871270541</v>
      </c>
      <c r="Z127" s="66">
        <f t="shared" si="27"/>
        <v>70.94419487127054</v>
      </c>
      <c r="AA127" s="66">
        <f t="shared" si="28"/>
        <v>71.156734871270544</v>
      </c>
      <c r="AB127" t="s">
        <v>377</v>
      </c>
      <c r="AC127" t="s">
        <v>42</v>
      </c>
      <c r="AD127" t="s">
        <v>374</v>
      </c>
      <c r="AE127" t="s">
        <v>36</v>
      </c>
      <c r="AF127">
        <v>37</v>
      </c>
      <c r="AG127" t="s">
        <v>37</v>
      </c>
      <c r="AH127" t="s">
        <v>375</v>
      </c>
      <c r="AI127">
        <v>13.356</v>
      </c>
      <c r="AJ127">
        <v>1.1761E-3</v>
      </c>
      <c r="AK127">
        <v>1.4521174312765858E-3</v>
      </c>
      <c r="AL127" t="s">
        <v>399</v>
      </c>
      <c r="AM127" t="s">
        <v>379</v>
      </c>
      <c r="AN127" t="s">
        <v>38</v>
      </c>
      <c r="AO127" t="s">
        <v>39</v>
      </c>
    </row>
    <row r="128" spans="1:41" x14ac:dyDescent="0.25">
      <c r="A128" s="85" t="s">
        <v>502</v>
      </c>
      <c r="B128" s="85" t="s">
        <v>503</v>
      </c>
      <c r="C128" s="85">
        <v>12</v>
      </c>
      <c r="D128" s="85" t="s">
        <v>469</v>
      </c>
      <c r="E128" s="85" t="s">
        <v>373</v>
      </c>
      <c r="F128" s="85" t="s">
        <v>35</v>
      </c>
      <c r="G128" s="85">
        <v>34.873557046979855</v>
      </c>
      <c r="H128" s="85">
        <v>2.1376301063405876</v>
      </c>
      <c r="I128" s="85">
        <v>0</v>
      </c>
      <c r="J128" s="85">
        <v>11.574429970670538</v>
      </c>
      <c r="K128" s="85">
        <v>4.7135210039440141</v>
      </c>
      <c r="L128" s="85">
        <v>3.1574599999999995</v>
      </c>
      <c r="M128" s="85">
        <v>0.79958908625367797</v>
      </c>
      <c r="N128" s="85">
        <v>0.98270243007436975</v>
      </c>
      <c r="O128" s="85">
        <v>1.1000000000000001</v>
      </c>
      <c r="P128" s="85">
        <v>4.3792361234373756</v>
      </c>
      <c r="S128" s="88"/>
      <c r="T128" s="87">
        <v>3.5</v>
      </c>
      <c r="V128" s="89">
        <f t="shared" si="22"/>
        <v>65.080495661359834</v>
      </c>
      <c r="W128" s="66">
        <f t="shared" si="24"/>
        <v>67.380495661359831</v>
      </c>
      <c r="X128" s="66">
        <f t="shared" si="25"/>
        <v>67.580495661359834</v>
      </c>
      <c r="Y128" s="66">
        <f t="shared" si="26"/>
        <v>69.161042739327087</v>
      </c>
      <c r="Z128" s="66">
        <f t="shared" si="27"/>
        <v>71.605252739327085</v>
      </c>
      <c r="AA128" s="66">
        <f t="shared" si="28"/>
        <v>71.817792739327089</v>
      </c>
      <c r="AB128" t="s">
        <v>377</v>
      </c>
      <c r="AC128" t="s">
        <v>42</v>
      </c>
      <c r="AD128" t="s">
        <v>374</v>
      </c>
      <c r="AE128" t="s">
        <v>36</v>
      </c>
      <c r="AF128">
        <v>37</v>
      </c>
      <c r="AG128" t="s">
        <v>37</v>
      </c>
      <c r="AH128" t="s">
        <v>375</v>
      </c>
      <c r="AI128">
        <v>0.55800000000000005</v>
      </c>
      <c r="AJ128">
        <v>1.1761E-3</v>
      </c>
      <c r="AK128">
        <v>1.4521174312765858E-3</v>
      </c>
      <c r="AL128" t="s">
        <v>400</v>
      </c>
      <c r="AM128" t="s">
        <v>379</v>
      </c>
      <c r="AN128" t="s">
        <v>38</v>
      </c>
      <c r="AO128" t="s">
        <v>39</v>
      </c>
    </row>
    <row r="129" spans="1:41" x14ac:dyDescent="0.25">
      <c r="A129" s="85" t="s">
        <v>502</v>
      </c>
      <c r="B129" s="85" t="s">
        <v>476</v>
      </c>
      <c r="C129" s="85">
        <v>18</v>
      </c>
      <c r="D129" s="85" t="s">
        <v>469</v>
      </c>
      <c r="E129" s="85" t="s">
        <v>373</v>
      </c>
      <c r="F129" s="85" t="s">
        <v>35</v>
      </c>
      <c r="G129" s="85">
        <v>35.467888163171764</v>
      </c>
      <c r="H129" s="85">
        <v>2.1955481266086991</v>
      </c>
      <c r="I129" s="85">
        <v>0</v>
      </c>
      <c r="J129" s="85">
        <v>11.665705820291711</v>
      </c>
      <c r="K129" s="85">
        <v>4.4623427493088244</v>
      </c>
      <c r="L129" s="85">
        <v>3.1574599999999995</v>
      </c>
      <c r="M129" s="85">
        <v>0.90562825234000854</v>
      </c>
      <c r="N129" s="85">
        <v>1.011890488713189</v>
      </c>
      <c r="O129" s="85">
        <v>1.0999999999999999</v>
      </c>
      <c r="P129" s="85">
        <v>4.4263479380919533</v>
      </c>
      <c r="S129" s="88"/>
      <c r="T129" s="87">
        <v>3.5</v>
      </c>
      <c r="V129" s="89">
        <f t="shared" si="22"/>
        <v>65.697263411917447</v>
      </c>
      <c r="W129" s="66">
        <f t="shared" si="24"/>
        <v>67.997263411917444</v>
      </c>
      <c r="X129" s="66">
        <f t="shared" si="25"/>
        <v>68.197263411917447</v>
      </c>
      <c r="Y129" s="66">
        <f t="shared" si="26"/>
        <v>69.816481827844669</v>
      </c>
      <c r="Z129" s="66">
        <f t="shared" si="27"/>
        <v>72.260691827844667</v>
      </c>
      <c r="AA129" s="66">
        <f t="shared" si="28"/>
        <v>72.473231827844671</v>
      </c>
      <c r="AB129" t="s">
        <v>377</v>
      </c>
      <c r="AC129" t="s">
        <v>42</v>
      </c>
      <c r="AD129" t="s">
        <v>374</v>
      </c>
      <c r="AE129" t="s">
        <v>36</v>
      </c>
      <c r="AF129">
        <v>37</v>
      </c>
      <c r="AG129" t="s">
        <v>37</v>
      </c>
      <c r="AH129" t="s">
        <v>375</v>
      </c>
      <c r="AI129">
        <v>5.5129999999999999</v>
      </c>
      <c r="AJ129">
        <v>1.1761E-3</v>
      </c>
      <c r="AK129">
        <v>1.4521174312765858E-3</v>
      </c>
      <c r="AL129" t="s">
        <v>401</v>
      </c>
      <c r="AM129" t="s">
        <v>379</v>
      </c>
      <c r="AN129" t="s">
        <v>38</v>
      </c>
      <c r="AO129" t="s">
        <v>39</v>
      </c>
    </row>
    <row r="130" spans="1:41" x14ac:dyDescent="0.25">
      <c r="A130" s="85" t="s">
        <v>502</v>
      </c>
      <c r="B130" s="85" t="s">
        <v>504</v>
      </c>
      <c r="C130" s="85">
        <v>24</v>
      </c>
      <c r="D130" s="85" t="s">
        <v>469</v>
      </c>
      <c r="E130" s="85" t="s">
        <v>373</v>
      </c>
      <c r="F130" s="85" t="s">
        <v>35</v>
      </c>
      <c r="G130" s="85">
        <v>33.831110103391985</v>
      </c>
      <c r="H130" s="85">
        <v>2.1661055371819451</v>
      </c>
      <c r="I130" s="85">
        <v>0</v>
      </c>
      <c r="J130" s="85">
        <v>12.924123322344343</v>
      </c>
      <c r="K130" s="85">
        <v>4.7135210039440123</v>
      </c>
      <c r="L130" s="85">
        <v>3.1574599999999995</v>
      </c>
      <c r="M130" s="85">
        <v>0.91457417066419477</v>
      </c>
      <c r="N130" s="85">
        <v>1.0557565411754035</v>
      </c>
      <c r="O130" s="85">
        <v>1.0999999999999996</v>
      </c>
      <c r="P130" s="85">
        <v>4.2953906321085178</v>
      </c>
      <c r="S130" s="88"/>
      <c r="T130" s="87">
        <v>3.5</v>
      </c>
      <c r="V130" s="89">
        <f t="shared" si="22"/>
        <v>65.491935773628455</v>
      </c>
      <c r="W130" s="66">
        <f t="shared" si="24"/>
        <v>67.791935773628452</v>
      </c>
      <c r="X130" s="66">
        <f t="shared" si="25"/>
        <v>67.991935773628455</v>
      </c>
      <c r="Y130" s="66">
        <f t="shared" si="26"/>
        <v>69.598280146634963</v>
      </c>
      <c r="Z130" s="66">
        <f t="shared" si="27"/>
        <v>72.042490146634961</v>
      </c>
      <c r="AA130" s="66">
        <f t="shared" si="28"/>
        <v>72.255030146634951</v>
      </c>
      <c r="AB130" t="s">
        <v>377</v>
      </c>
      <c r="AC130" t="s">
        <v>42</v>
      </c>
      <c r="AD130" t="s">
        <v>374</v>
      </c>
      <c r="AE130" t="s">
        <v>36</v>
      </c>
      <c r="AF130">
        <v>37</v>
      </c>
      <c r="AG130" t="s">
        <v>37</v>
      </c>
      <c r="AH130" t="s">
        <v>375</v>
      </c>
      <c r="AI130">
        <v>7.6290000000000004</v>
      </c>
      <c r="AJ130">
        <v>1.1761E-3</v>
      </c>
      <c r="AK130">
        <v>1.4521174312765858E-3</v>
      </c>
      <c r="AL130" t="s">
        <v>402</v>
      </c>
      <c r="AM130" t="s">
        <v>379</v>
      </c>
      <c r="AN130" t="s">
        <v>38</v>
      </c>
      <c r="AO130" t="s">
        <v>39</v>
      </c>
    </row>
    <row r="131" spans="1:41" x14ac:dyDescent="0.25">
      <c r="A131" s="85" t="s">
        <v>502</v>
      </c>
      <c r="B131" s="85" t="s">
        <v>478</v>
      </c>
      <c r="C131" s="85">
        <v>30</v>
      </c>
      <c r="D131" s="85" t="s">
        <v>469</v>
      </c>
      <c r="E131" s="85" t="s">
        <v>373</v>
      </c>
      <c r="F131" s="85" t="s">
        <v>35</v>
      </c>
      <c r="G131" s="85">
        <v>33.999060393258432</v>
      </c>
      <c r="H131" s="85">
        <v>2.1708769137262784</v>
      </c>
      <c r="I131" s="85">
        <v>0</v>
      </c>
      <c r="J131" s="85">
        <v>12.849282094343179</v>
      </c>
      <c r="K131" s="85">
        <v>4.5595861283680774</v>
      </c>
      <c r="L131" s="85">
        <v>3.157459999999999</v>
      </c>
      <c r="M131" s="85">
        <v>0.96063713085892422</v>
      </c>
      <c r="N131" s="85">
        <v>1.0933394544241573</v>
      </c>
      <c r="O131" s="85">
        <v>1.0999999999999996</v>
      </c>
      <c r="P131" s="85">
        <v>4.3049049530835566</v>
      </c>
      <c r="S131" s="88"/>
      <c r="T131" s="87">
        <v>3.5</v>
      </c>
      <c r="V131" s="89">
        <f t="shared" si="22"/>
        <v>65.524270154336335</v>
      </c>
      <c r="W131" s="66">
        <f t="shared" si="24"/>
        <v>67.824270154336332</v>
      </c>
      <c r="X131" s="66">
        <f t="shared" si="25"/>
        <v>68.024270154336335</v>
      </c>
      <c r="Y131" s="66">
        <f t="shared" si="26"/>
        <v>69.632641893013229</v>
      </c>
      <c r="Z131" s="66">
        <f t="shared" si="27"/>
        <v>72.076851893013213</v>
      </c>
      <c r="AA131" s="66">
        <f t="shared" si="28"/>
        <v>72.289391893013217</v>
      </c>
      <c r="AB131" t="s">
        <v>377</v>
      </c>
      <c r="AC131" t="s">
        <v>42</v>
      </c>
      <c r="AD131" t="s">
        <v>374</v>
      </c>
      <c r="AE131" t="s">
        <v>36</v>
      </c>
      <c r="AF131">
        <v>37</v>
      </c>
      <c r="AG131" t="s">
        <v>37</v>
      </c>
      <c r="AH131" t="s">
        <v>375</v>
      </c>
      <c r="AI131">
        <v>11.026</v>
      </c>
      <c r="AJ131">
        <v>1.1761E-3</v>
      </c>
      <c r="AK131">
        <v>1.4521174312765858E-3</v>
      </c>
      <c r="AL131" t="s">
        <v>403</v>
      </c>
      <c r="AM131" t="s">
        <v>379</v>
      </c>
      <c r="AN131" t="s">
        <v>38</v>
      </c>
      <c r="AO131" t="s">
        <v>39</v>
      </c>
    </row>
    <row r="132" spans="1:41" x14ac:dyDescent="0.25">
      <c r="A132" s="85" t="s">
        <v>502</v>
      </c>
      <c r="B132" s="85" t="s">
        <v>505</v>
      </c>
      <c r="C132" s="85">
        <v>36</v>
      </c>
      <c r="D132" s="85" t="s">
        <v>469</v>
      </c>
      <c r="E132" s="85" t="s">
        <v>373</v>
      </c>
      <c r="F132" s="85" t="s">
        <v>35</v>
      </c>
      <c r="G132" s="85">
        <v>33.034824354555901</v>
      </c>
      <c r="H132" s="85">
        <v>2.1232383576000515</v>
      </c>
      <c r="I132" s="85">
        <v>0</v>
      </c>
      <c r="J132" s="85">
        <v>12.528979694422071</v>
      </c>
      <c r="K132" s="85">
        <v>4.7135210039440132</v>
      </c>
      <c r="L132" s="85">
        <v>3.1574599999999986</v>
      </c>
      <c r="M132" s="85">
        <v>0.95739182367739573</v>
      </c>
      <c r="N132" s="85">
        <v>1.1112616941169355</v>
      </c>
      <c r="O132" s="85">
        <v>1.1000000000000001</v>
      </c>
      <c r="P132" s="85">
        <v>4.2265129645868615</v>
      </c>
      <c r="S132" s="88"/>
      <c r="T132" s="87">
        <v>3.5</v>
      </c>
      <c r="V132" s="89">
        <f t="shared" si="22"/>
        <v>64.329951535303181</v>
      </c>
      <c r="W132" s="66">
        <f t="shared" si="24"/>
        <v>66.629951535303178</v>
      </c>
      <c r="X132" s="66">
        <f t="shared" si="25"/>
        <v>66.829951535303181</v>
      </c>
      <c r="Y132" s="66">
        <f t="shared" si="26"/>
        <v>68.363439496566684</v>
      </c>
      <c r="Z132" s="66">
        <f t="shared" si="27"/>
        <v>70.807649496566683</v>
      </c>
      <c r="AA132" s="66">
        <f t="shared" si="28"/>
        <v>71.020189496566687</v>
      </c>
      <c r="AB132" t="s">
        <v>377</v>
      </c>
      <c r="AC132" t="s">
        <v>42</v>
      </c>
      <c r="AD132" t="s">
        <v>374</v>
      </c>
      <c r="AE132" t="s">
        <v>36</v>
      </c>
      <c r="AF132">
        <v>37</v>
      </c>
      <c r="AG132" t="s">
        <v>37</v>
      </c>
      <c r="AH132" t="s">
        <v>375</v>
      </c>
      <c r="AI132">
        <v>13.141999999999999</v>
      </c>
      <c r="AJ132">
        <v>1.1761E-3</v>
      </c>
      <c r="AK132">
        <v>1.4521174312765858E-3</v>
      </c>
      <c r="AL132" t="s">
        <v>404</v>
      </c>
      <c r="AM132" t="s">
        <v>379</v>
      </c>
      <c r="AN132" t="s">
        <v>38</v>
      </c>
      <c r="AO132" t="s">
        <v>39</v>
      </c>
    </row>
    <row r="133" spans="1:41" x14ac:dyDescent="0.25">
      <c r="A133" s="85" t="s">
        <v>599</v>
      </c>
      <c r="B133" s="85" t="s">
        <v>595</v>
      </c>
      <c r="C133" s="85">
        <v>12</v>
      </c>
      <c r="D133" s="85" t="s">
        <v>469</v>
      </c>
      <c r="E133" s="85" t="s">
        <v>373</v>
      </c>
      <c r="F133" s="85" t="s">
        <v>35</v>
      </c>
      <c r="G133" s="85">
        <v>34.692982042445124</v>
      </c>
      <c r="H133" s="85">
        <v>2.1125528187008413</v>
      </c>
      <c r="I133" s="85">
        <v>0</v>
      </c>
      <c r="J133" s="85">
        <v>11.957308874851911</v>
      </c>
      <c r="K133" s="85">
        <v>4.7135210039440141</v>
      </c>
      <c r="L133" s="85">
        <v>3.1574599999999995</v>
      </c>
      <c r="M133" s="85">
        <v>0.82460461728731149</v>
      </c>
      <c r="N133" s="85">
        <v>0.99826236586250672</v>
      </c>
      <c r="O133" s="85">
        <v>1.0999999999999999</v>
      </c>
      <c r="P133" s="85">
        <v>4.3644006755423757</v>
      </c>
      <c r="S133" s="88"/>
      <c r="T133" s="87">
        <v>3.5</v>
      </c>
      <c r="V133" s="89">
        <f t="shared" si="22"/>
        <v>65.308539579933239</v>
      </c>
      <c r="W133" s="66">
        <f t="shared" si="24"/>
        <v>67.608539579933236</v>
      </c>
      <c r="X133" s="66">
        <f t="shared" si="25"/>
        <v>67.808539579933239</v>
      </c>
      <c r="Y133" s="66">
        <f t="shared" si="26"/>
        <v>69.403385011595049</v>
      </c>
      <c r="Z133" s="66">
        <f t="shared" si="27"/>
        <v>71.847595011595047</v>
      </c>
      <c r="AA133" s="66">
        <f t="shared" si="28"/>
        <v>72.060135011595051</v>
      </c>
      <c r="AB133" t="s">
        <v>377</v>
      </c>
      <c r="AC133" t="s">
        <v>42</v>
      </c>
      <c r="AD133" t="s">
        <v>374</v>
      </c>
      <c r="AE133" t="s">
        <v>36</v>
      </c>
      <c r="AF133">
        <v>37</v>
      </c>
      <c r="AG133" t="s">
        <v>37</v>
      </c>
      <c r="AH133" t="s">
        <v>375</v>
      </c>
      <c r="AI133">
        <v>13.141999999999999</v>
      </c>
      <c r="AJ133">
        <v>1.1761E-3</v>
      </c>
      <c r="AK133">
        <v>1.4521174312765858E-3</v>
      </c>
      <c r="AL133" t="s">
        <v>405</v>
      </c>
      <c r="AM133" t="s">
        <v>379</v>
      </c>
      <c r="AN133" t="s">
        <v>38</v>
      </c>
      <c r="AO133" t="s">
        <v>39</v>
      </c>
    </row>
    <row r="134" spans="1:41" x14ac:dyDescent="0.25">
      <c r="A134" s="85" t="s">
        <v>599</v>
      </c>
      <c r="B134" s="85" t="s">
        <v>481</v>
      </c>
      <c r="C134" s="85">
        <v>18</v>
      </c>
      <c r="D134" s="85" t="s">
        <v>469</v>
      </c>
      <c r="E134" s="85" t="s">
        <v>373</v>
      </c>
      <c r="F134" s="85" t="s">
        <v>35</v>
      </c>
      <c r="G134" s="85">
        <v>35.255175563463823</v>
      </c>
      <c r="H134" s="85">
        <v>2.3804563937446588</v>
      </c>
      <c r="I134" s="85">
        <v>0</v>
      </c>
      <c r="J134" s="85">
        <v>12.350737878022791</v>
      </c>
      <c r="K134" s="85">
        <v>4.6111117005248268</v>
      </c>
      <c r="L134" s="85">
        <v>3.1574599999999995</v>
      </c>
      <c r="M134" s="85">
        <v>0.91279076167365081</v>
      </c>
      <c r="N134" s="85">
        <v>1.0266541164887308</v>
      </c>
      <c r="O134" s="85">
        <v>1.0999999999999999</v>
      </c>
      <c r="P134" s="85">
        <v>4.4227065800146388</v>
      </c>
      <c r="S134" s="88"/>
      <c r="T134" s="87">
        <v>3.5</v>
      </c>
      <c r="V134" s="89">
        <f t="shared" si="22"/>
        <v>66.336636600188456</v>
      </c>
      <c r="W134" s="66">
        <f t="shared" si="24"/>
        <v>68.636636600188453</v>
      </c>
      <c r="X134" s="66">
        <f t="shared" si="25"/>
        <v>68.836636600188456</v>
      </c>
      <c r="Y134" s="66">
        <f t="shared" si="26"/>
        <v>70.495943715020275</v>
      </c>
      <c r="Z134" s="66">
        <f t="shared" si="27"/>
        <v>72.940153715020273</v>
      </c>
      <c r="AA134" s="66">
        <f t="shared" si="28"/>
        <v>73.152693715020277</v>
      </c>
      <c r="AB134" t="s">
        <v>377</v>
      </c>
      <c r="AC134" t="s">
        <v>42</v>
      </c>
      <c r="AD134" t="s">
        <v>374</v>
      </c>
      <c r="AE134" t="s">
        <v>36</v>
      </c>
      <c r="AF134">
        <v>37</v>
      </c>
      <c r="AG134" t="s">
        <v>37</v>
      </c>
      <c r="AH134" t="s">
        <v>375</v>
      </c>
      <c r="AI134">
        <v>0.36199999999999999</v>
      </c>
      <c r="AJ134">
        <v>1.1761E-3</v>
      </c>
      <c r="AK134">
        <v>1.4521174312765858E-3</v>
      </c>
      <c r="AL134" t="s">
        <v>406</v>
      </c>
      <c r="AM134" t="s">
        <v>379</v>
      </c>
      <c r="AN134" t="s">
        <v>38</v>
      </c>
      <c r="AO134" t="s">
        <v>39</v>
      </c>
    </row>
    <row r="135" spans="1:41" x14ac:dyDescent="0.25">
      <c r="A135" s="85" t="s">
        <v>599</v>
      </c>
      <c r="B135" s="85" t="s">
        <v>600</v>
      </c>
      <c r="C135" s="85">
        <v>24</v>
      </c>
      <c r="D135" s="85" t="s">
        <v>469</v>
      </c>
      <c r="E135" s="85" t="s">
        <v>373</v>
      </c>
      <c r="F135" s="85" t="s">
        <v>35</v>
      </c>
      <c r="G135" s="85">
        <v>33.521670596771273</v>
      </c>
      <c r="H135" s="85">
        <v>2.0963418296479901</v>
      </c>
      <c r="I135" s="85">
        <v>0</v>
      </c>
      <c r="J135" s="85">
        <v>13.153806018267723</v>
      </c>
      <c r="K135" s="85">
        <v>4.7135210039440123</v>
      </c>
      <c r="L135" s="85">
        <v>3.1574599999999995</v>
      </c>
      <c r="M135" s="85">
        <v>0.92640083338649037</v>
      </c>
      <c r="N135" s="85">
        <v>1.0727110750952293</v>
      </c>
      <c r="O135" s="85">
        <v>1.0999999999999996</v>
      </c>
      <c r="P135" s="85">
        <v>4.2673347514877662</v>
      </c>
      <c r="S135" s="88"/>
      <c r="T135" s="87">
        <v>3.5</v>
      </c>
      <c r="V135" s="89">
        <f t="shared" si="22"/>
        <v>65.412904278952496</v>
      </c>
      <c r="W135" s="66">
        <f t="shared" si="24"/>
        <v>67.712904278952493</v>
      </c>
      <c r="X135" s="66">
        <f t="shared" si="25"/>
        <v>67.912904278952496</v>
      </c>
      <c r="Y135" s="66">
        <f t="shared" si="26"/>
        <v>69.514293377242822</v>
      </c>
      <c r="Z135" s="66">
        <f t="shared" si="27"/>
        <v>71.958503377242806</v>
      </c>
      <c r="AA135" s="66">
        <f t="shared" si="28"/>
        <v>72.17104337724281</v>
      </c>
    </row>
    <row r="136" spans="1:41" x14ac:dyDescent="0.25">
      <c r="A136" s="85" t="s">
        <v>599</v>
      </c>
      <c r="B136" s="85" t="s">
        <v>483</v>
      </c>
      <c r="C136" s="85">
        <v>30</v>
      </c>
      <c r="D136" s="85" t="s">
        <v>469</v>
      </c>
      <c r="E136" s="85" t="s">
        <v>373</v>
      </c>
      <c r="F136" s="85" t="s">
        <v>35</v>
      </c>
      <c r="G136" s="85">
        <v>33.815591336154348</v>
      </c>
      <c r="H136" s="85">
        <v>2.2646619545224524</v>
      </c>
      <c r="I136" s="85">
        <v>0</v>
      </c>
      <c r="J136" s="85">
        <v>13.095235910107377</v>
      </c>
      <c r="K136" s="85">
        <v>4.6516038822468344</v>
      </c>
      <c r="L136" s="85">
        <v>3.157459999999999</v>
      </c>
      <c r="M136" s="85">
        <v>0.96583013897604897</v>
      </c>
      <c r="N136" s="85">
        <v>1.1040005549738219</v>
      </c>
      <c r="O136" s="85">
        <v>1.0999999999999996</v>
      </c>
      <c r="P136" s="85">
        <v>4.2975518874755041</v>
      </c>
      <c r="S136" s="88"/>
      <c r="T136" s="87">
        <v>3.5</v>
      </c>
      <c r="V136" s="89">
        <f t="shared" si="22"/>
        <v>65.687273709933933</v>
      </c>
      <c r="W136" s="66">
        <f t="shared" si="24"/>
        <v>67.98727370993393</v>
      </c>
      <c r="X136" s="66">
        <f t="shared" si="25"/>
        <v>68.187273709933933</v>
      </c>
      <c r="Y136" s="66">
        <f t="shared" si="26"/>
        <v>69.805865771546792</v>
      </c>
      <c r="Z136" s="66">
        <f t="shared" si="27"/>
        <v>72.25007577154679</v>
      </c>
      <c r="AA136" s="66">
        <f t="shared" si="28"/>
        <v>72.462615771546794</v>
      </c>
    </row>
    <row r="137" spans="1:41" x14ac:dyDescent="0.25">
      <c r="A137" s="85" t="s">
        <v>599</v>
      </c>
      <c r="B137" s="85" t="s">
        <v>601</v>
      </c>
      <c r="C137" s="85">
        <v>36</v>
      </c>
      <c r="D137" s="85" t="s">
        <v>469</v>
      </c>
      <c r="E137" s="85" t="s">
        <v>373</v>
      </c>
      <c r="F137" s="85" t="s">
        <v>35</v>
      </c>
      <c r="G137" s="85">
        <v>32.769072495314113</v>
      </c>
      <c r="H137" s="85">
        <v>2.0568654937920527</v>
      </c>
      <c r="I137" s="85">
        <v>0</v>
      </c>
      <c r="J137" s="85">
        <v>12.513596223846843</v>
      </c>
      <c r="K137" s="85">
        <v>4.7135210039440141</v>
      </c>
      <c r="L137" s="85">
        <v>3.1574599999999995</v>
      </c>
      <c r="M137" s="85">
        <v>0.96190361570278871</v>
      </c>
      <c r="N137" s="85">
        <v>1.1225647167301531</v>
      </c>
      <c r="O137" s="85">
        <v>1.0999999999999999</v>
      </c>
      <c r="P137" s="85">
        <v>4.2019685685364143</v>
      </c>
      <c r="S137" s="88"/>
      <c r="T137" s="87">
        <v>3.5</v>
      </c>
      <c r="V137" s="89">
        <f t="shared" si="22"/>
        <v>64.04008662407432</v>
      </c>
      <c r="W137" s="66">
        <f t="shared" si="24"/>
        <v>66.340086624074317</v>
      </c>
      <c r="X137" s="66">
        <f t="shared" si="25"/>
        <v>66.54008662407432</v>
      </c>
      <c r="Y137" s="66">
        <f t="shared" si="26"/>
        <v>68.05540005540378</v>
      </c>
      <c r="Z137" s="66">
        <f t="shared" si="27"/>
        <v>70.499610055403778</v>
      </c>
      <c r="AA137" s="66">
        <f t="shared" si="28"/>
        <v>70.712150055403782</v>
      </c>
    </row>
    <row r="138" spans="1:41" x14ac:dyDescent="0.25">
      <c r="A138" s="85" t="s">
        <v>602</v>
      </c>
      <c r="B138" s="85" t="s">
        <v>596</v>
      </c>
      <c r="C138" s="85">
        <v>12</v>
      </c>
      <c r="D138" s="85" t="s">
        <v>469</v>
      </c>
      <c r="E138" s="85" t="s">
        <v>373</v>
      </c>
      <c r="F138" s="85" t="s">
        <v>35</v>
      </c>
      <c r="G138" s="85">
        <v>34.537872301832031</v>
      </c>
      <c r="H138" s="85">
        <v>2.0496713885900206</v>
      </c>
      <c r="I138" s="85">
        <v>0</v>
      </c>
      <c r="J138" s="85">
        <v>12.340187779033279</v>
      </c>
      <c r="K138" s="85">
        <v>4.7135210039440141</v>
      </c>
      <c r="L138" s="85">
        <v>3.1574599999999995</v>
      </c>
      <c r="M138" s="85">
        <v>0.91145999749776052</v>
      </c>
      <c r="N138" s="85">
        <v>1.0157950351895515</v>
      </c>
      <c r="O138" s="85">
        <v>1.0999999999999996</v>
      </c>
      <c r="P138" s="85">
        <v>4.3610875259449626</v>
      </c>
      <c r="S138" s="88"/>
      <c r="T138" s="87">
        <v>3.5</v>
      </c>
      <c r="V138" s="89">
        <f t="shared" si="22"/>
        <v>65.637383643441595</v>
      </c>
      <c r="W138" s="66">
        <f t="shared" si="24"/>
        <v>67.937383643441592</v>
      </c>
      <c r="X138" s="66">
        <f t="shared" si="25"/>
        <v>68.137383643441595</v>
      </c>
      <c r="Y138" s="66">
        <f t="shared" si="26"/>
        <v>69.752847597885378</v>
      </c>
      <c r="Z138" s="66">
        <f t="shared" si="27"/>
        <v>72.197057597885376</v>
      </c>
      <c r="AA138" s="66">
        <f t="shared" si="28"/>
        <v>72.40959759788538</v>
      </c>
    </row>
    <row r="139" spans="1:41" x14ac:dyDescent="0.25">
      <c r="A139" s="85" t="s">
        <v>602</v>
      </c>
      <c r="B139" s="85" t="s">
        <v>40</v>
      </c>
      <c r="C139" s="85">
        <v>18</v>
      </c>
      <c r="D139" s="85" t="s">
        <v>469</v>
      </c>
      <c r="E139" s="85" t="s">
        <v>373</v>
      </c>
      <c r="F139" s="85" t="s">
        <v>35</v>
      </c>
      <c r="G139" s="85">
        <v>34.045190264393391</v>
      </c>
      <c r="H139" s="85">
        <v>2.094946064149191</v>
      </c>
      <c r="I139" s="85">
        <v>0</v>
      </c>
      <c r="J139" s="85">
        <v>13.176328356434803</v>
      </c>
      <c r="K139" s="85">
        <v>4.8025292359061389</v>
      </c>
      <c r="L139" s="85">
        <v>3.157459999999999</v>
      </c>
      <c r="M139" s="85">
        <v>0.94490710682237011</v>
      </c>
      <c r="N139" s="85">
        <v>1.0445579912280698</v>
      </c>
      <c r="O139" s="85">
        <v>1.0999999999999999</v>
      </c>
      <c r="P139" s="85">
        <v>4.3278925674934836</v>
      </c>
      <c r="S139" s="88"/>
      <c r="T139" s="87">
        <v>3.5</v>
      </c>
      <c r="V139" s="89">
        <f t="shared" si="22"/>
        <v>66.09886552227826</v>
      </c>
      <c r="W139" s="66">
        <f t="shared" si="24"/>
        <v>68.398865522278257</v>
      </c>
      <c r="X139" s="66">
        <f t="shared" si="25"/>
        <v>68.59886552227826</v>
      </c>
      <c r="Y139" s="66">
        <f t="shared" si="26"/>
        <v>70.243264390525098</v>
      </c>
      <c r="Z139" s="66">
        <f t="shared" si="27"/>
        <v>72.687474390525097</v>
      </c>
      <c r="AA139" s="66">
        <f t="shared" si="28"/>
        <v>72.900014390525101</v>
      </c>
    </row>
    <row r="140" spans="1:41" x14ac:dyDescent="0.25">
      <c r="A140" s="85" t="s">
        <v>602</v>
      </c>
      <c r="B140" s="85" t="s">
        <v>603</v>
      </c>
      <c r="C140" s="85">
        <v>24</v>
      </c>
      <c r="D140" s="85" t="s">
        <v>469</v>
      </c>
      <c r="E140" s="85" t="s">
        <v>373</v>
      </c>
      <c r="F140" s="85" t="s">
        <v>35</v>
      </c>
      <c r="G140" s="85">
        <v>33.355238527117734</v>
      </c>
      <c r="H140" s="85">
        <v>2.036713412962488</v>
      </c>
      <c r="I140" s="85">
        <v>0</v>
      </c>
      <c r="J140" s="85">
        <v>13.383488714191101</v>
      </c>
      <c r="K140" s="85">
        <v>4.7135210039440114</v>
      </c>
      <c r="L140" s="85">
        <v>3.1574599999999995</v>
      </c>
      <c r="M140" s="85">
        <v>0.9761295829304224</v>
      </c>
      <c r="N140" s="85">
        <v>1.0918151537275529</v>
      </c>
      <c r="O140" s="85">
        <v>1.0999999999999996</v>
      </c>
      <c r="P140" s="85">
        <v>4.2585673892042806</v>
      </c>
      <c r="S140" s="88"/>
      <c r="T140" s="87">
        <v>3.5</v>
      </c>
      <c r="V140" s="89">
        <f t="shared" ref="V140:V203" si="29">SUM(I140:U140,G140)</f>
        <v>65.536220371115093</v>
      </c>
      <c r="W140" s="66">
        <f t="shared" si="24"/>
        <v>67.83622037111509</v>
      </c>
      <c r="X140" s="66">
        <f t="shared" si="25"/>
        <v>68.036220371115093</v>
      </c>
      <c r="Y140" s="66">
        <f t="shared" si="26"/>
        <v>69.645341388384011</v>
      </c>
      <c r="Z140" s="66">
        <f t="shared" si="27"/>
        <v>72.08955138838401</v>
      </c>
      <c r="AA140" s="66">
        <f t="shared" si="28"/>
        <v>72.302091388384014</v>
      </c>
    </row>
    <row r="141" spans="1:41" x14ac:dyDescent="0.25">
      <c r="A141" s="85" t="s">
        <v>602</v>
      </c>
      <c r="B141" s="85" t="s">
        <v>41</v>
      </c>
      <c r="C141" s="85">
        <v>30</v>
      </c>
      <c r="D141" s="85" t="s">
        <v>469</v>
      </c>
      <c r="E141" s="85" t="s">
        <v>373</v>
      </c>
      <c r="F141" s="85" t="s">
        <v>35</v>
      </c>
      <c r="G141" s="85">
        <v>33.05540236642905</v>
      </c>
      <c r="H141" s="85">
        <v>2.0513006467071371</v>
      </c>
      <c r="I141" s="85">
        <v>0</v>
      </c>
      <c r="J141" s="85">
        <v>13.399900571381155</v>
      </c>
      <c r="K141" s="85">
        <v>4.7664667399255976</v>
      </c>
      <c r="L141" s="85">
        <v>3.1574599999999995</v>
      </c>
      <c r="M141" s="85">
        <v>0.98635966346142823</v>
      </c>
      <c r="N141" s="85">
        <v>1.1165604407290364</v>
      </c>
      <c r="O141" s="85">
        <v>1.0999999999999996</v>
      </c>
      <c r="P141" s="85">
        <v>4.2378800741444893</v>
      </c>
      <c r="S141" s="88"/>
      <c r="T141" s="87">
        <v>3.5</v>
      </c>
      <c r="V141" s="89">
        <f t="shared" si="29"/>
        <v>65.320029856070747</v>
      </c>
      <c r="W141" s="66">
        <f t="shared" si="24"/>
        <v>67.620029856070744</v>
      </c>
      <c r="X141" s="66">
        <f t="shared" si="25"/>
        <v>67.820029856070747</v>
      </c>
      <c r="Y141" s="66">
        <f t="shared" si="26"/>
        <v>69.415595728046384</v>
      </c>
      <c r="Z141" s="66">
        <f t="shared" si="27"/>
        <v>71.859805728046382</v>
      </c>
      <c r="AA141" s="66">
        <f t="shared" si="28"/>
        <v>72.072345728046386</v>
      </c>
    </row>
    <row r="142" spans="1:41" x14ac:dyDescent="0.25">
      <c r="A142" s="85" t="s">
        <v>602</v>
      </c>
      <c r="B142" s="85" t="s">
        <v>604</v>
      </c>
      <c r="C142" s="85">
        <v>36</v>
      </c>
      <c r="D142" s="85" t="s">
        <v>469</v>
      </c>
      <c r="E142" s="85" t="s">
        <v>373</v>
      </c>
      <c r="F142" s="85" t="s">
        <v>35</v>
      </c>
      <c r="G142" s="85">
        <v>32.615365499727915</v>
      </c>
      <c r="H142" s="85">
        <v>2.0024218163184813</v>
      </c>
      <c r="I142" s="85">
        <v>0</v>
      </c>
      <c r="J142" s="85">
        <v>12.498212753271607</v>
      </c>
      <c r="K142" s="85">
        <v>4.7135210039440132</v>
      </c>
      <c r="L142" s="85">
        <v>3.157459999999999</v>
      </c>
      <c r="M142" s="85">
        <v>0.99051348355813418</v>
      </c>
      <c r="N142" s="85">
        <v>1.1353007691517019</v>
      </c>
      <c r="O142" s="85">
        <v>1.0999999999999996</v>
      </c>
      <c r="P142" s="85">
        <v>4.1914681848139761</v>
      </c>
      <c r="S142" s="88"/>
      <c r="T142" s="87">
        <v>3.5</v>
      </c>
      <c r="V142" s="89">
        <f t="shared" si="29"/>
        <v>63.90184169446735</v>
      </c>
      <c r="W142" s="66">
        <f t="shared" si="24"/>
        <v>66.201841694467348</v>
      </c>
      <c r="X142" s="66">
        <f t="shared" si="25"/>
        <v>66.40184169446735</v>
      </c>
      <c r="Y142" s="66">
        <f t="shared" si="26"/>
        <v>67.908487168710451</v>
      </c>
      <c r="Z142" s="66">
        <f t="shared" si="27"/>
        <v>70.352697168710449</v>
      </c>
      <c r="AA142" s="66">
        <f t="shared" si="28"/>
        <v>70.565237168710453</v>
      </c>
    </row>
    <row r="143" spans="1:41" x14ac:dyDescent="0.25">
      <c r="A143" s="85" t="s">
        <v>605</v>
      </c>
      <c r="B143" s="85" t="s">
        <v>597</v>
      </c>
      <c r="C143" s="85">
        <v>12</v>
      </c>
      <c r="D143" s="85" t="s">
        <v>469</v>
      </c>
      <c r="E143" s="85" t="s">
        <v>373</v>
      </c>
      <c r="F143" s="85" t="s">
        <v>35</v>
      </c>
      <c r="G143" s="85">
        <v>34.340593143479055</v>
      </c>
      <c r="H143" s="85">
        <v>1.9855794448489092</v>
      </c>
      <c r="I143" s="85">
        <v>0</v>
      </c>
      <c r="J143" s="85">
        <v>12.686013886035809</v>
      </c>
      <c r="K143" s="85">
        <v>4.713521003944015</v>
      </c>
      <c r="L143" s="85">
        <v>3.1574599999999999</v>
      </c>
      <c r="M143" s="85">
        <v>0.97393657537229139</v>
      </c>
      <c r="N143" s="85">
        <v>1.0311330384545618</v>
      </c>
      <c r="O143" s="85">
        <v>1.1000000000000001</v>
      </c>
      <c r="P143" s="85">
        <v>4.3493240563614446</v>
      </c>
      <c r="S143" s="88"/>
      <c r="T143" s="87">
        <v>3.5</v>
      </c>
      <c r="V143" s="89">
        <f t="shared" si="29"/>
        <v>65.851981703647184</v>
      </c>
      <c r="W143" s="66">
        <f t="shared" si="24"/>
        <v>68.151981703647181</v>
      </c>
      <c r="X143" s="66">
        <f t="shared" si="25"/>
        <v>68.351981703647184</v>
      </c>
      <c r="Y143" s="66">
        <f t="shared" si="26"/>
        <v>69.98090095646586</v>
      </c>
      <c r="Z143" s="66">
        <f t="shared" si="27"/>
        <v>72.425110956465858</v>
      </c>
      <c r="AA143" s="66">
        <f t="shared" si="28"/>
        <v>72.637650956465862</v>
      </c>
    </row>
    <row r="144" spans="1:41" x14ac:dyDescent="0.25">
      <c r="A144" s="85" t="s">
        <v>605</v>
      </c>
      <c r="B144" s="85" t="s">
        <v>43</v>
      </c>
      <c r="C144" s="85">
        <v>18</v>
      </c>
      <c r="D144" s="85" t="s">
        <v>469</v>
      </c>
      <c r="E144" s="85" t="s">
        <v>373</v>
      </c>
      <c r="F144" s="85" t="s">
        <v>35</v>
      </c>
      <c r="G144" s="85">
        <v>33.00221598877981</v>
      </c>
      <c r="H144" s="85">
        <v>1.8522706335885495</v>
      </c>
      <c r="I144" s="85">
        <v>0</v>
      </c>
      <c r="J144" s="85">
        <v>13.974720341473862</v>
      </c>
      <c r="K144" s="85">
        <v>4.9834568722179959</v>
      </c>
      <c r="L144" s="85">
        <v>3.1574599999999999</v>
      </c>
      <c r="M144" s="85">
        <v>0.96861991775246992</v>
      </c>
      <c r="N144" s="85">
        <v>1.0623659889073058</v>
      </c>
      <c r="O144" s="85">
        <v>1.1000000000000001</v>
      </c>
      <c r="P144" s="85">
        <v>4.247356954444701</v>
      </c>
      <c r="S144" s="88"/>
      <c r="T144" s="87">
        <v>3.5</v>
      </c>
      <c r="V144" s="89">
        <f t="shared" si="29"/>
        <v>65.99619606357615</v>
      </c>
      <c r="W144" s="66">
        <f t="shared" si="24"/>
        <v>68.296196063576147</v>
      </c>
      <c r="X144" s="66">
        <f t="shared" si="25"/>
        <v>68.49619606357615</v>
      </c>
      <c r="Y144" s="66">
        <f t="shared" si="26"/>
        <v>70.134157556762375</v>
      </c>
      <c r="Z144" s="66">
        <f t="shared" si="27"/>
        <v>72.578367556762373</v>
      </c>
      <c r="AA144" s="66">
        <f t="shared" si="28"/>
        <v>72.790907556762377</v>
      </c>
    </row>
    <row r="145" spans="1:27" x14ac:dyDescent="0.25">
      <c r="A145" s="85" t="s">
        <v>605</v>
      </c>
      <c r="B145" s="85" t="s">
        <v>606</v>
      </c>
      <c r="C145" s="85">
        <v>24</v>
      </c>
      <c r="D145" s="85" t="s">
        <v>469</v>
      </c>
      <c r="E145" s="85" t="s">
        <v>373</v>
      </c>
      <c r="F145" s="85" t="s">
        <v>35</v>
      </c>
      <c r="G145" s="85">
        <v>33.198396517322706</v>
      </c>
      <c r="H145" s="85">
        <v>1.9860449191491902</v>
      </c>
      <c r="I145" s="85">
        <v>0</v>
      </c>
      <c r="J145" s="85">
        <v>13.590944052444479</v>
      </c>
      <c r="K145" s="85">
        <v>4.7135210039440123</v>
      </c>
      <c r="L145" s="85">
        <v>3.1574599999999999</v>
      </c>
      <c r="M145" s="85">
        <v>1.01146565267706</v>
      </c>
      <c r="N145" s="85">
        <v>1.1085278638672231</v>
      </c>
      <c r="O145" s="85">
        <v>1.1000000000000001</v>
      </c>
      <c r="P145" s="85">
        <v>4.2482485817272559</v>
      </c>
      <c r="S145" s="88"/>
      <c r="T145" s="87">
        <v>3.5</v>
      </c>
      <c r="V145" s="89">
        <f t="shared" si="29"/>
        <v>65.628563671982732</v>
      </c>
      <c r="W145" s="66">
        <f t="shared" si="24"/>
        <v>67.928563671982729</v>
      </c>
      <c r="X145" s="66">
        <f t="shared" si="25"/>
        <v>68.128563671982732</v>
      </c>
      <c r="Y145" s="66">
        <f t="shared" si="26"/>
        <v>69.743474614216055</v>
      </c>
      <c r="Z145" s="66">
        <f t="shared" si="27"/>
        <v>72.187684614216039</v>
      </c>
      <c r="AA145" s="66">
        <f t="shared" si="28"/>
        <v>72.400224614216043</v>
      </c>
    </row>
    <row r="146" spans="1:27" x14ac:dyDescent="0.25">
      <c r="A146" s="85" t="s">
        <v>605</v>
      </c>
      <c r="B146" s="85" t="s">
        <v>44</v>
      </c>
      <c r="C146" s="85">
        <v>30</v>
      </c>
      <c r="D146" s="85" t="s">
        <v>469</v>
      </c>
      <c r="E146" s="85" t="s">
        <v>373</v>
      </c>
      <c r="F146" s="85" t="s">
        <v>35</v>
      </c>
      <c r="G146" s="85">
        <v>32.416859089547771</v>
      </c>
      <c r="H146" s="85">
        <v>1.9071180246316537</v>
      </c>
      <c r="I146" s="85">
        <v>0</v>
      </c>
      <c r="J146" s="85">
        <v>13.664275858856289</v>
      </c>
      <c r="K146" s="85">
        <v>4.8720345570192469</v>
      </c>
      <c r="L146" s="85">
        <v>3.1574600000000004</v>
      </c>
      <c r="M146" s="85">
        <v>1.0006969853615653</v>
      </c>
      <c r="N146" s="85">
        <v>1.1283709184636119</v>
      </c>
      <c r="O146" s="85">
        <v>1.0999999999999999</v>
      </c>
      <c r="P146" s="85">
        <v>4.1878535092525393</v>
      </c>
      <c r="S146" s="88"/>
      <c r="T146" s="87">
        <v>3.5</v>
      </c>
      <c r="V146" s="89">
        <f t="shared" si="29"/>
        <v>65.027550918501021</v>
      </c>
      <c r="W146" s="66">
        <f t="shared" si="24"/>
        <v>67.327550918501018</v>
      </c>
      <c r="X146" s="66">
        <f t="shared" si="25"/>
        <v>67.527550918501021</v>
      </c>
      <c r="Y146" s="66">
        <f t="shared" si="26"/>
        <v>69.104778361091036</v>
      </c>
      <c r="Z146" s="66">
        <f t="shared" si="27"/>
        <v>71.548988361091034</v>
      </c>
      <c r="AA146" s="66">
        <f t="shared" si="28"/>
        <v>71.761528361091038</v>
      </c>
    </row>
    <row r="147" spans="1:27" x14ac:dyDescent="0.25">
      <c r="A147" s="85" t="s">
        <v>605</v>
      </c>
      <c r="B147" s="85" t="s">
        <v>607</v>
      </c>
      <c r="C147" s="85">
        <v>36</v>
      </c>
      <c r="D147" s="85" t="s">
        <v>469</v>
      </c>
      <c r="E147" s="85" t="s">
        <v>373</v>
      </c>
      <c r="F147" s="85" t="s">
        <v>35</v>
      </c>
      <c r="G147" s="85">
        <v>32.451628272567874</v>
      </c>
      <c r="H147" s="85">
        <v>1.943875839477851</v>
      </c>
      <c r="I147" s="85">
        <v>0</v>
      </c>
      <c r="J147" s="85">
        <v>12.492327891922633</v>
      </c>
      <c r="K147" s="85">
        <v>4.7178255893357424</v>
      </c>
      <c r="L147" s="85">
        <v>3.157459999999999</v>
      </c>
      <c r="M147" s="85">
        <v>1.0091275431595219</v>
      </c>
      <c r="N147" s="85">
        <v>1.1464425759114818</v>
      </c>
      <c r="O147" s="85">
        <v>1.0999999999999999</v>
      </c>
      <c r="P147" s="85">
        <v>4.1783680001357464</v>
      </c>
      <c r="S147" s="88"/>
      <c r="T147" s="87">
        <v>3.5</v>
      </c>
      <c r="V147" s="89">
        <f t="shared" si="29"/>
        <v>63.753179873032998</v>
      </c>
      <c r="W147" s="66">
        <f t="shared" si="24"/>
        <v>66.053179873033002</v>
      </c>
      <c r="X147" s="66">
        <f t="shared" si="25"/>
        <v>66.253179873032991</v>
      </c>
      <c r="Y147" s="66">
        <f t="shared" si="26"/>
        <v>67.750504251072172</v>
      </c>
      <c r="Z147" s="66">
        <f t="shared" si="27"/>
        <v>70.19471425107217</v>
      </c>
      <c r="AA147" s="66">
        <f t="shared" si="28"/>
        <v>70.40725425107216</v>
      </c>
    </row>
    <row r="148" spans="1:27" x14ac:dyDescent="0.25">
      <c r="A148" s="85" t="s">
        <v>608</v>
      </c>
      <c r="B148" s="85" t="s">
        <v>598</v>
      </c>
      <c r="C148" s="85">
        <v>12</v>
      </c>
      <c r="D148" s="85" t="s">
        <v>469</v>
      </c>
      <c r="E148" s="85" t="s">
        <v>373</v>
      </c>
      <c r="F148" s="85" t="s">
        <v>35</v>
      </c>
      <c r="G148" s="85">
        <v>34.044714311627061</v>
      </c>
      <c r="H148" s="85">
        <v>1.9566321198462333</v>
      </c>
      <c r="I148" s="85">
        <v>0</v>
      </c>
      <c r="J148" s="85">
        <v>13.068892790217181</v>
      </c>
      <c r="K148" s="85">
        <v>4.7135210039440141</v>
      </c>
      <c r="L148" s="85">
        <v>3.1574599999999999</v>
      </c>
      <c r="M148" s="85">
        <v>0.9886720871372473</v>
      </c>
      <c r="N148" s="85">
        <v>1.0448928548884455</v>
      </c>
      <c r="O148" s="85">
        <v>1.1000000000000003</v>
      </c>
      <c r="P148" s="85">
        <v>4.3219702602212466</v>
      </c>
      <c r="S148" s="88"/>
      <c r="T148" s="87">
        <v>3.5</v>
      </c>
      <c r="V148" s="89">
        <f t="shared" si="29"/>
        <v>65.940123308035197</v>
      </c>
      <c r="W148" s="66">
        <f t="shared" si="24"/>
        <v>68.240123308035194</v>
      </c>
      <c r="X148" s="66">
        <f t="shared" si="25"/>
        <v>68.440123308035197</v>
      </c>
      <c r="Y148" s="66">
        <f t="shared" si="26"/>
        <v>70.074569039449003</v>
      </c>
      <c r="Z148" s="66">
        <f t="shared" si="27"/>
        <v>72.518779039449001</v>
      </c>
      <c r="AA148" s="66">
        <f t="shared" si="28"/>
        <v>72.731319039449005</v>
      </c>
    </row>
    <row r="149" spans="1:27" x14ac:dyDescent="0.25">
      <c r="A149" s="85" t="s">
        <v>608</v>
      </c>
      <c r="B149" s="85" t="s">
        <v>388</v>
      </c>
      <c r="C149" s="85">
        <v>18</v>
      </c>
      <c r="D149" s="85" t="s">
        <v>469</v>
      </c>
      <c r="E149" s="85" t="s">
        <v>373</v>
      </c>
      <c r="F149" s="85" t="s">
        <v>35</v>
      </c>
      <c r="G149" s="85">
        <v>32.499971162668764</v>
      </c>
      <c r="H149" s="85">
        <v>1.9640526711845787</v>
      </c>
      <c r="I149" s="85">
        <v>0</v>
      </c>
      <c r="J149" s="85">
        <v>14.669529067535176</v>
      </c>
      <c r="K149" s="85">
        <v>5.1139151541502068</v>
      </c>
      <c r="L149" s="85">
        <v>3.1574599999999999</v>
      </c>
      <c r="M149" s="85">
        <v>0.9846370521655281</v>
      </c>
      <c r="N149" s="85">
        <v>1.0795495977192291</v>
      </c>
      <c r="O149" s="85">
        <v>1.0999999999999999</v>
      </c>
      <c r="P149" s="85">
        <v>4.2122975642396554</v>
      </c>
      <c r="S149" s="88"/>
      <c r="T149" s="87">
        <v>3.5</v>
      </c>
      <c r="V149" s="89">
        <f t="shared" si="29"/>
        <v>66.317359598478561</v>
      </c>
      <c r="W149" s="66">
        <f t="shared" si="24"/>
        <v>68.617359598478558</v>
      </c>
      <c r="X149" s="66">
        <f t="shared" si="25"/>
        <v>68.817359598478561</v>
      </c>
      <c r="Y149" s="66">
        <f t="shared" si="26"/>
        <v>70.475458045303171</v>
      </c>
      <c r="Z149" s="66">
        <f t="shared" si="27"/>
        <v>72.919668045303169</v>
      </c>
      <c r="AA149" s="66">
        <f t="shared" si="28"/>
        <v>73.132208045303159</v>
      </c>
    </row>
    <row r="150" spans="1:27" x14ac:dyDescent="0.25">
      <c r="A150" s="85" t="s">
        <v>608</v>
      </c>
      <c r="B150" s="85" t="s">
        <v>609</v>
      </c>
      <c r="C150" s="85">
        <v>24</v>
      </c>
      <c r="D150" s="85" t="s">
        <v>469</v>
      </c>
      <c r="E150" s="85" t="s">
        <v>373</v>
      </c>
      <c r="F150" s="85" t="s">
        <v>35</v>
      </c>
      <c r="G150" s="85">
        <v>32.959551061128266</v>
      </c>
      <c r="H150" s="85">
        <v>1.9644186410369429</v>
      </c>
      <c r="I150" s="85">
        <v>0</v>
      </c>
      <c r="J150" s="85">
        <v>13.820626748367859</v>
      </c>
      <c r="K150" s="85">
        <v>4.7135210039440123</v>
      </c>
      <c r="L150" s="85">
        <v>3.1574599999999999</v>
      </c>
      <c r="M150" s="85">
        <v>1.0190231875724158</v>
      </c>
      <c r="N150" s="85">
        <v>1.1235209382368947</v>
      </c>
      <c r="O150" s="85">
        <v>1.1000000000000001</v>
      </c>
      <c r="P150" s="85">
        <v>4.2259742490239622</v>
      </c>
      <c r="S150" s="88"/>
      <c r="T150" s="87">
        <v>3.5</v>
      </c>
      <c r="V150" s="89">
        <f t="shared" si="29"/>
        <v>65.619677188273414</v>
      </c>
      <c r="W150" s="66">
        <f t="shared" si="24"/>
        <v>67.919677188273411</v>
      </c>
      <c r="X150" s="66">
        <f t="shared" si="25"/>
        <v>68.119677188273414</v>
      </c>
      <c r="Y150" s="66">
        <f t="shared" si="26"/>
        <v>69.734030947978155</v>
      </c>
      <c r="Z150" s="66">
        <f t="shared" si="27"/>
        <v>72.178240947978153</v>
      </c>
      <c r="AA150" s="66">
        <f t="shared" si="28"/>
        <v>72.390780947978158</v>
      </c>
    </row>
    <row r="151" spans="1:27" x14ac:dyDescent="0.25">
      <c r="A151" s="85" t="s">
        <v>608</v>
      </c>
      <c r="B151" s="85" t="s">
        <v>391</v>
      </c>
      <c r="C151" s="85">
        <v>30</v>
      </c>
      <c r="D151" s="85" t="s">
        <v>469</v>
      </c>
      <c r="E151" s="85" t="s">
        <v>373</v>
      </c>
      <c r="F151" s="85" t="s">
        <v>35</v>
      </c>
      <c r="G151" s="85">
        <v>32.099212448637964</v>
      </c>
      <c r="H151" s="85">
        <v>1.9688290970497953</v>
      </c>
      <c r="I151" s="85">
        <v>0</v>
      </c>
      <c r="J151" s="85">
        <v>13.857340255825969</v>
      </c>
      <c r="K151" s="85">
        <v>4.9459519103450953</v>
      </c>
      <c r="L151" s="85">
        <v>3.1574599999999999</v>
      </c>
      <c r="M151" s="85">
        <v>1.0094957407315093</v>
      </c>
      <c r="N151" s="85">
        <v>1.1394208961345305</v>
      </c>
      <c r="O151" s="85">
        <v>1.0999999999999999</v>
      </c>
      <c r="P151" s="85">
        <v>4.1650388479016547</v>
      </c>
      <c r="S151" s="88"/>
      <c r="T151" s="87">
        <v>3.5</v>
      </c>
      <c r="V151" s="89">
        <f t="shared" si="29"/>
        <v>64.973920099576731</v>
      </c>
      <c r="W151" s="66">
        <f t="shared" si="24"/>
        <v>67.273920099576728</v>
      </c>
      <c r="X151" s="66">
        <f t="shared" si="25"/>
        <v>67.473920099576731</v>
      </c>
      <c r="Y151" s="66">
        <f t="shared" si="26"/>
        <v>69.047784889820193</v>
      </c>
      <c r="Z151" s="66">
        <f t="shared" si="27"/>
        <v>71.491994889820191</v>
      </c>
      <c r="AA151" s="66">
        <f t="shared" si="28"/>
        <v>71.704534889820195</v>
      </c>
    </row>
    <row r="152" spans="1:27" x14ac:dyDescent="0.25">
      <c r="A152" s="85" t="s">
        <v>608</v>
      </c>
      <c r="B152" s="85" t="s">
        <v>610</v>
      </c>
      <c r="C152" s="85">
        <v>36</v>
      </c>
      <c r="D152" s="85" t="s">
        <v>469</v>
      </c>
      <c r="E152" s="85" t="s">
        <v>373</v>
      </c>
      <c r="F152" s="85" t="s">
        <v>35</v>
      </c>
      <c r="G152" s="85">
        <v>32.28283572162767</v>
      </c>
      <c r="H152" s="85">
        <v>1.922707984401395</v>
      </c>
      <c r="I152" s="85">
        <v>0</v>
      </c>
      <c r="J152" s="85">
        <v>12.476944421347401</v>
      </c>
      <c r="K152" s="85">
        <v>4.7178255893357424</v>
      </c>
      <c r="L152" s="85">
        <v>3.157459999999999</v>
      </c>
      <c r="M152" s="85">
        <v>1.0119032094025815</v>
      </c>
      <c r="N152" s="85">
        <v>1.1564379588245963</v>
      </c>
      <c r="O152" s="85">
        <v>1.0999999999999999</v>
      </c>
      <c r="P152" s="85">
        <v>4.162665389047004</v>
      </c>
      <c r="S152" s="88"/>
      <c r="T152" s="87">
        <v>3.5</v>
      </c>
      <c r="V152" s="89">
        <f t="shared" si="29"/>
        <v>63.566072289584994</v>
      </c>
      <c r="W152" s="66">
        <f t="shared" si="24"/>
        <v>65.866072289584991</v>
      </c>
      <c r="X152" s="66">
        <f t="shared" si="25"/>
        <v>66.066072289584994</v>
      </c>
      <c r="Y152" s="66">
        <f t="shared" si="26"/>
        <v>67.551665022141975</v>
      </c>
      <c r="Z152" s="66">
        <f t="shared" si="27"/>
        <v>69.995875022141973</v>
      </c>
      <c r="AA152" s="66">
        <f t="shared" si="28"/>
        <v>70.208415022141978</v>
      </c>
    </row>
    <row r="153" spans="1:27" x14ac:dyDescent="0.25">
      <c r="A153" s="85" t="s">
        <v>611</v>
      </c>
      <c r="B153" s="85" t="s">
        <v>473</v>
      </c>
      <c r="C153" s="85">
        <v>12</v>
      </c>
      <c r="D153" s="85" t="s">
        <v>469</v>
      </c>
      <c r="E153" s="85" t="s">
        <v>373</v>
      </c>
      <c r="F153" s="85" t="s">
        <v>35</v>
      </c>
      <c r="G153" s="85">
        <v>33.887839651732271</v>
      </c>
      <c r="H153" s="85">
        <v>1.9659309759331869</v>
      </c>
      <c r="I153" s="85">
        <v>0</v>
      </c>
      <c r="J153" s="85">
        <v>13.439420762005604</v>
      </c>
      <c r="K153" s="85">
        <v>4.7135210039440141</v>
      </c>
      <c r="L153" s="85">
        <v>3.1574600000000004</v>
      </c>
      <c r="M153" s="85">
        <v>0.99143428704780412</v>
      </c>
      <c r="N153" s="85">
        <v>1.0538194741520046</v>
      </c>
      <c r="O153" s="85">
        <v>1.1000000000000003</v>
      </c>
      <c r="P153" s="85">
        <v>4.3083376886186162</v>
      </c>
      <c r="S153" s="88"/>
      <c r="T153" s="87">
        <v>3.5</v>
      </c>
      <c r="V153" s="89">
        <f t="shared" si="29"/>
        <v>66.151832867500318</v>
      </c>
      <c r="W153" s="66">
        <f t="shared" si="24"/>
        <v>68.451832867500315</v>
      </c>
      <c r="X153" s="66">
        <f t="shared" si="25"/>
        <v>68.651832867500318</v>
      </c>
      <c r="Y153" s="66">
        <f t="shared" si="26"/>
        <v>70.299552788292587</v>
      </c>
      <c r="Z153" s="66">
        <f t="shared" si="27"/>
        <v>72.743762788292585</v>
      </c>
      <c r="AA153" s="66">
        <f t="shared" si="28"/>
        <v>72.956302788292589</v>
      </c>
    </row>
    <row r="154" spans="1:27" x14ac:dyDescent="0.25">
      <c r="A154" s="85" t="s">
        <v>611</v>
      </c>
      <c r="B154" s="85" t="s">
        <v>498</v>
      </c>
      <c r="C154" s="85">
        <v>18</v>
      </c>
      <c r="D154" s="85" t="s">
        <v>469</v>
      </c>
      <c r="E154" s="85" t="s">
        <v>373</v>
      </c>
      <c r="F154" s="85" t="s">
        <v>35</v>
      </c>
      <c r="G154" s="85">
        <v>32.206825293350718</v>
      </c>
      <c r="H154" s="85">
        <v>1.952896938766628</v>
      </c>
      <c r="I154" s="85">
        <v>0</v>
      </c>
      <c r="J154" s="85">
        <v>14.939635136913349</v>
      </c>
      <c r="K154" s="85">
        <v>5.0958607886317786</v>
      </c>
      <c r="L154" s="85">
        <v>3.1574599999999999</v>
      </c>
      <c r="M154" s="85">
        <v>0.98338279934430439</v>
      </c>
      <c r="N154" s="85">
        <v>1.0942951127770537</v>
      </c>
      <c r="O154" s="85">
        <v>1.1000000000000001</v>
      </c>
      <c r="P154" s="85">
        <v>4.1840522212821405</v>
      </c>
      <c r="S154" s="88"/>
      <c r="T154" s="87">
        <v>3.5</v>
      </c>
      <c r="V154" s="89">
        <f t="shared" si="29"/>
        <v>66.261511352299351</v>
      </c>
      <c r="W154" s="66">
        <f t="shared" si="24"/>
        <v>68.561511352299348</v>
      </c>
      <c r="X154" s="66">
        <f t="shared" si="25"/>
        <v>68.761511352299351</v>
      </c>
      <c r="Y154" s="66">
        <f t="shared" si="26"/>
        <v>70.416108114088516</v>
      </c>
      <c r="Z154" s="66">
        <f t="shared" si="27"/>
        <v>72.860318114088514</v>
      </c>
      <c r="AA154" s="66">
        <f t="shared" si="28"/>
        <v>73.072858114088518</v>
      </c>
    </row>
    <row r="155" spans="1:27" x14ac:dyDescent="0.25">
      <c r="A155" s="85" t="s">
        <v>611</v>
      </c>
      <c r="B155" s="85" t="s">
        <v>474</v>
      </c>
      <c r="C155" s="85">
        <v>24</v>
      </c>
      <c r="D155" s="85" t="s">
        <v>469</v>
      </c>
      <c r="E155" s="85" t="s">
        <v>373</v>
      </c>
      <c r="F155" s="85" t="s">
        <v>35</v>
      </c>
      <c r="G155" s="85">
        <v>32.832157627426099</v>
      </c>
      <c r="H155" s="85">
        <v>1.9764955269694724</v>
      </c>
      <c r="I155" s="85">
        <v>0</v>
      </c>
      <c r="J155" s="85">
        <v>14.042900325067905</v>
      </c>
      <c r="K155" s="85">
        <v>4.7135210039440123</v>
      </c>
      <c r="L155" s="85">
        <v>3.1574599999999999</v>
      </c>
      <c r="M155" s="85">
        <v>1.0202441861349651</v>
      </c>
      <c r="N155" s="85">
        <v>1.1332476280609471</v>
      </c>
      <c r="O155" s="85">
        <v>1.1000000000000001</v>
      </c>
      <c r="P155" s="85">
        <v>4.2151408358596081</v>
      </c>
      <c r="S155" s="88"/>
      <c r="T155" s="87">
        <v>3.5</v>
      </c>
      <c r="V155" s="89">
        <f t="shared" si="29"/>
        <v>65.714671606493539</v>
      </c>
      <c r="W155" s="66">
        <f t="shared" si="24"/>
        <v>68.014671606493536</v>
      </c>
      <c r="X155" s="66">
        <f t="shared" si="25"/>
        <v>68.214671606493539</v>
      </c>
      <c r="Y155" s="66">
        <f t="shared" si="26"/>
        <v>69.83498151622068</v>
      </c>
      <c r="Z155" s="66">
        <f t="shared" si="27"/>
        <v>72.279191516220678</v>
      </c>
      <c r="AA155" s="66">
        <f t="shared" si="28"/>
        <v>72.491731516220682</v>
      </c>
    </row>
    <row r="156" spans="1:27" x14ac:dyDescent="0.25">
      <c r="A156" s="85" t="s">
        <v>611</v>
      </c>
      <c r="B156" s="85" t="s">
        <v>500</v>
      </c>
      <c r="C156" s="85">
        <v>30</v>
      </c>
      <c r="D156" s="85" t="s">
        <v>469</v>
      </c>
      <c r="E156" s="85" t="s">
        <v>373</v>
      </c>
      <c r="F156" s="85" t="s">
        <v>35</v>
      </c>
      <c r="G156" s="85">
        <v>31.908470757794138</v>
      </c>
      <c r="H156" s="85">
        <v>1.9707027052777271</v>
      </c>
      <c r="I156" s="85">
        <v>0</v>
      </c>
      <c r="J156" s="85">
        <v>13.805614902591932</v>
      </c>
      <c r="K156" s="85">
        <v>4.9359700784001417</v>
      </c>
      <c r="L156" s="85">
        <v>3.1574599999999999</v>
      </c>
      <c r="M156" s="85">
        <v>1.008688691852651</v>
      </c>
      <c r="N156" s="85">
        <v>1.1478137791853145</v>
      </c>
      <c r="O156" s="85">
        <v>1.0999999999999999</v>
      </c>
      <c r="P156" s="85">
        <v>4.1466376673336667</v>
      </c>
      <c r="S156" s="88"/>
      <c r="T156" s="87">
        <v>3.5</v>
      </c>
      <c r="V156" s="89">
        <f t="shared" si="29"/>
        <v>64.710655877157848</v>
      </c>
      <c r="W156" s="66">
        <f t="shared" si="24"/>
        <v>67.010655877157845</v>
      </c>
      <c r="X156" s="66">
        <f t="shared" si="25"/>
        <v>67.210655877157848</v>
      </c>
      <c r="Y156" s="66">
        <f t="shared" si="26"/>
        <v>68.76801400065564</v>
      </c>
      <c r="Z156" s="66">
        <f t="shared" si="27"/>
        <v>71.212224000655638</v>
      </c>
      <c r="AA156" s="66">
        <f t="shared" si="28"/>
        <v>71.424764000655642</v>
      </c>
    </row>
    <row r="157" spans="1:27" x14ac:dyDescent="0.25">
      <c r="A157" s="85" t="s">
        <v>611</v>
      </c>
      <c r="B157" s="85" t="s">
        <v>612</v>
      </c>
      <c r="C157" s="85">
        <v>36</v>
      </c>
      <c r="D157" s="85" t="s">
        <v>469</v>
      </c>
      <c r="E157" s="85" t="s">
        <v>373</v>
      </c>
      <c r="F157" s="85" t="s">
        <v>35</v>
      </c>
      <c r="G157" s="85">
        <v>32.325977622550539</v>
      </c>
      <c r="H157" s="85">
        <v>1.9475848770846262</v>
      </c>
      <c r="I157" s="85">
        <v>0</v>
      </c>
      <c r="J157" s="85">
        <v>12.49525243402452</v>
      </c>
      <c r="K157" s="85">
        <v>4.691371162033092</v>
      </c>
      <c r="L157" s="85">
        <v>3.1574599999999995</v>
      </c>
      <c r="M157" s="85">
        <v>1.0177639352357852</v>
      </c>
      <c r="N157" s="85">
        <v>1.1615943264511346</v>
      </c>
      <c r="O157" s="85">
        <v>1.1000000000000001</v>
      </c>
      <c r="P157" s="85">
        <v>4.1655940407771519</v>
      </c>
      <c r="S157" s="88"/>
      <c r="T157" s="87">
        <v>3.5</v>
      </c>
      <c r="V157" s="89">
        <f t="shared" si="29"/>
        <v>63.615013521072221</v>
      </c>
      <c r="W157" s="66">
        <f t="shared" si="24"/>
        <v>65.915013521072225</v>
      </c>
      <c r="X157" s="66">
        <f t="shared" si="25"/>
        <v>66.115013521072228</v>
      </c>
      <c r="Y157" s="66">
        <f t="shared" si="26"/>
        <v>67.603674868843441</v>
      </c>
      <c r="Z157" s="66">
        <f t="shared" si="27"/>
        <v>70.047884868843454</v>
      </c>
      <c r="AA157" s="66">
        <f t="shared" si="28"/>
        <v>70.260424868843458</v>
      </c>
    </row>
    <row r="158" spans="1:27" x14ac:dyDescent="0.25">
      <c r="A158" s="85" t="s">
        <v>615</v>
      </c>
      <c r="B158" s="85" t="s">
        <v>476</v>
      </c>
      <c r="C158" s="85">
        <v>12</v>
      </c>
      <c r="D158" s="85" t="s">
        <v>469</v>
      </c>
      <c r="E158" s="85" t="s">
        <v>373</v>
      </c>
      <c r="F158" s="85" t="s">
        <v>35</v>
      </c>
      <c r="G158" s="85">
        <v>33.740669327045161</v>
      </c>
      <c r="H158" s="85">
        <v>2.0214455827529285</v>
      </c>
      <c r="I158" s="85">
        <v>0</v>
      </c>
      <c r="J158" s="85">
        <v>13.822299666186977</v>
      </c>
      <c r="K158" s="85">
        <v>4.7135210039440141</v>
      </c>
      <c r="L158" s="85">
        <v>3.1574599999999999</v>
      </c>
      <c r="M158" s="85">
        <v>1.046032545872021</v>
      </c>
      <c r="N158" s="85">
        <v>1.0619570000000003</v>
      </c>
      <c r="O158" s="85">
        <v>1.1000000000000003</v>
      </c>
      <c r="P158" s="85">
        <v>4.3000211519410927</v>
      </c>
      <c r="S158" s="88"/>
      <c r="T158" s="87">
        <v>3.5</v>
      </c>
      <c r="V158" s="89">
        <f t="shared" si="29"/>
        <v>66.441960694989262</v>
      </c>
      <c r="W158" s="66">
        <f t="shared" si="24"/>
        <v>68.74196069498926</v>
      </c>
      <c r="X158" s="66">
        <f t="shared" si="25"/>
        <v>68.941960694989262</v>
      </c>
      <c r="Y158" s="66">
        <f t="shared" si="26"/>
        <v>70.607871630565086</v>
      </c>
      <c r="Z158" s="66">
        <f t="shared" si="27"/>
        <v>73.052081630565084</v>
      </c>
      <c r="AA158" s="66">
        <f t="shared" si="28"/>
        <v>73.264621630565088</v>
      </c>
    </row>
    <row r="159" spans="1:27" x14ac:dyDescent="0.25">
      <c r="A159" s="85" t="s">
        <v>615</v>
      </c>
      <c r="B159" s="85" t="s">
        <v>504</v>
      </c>
      <c r="C159" s="85">
        <v>18</v>
      </c>
      <c r="D159" s="85" t="s">
        <v>469</v>
      </c>
      <c r="E159" s="85" t="s">
        <v>373</v>
      </c>
      <c r="F159" s="85" t="s">
        <v>35</v>
      </c>
      <c r="G159" s="85">
        <v>31.938795442908347</v>
      </c>
      <c r="H159" s="85">
        <v>1.8420801144411989</v>
      </c>
      <c r="I159" s="85">
        <v>0</v>
      </c>
      <c r="J159" s="85">
        <v>14.963787393519169</v>
      </c>
      <c r="K159" s="85">
        <v>4.9941191386343995</v>
      </c>
      <c r="L159" s="85">
        <v>3.1574599999999999</v>
      </c>
      <c r="M159" s="85">
        <v>1.0355651762059996</v>
      </c>
      <c r="N159" s="85">
        <v>1.1091362351510499</v>
      </c>
      <c r="O159" s="85">
        <v>1.1000000000000003</v>
      </c>
      <c r="P159" s="85">
        <v>4.1541549899882222</v>
      </c>
      <c r="S159" s="88"/>
      <c r="T159" s="87">
        <v>3.5</v>
      </c>
      <c r="V159" s="89">
        <f t="shared" si="29"/>
        <v>65.953018376407186</v>
      </c>
      <c r="W159" s="66">
        <f t="shared" si="24"/>
        <v>68.253018376407184</v>
      </c>
      <c r="X159" s="66">
        <f t="shared" si="25"/>
        <v>68.453018376407186</v>
      </c>
      <c r="Y159" s="66">
        <f t="shared" si="26"/>
        <v>70.088272628607911</v>
      </c>
      <c r="Z159" s="66">
        <f t="shared" si="27"/>
        <v>72.532482628607909</v>
      </c>
      <c r="AA159" s="66">
        <f t="shared" si="28"/>
        <v>72.745022628607913</v>
      </c>
    </row>
    <row r="160" spans="1:27" x14ac:dyDescent="0.25">
      <c r="A160" s="85" t="s">
        <v>615</v>
      </c>
      <c r="B160" s="85" t="s">
        <v>478</v>
      </c>
      <c r="C160" s="85">
        <v>24</v>
      </c>
      <c r="D160" s="85" t="s">
        <v>469</v>
      </c>
      <c r="E160" s="85" t="s">
        <v>373</v>
      </c>
      <c r="F160" s="85" t="s">
        <v>35</v>
      </c>
      <c r="G160" s="85">
        <v>32.707298204244523</v>
      </c>
      <c r="H160" s="85">
        <v>2.0157228617787695</v>
      </c>
      <c r="I160" s="85">
        <v>0</v>
      </c>
      <c r="J160" s="85">
        <v>14.272583020991286</v>
      </c>
      <c r="K160" s="85">
        <v>4.7135210039440123</v>
      </c>
      <c r="L160" s="85">
        <v>3.1574600000000004</v>
      </c>
      <c r="M160" s="85">
        <v>1.083009632741428</v>
      </c>
      <c r="N160" s="85">
        <v>1.1421145000000001</v>
      </c>
      <c r="O160" s="85">
        <v>1.1000000000000001</v>
      </c>
      <c r="P160" s="85">
        <v>4.209895716330692</v>
      </c>
      <c r="S160" s="88"/>
      <c r="T160" s="87">
        <v>3.5</v>
      </c>
      <c r="V160" s="89">
        <f t="shared" si="29"/>
        <v>65.885882078251939</v>
      </c>
      <c r="W160" s="66">
        <f t="shared" si="24"/>
        <v>68.185882078251936</v>
      </c>
      <c r="X160" s="66">
        <f t="shared" si="25"/>
        <v>68.385882078251939</v>
      </c>
      <c r="Y160" s="66">
        <f t="shared" si="26"/>
        <v>70.01692688455833</v>
      </c>
      <c r="Z160" s="66">
        <f t="shared" si="27"/>
        <v>72.461136884558329</v>
      </c>
      <c r="AA160" s="66">
        <f t="shared" si="28"/>
        <v>72.673676884558333</v>
      </c>
    </row>
    <row r="161" spans="1:27" x14ac:dyDescent="0.25">
      <c r="A161" s="85" t="s">
        <v>615</v>
      </c>
      <c r="B161" s="85" t="s">
        <v>505</v>
      </c>
      <c r="C161" s="85">
        <v>30</v>
      </c>
      <c r="D161" s="85" t="s">
        <v>469</v>
      </c>
      <c r="E161" s="85" t="s">
        <v>373</v>
      </c>
      <c r="F161" s="85" t="s">
        <v>35</v>
      </c>
      <c r="G161" s="85">
        <v>31.733359099437159</v>
      </c>
      <c r="H161" s="85">
        <v>1.9132787781520157</v>
      </c>
      <c r="I161" s="85">
        <v>0</v>
      </c>
      <c r="J161" s="85">
        <v>13.629457300716677</v>
      </c>
      <c r="K161" s="85">
        <v>4.8780262668484236</v>
      </c>
      <c r="L161" s="85">
        <v>3.1574600000000004</v>
      </c>
      <c r="M161" s="85">
        <v>1.0681187522820208</v>
      </c>
      <c r="N161" s="85">
        <v>1.1559443005628518</v>
      </c>
      <c r="O161" s="85">
        <v>1.0999999999999999</v>
      </c>
      <c r="P161" s="85">
        <v>4.1299954757089248</v>
      </c>
      <c r="S161" s="88"/>
      <c r="T161" s="87">
        <v>3.5</v>
      </c>
      <c r="V161" s="89">
        <f t="shared" si="29"/>
        <v>64.352361195556057</v>
      </c>
      <c r="W161" s="66">
        <f t="shared" si="24"/>
        <v>66.652361195556054</v>
      </c>
      <c r="X161" s="66">
        <f t="shared" si="25"/>
        <v>66.852361195556057</v>
      </c>
      <c r="Y161" s="66">
        <f t="shared" si="26"/>
        <v>68.387254242517415</v>
      </c>
      <c r="Z161" s="66">
        <f t="shared" si="27"/>
        <v>70.831464242517413</v>
      </c>
      <c r="AA161" s="66">
        <f t="shared" si="28"/>
        <v>71.044004242517417</v>
      </c>
    </row>
    <row r="162" spans="1:27" x14ac:dyDescent="0.25">
      <c r="A162" s="85" t="s">
        <v>615</v>
      </c>
      <c r="B162" s="85" t="s">
        <v>616</v>
      </c>
      <c r="C162" s="85">
        <v>36</v>
      </c>
      <c r="D162" s="85" t="s">
        <v>469</v>
      </c>
      <c r="E162" s="85" t="s">
        <v>373</v>
      </c>
      <c r="F162" s="85" t="s">
        <v>35</v>
      </c>
      <c r="G162" s="85">
        <v>32.104884817703613</v>
      </c>
      <c r="H162" s="85">
        <v>1.964811825002883</v>
      </c>
      <c r="I162" s="85">
        <v>0</v>
      </c>
      <c r="J162" s="85">
        <v>12.446673721183236</v>
      </c>
      <c r="K162" s="85">
        <v>4.7178255893357433</v>
      </c>
      <c r="L162" s="85">
        <v>3.1574600000000004</v>
      </c>
      <c r="M162" s="85">
        <v>1.0774801479818656</v>
      </c>
      <c r="N162" s="85">
        <v>1.168833666666667</v>
      </c>
      <c r="O162" s="85">
        <v>1.1000000000000003</v>
      </c>
      <c r="P162" s="85">
        <v>4.1528891086885764</v>
      </c>
      <c r="S162" s="88"/>
      <c r="T162" s="87">
        <v>3.5</v>
      </c>
      <c r="V162" s="89">
        <f t="shared" si="29"/>
        <v>63.426047051559706</v>
      </c>
      <c r="W162" s="66">
        <f t="shared" si="24"/>
        <v>65.726047051559704</v>
      </c>
      <c r="X162" s="66">
        <f t="shared" si="25"/>
        <v>65.926047051559706</v>
      </c>
      <c r="Y162" s="66">
        <f t="shared" si="26"/>
        <v>67.402860201692505</v>
      </c>
      <c r="Z162" s="66">
        <f t="shared" si="27"/>
        <v>69.847070201692489</v>
      </c>
      <c r="AA162" s="66">
        <f t="shared" si="28"/>
        <v>70.059610201692493</v>
      </c>
    </row>
    <row r="163" spans="1:27" x14ac:dyDescent="0.25">
      <c r="A163" s="85" t="s">
        <v>617</v>
      </c>
      <c r="B163" s="85" t="s">
        <v>481</v>
      </c>
      <c r="C163" s="85">
        <v>12</v>
      </c>
      <c r="D163" s="85" t="s">
        <v>469</v>
      </c>
      <c r="E163" s="85" t="s">
        <v>373</v>
      </c>
      <c r="F163" s="85" t="s">
        <v>35</v>
      </c>
      <c r="G163" s="85">
        <v>33.612570288409209</v>
      </c>
      <c r="H163" s="85">
        <v>2.0813465441169754</v>
      </c>
      <c r="I163" s="85">
        <v>0</v>
      </c>
      <c r="J163" s="85">
        <v>13.896318847798643</v>
      </c>
      <c r="K163" s="85">
        <v>4.7135210039440141</v>
      </c>
      <c r="L163" s="85">
        <v>3.1574599999999999</v>
      </c>
      <c r="M163" s="85">
        <v>1.0516939013915187</v>
      </c>
      <c r="N163" s="85">
        <v>1.071669535824415</v>
      </c>
      <c r="O163" s="85">
        <v>1.1000000000000003</v>
      </c>
      <c r="P163" s="85">
        <v>4.2883457935694453</v>
      </c>
      <c r="S163" s="88"/>
      <c r="T163" s="87">
        <v>3.5</v>
      </c>
      <c r="V163" s="89">
        <f t="shared" si="29"/>
        <v>66.391579370937251</v>
      </c>
      <c r="W163" s="66">
        <f t="shared" si="24"/>
        <v>68.691579370937248</v>
      </c>
      <c r="X163" s="66">
        <f t="shared" si="25"/>
        <v>68.891579370937251</v>
      </c>
      <c r="Y163" s="66">
        <f t="shared" si="26"/>
        <v>70.554331397495019</v>
      </c>
      <c r="Z163" s="66">
        <f t="shared" si="27"/>
        <v>72.998541397495018</v>
      </c>
      <c r="AA163" s="66">
        <f t="shared" si="28"/>
        <v>73.211081397495022</v>
      </c>
    </row>
    <row r="164" spans="1:27" x14ac:dyDescent="0.25">
      <c r="A164" s="85" t="s">
        <v>617</v>
      </c>
      <c r="B164" s="85" t="s">
        <v>600</v>
      </c>
      <c r="C164" s="85">
        <v>18</v>
      </c>
      <c r="D164" s="85" t="s">
        <v>469</v>
      </c>
      <c r="E164" s="85" t="s">
        <v>373</v>
      </c>
      <c r="F164" s="85" t="s">
        <v>35</v>
      </c>
      <c r="G164" s="85">
        <v>31.781342952275246</v>
      </c>
      <c r="H164" s="85">
        <v>1.7270806571932802</v>
      </c>
      <c r="I164" s="85">
        <v>0</v>
      </c>
      <c r="J164" s="85">
        <v>14.493470298877998</v>
      </c>
      <c r="K164" s="85">
        <v>4.8199842457523427</v>
      </c>
      <c r="L164" s="85">
        <v>3.1574599999999999</v>
      </c>
      <c r="M164" s="85">
        <v>1.046382704777177</v>
      </c>
      <c r="N164" s="85">
        <v>1.1198831252928845</v>
      </c>
      <c r="O164" s="85">
        <v>1.1000000000000003</v>
      </c>
      <c r="P164" s="85">
        <v>4.1221261054186442</v>
      </c>
      <c r="S164" s="88"/>
      <c r="T164" s="87">
        <v>3.5</v>
      </c>
      <c r="V164" s="89">
        <f t="shared" si="29"/>
        <v>65.140649432394298</v>
      </c>
      <c r="W164" s="66">
        <f t="shared" si="24"/>
        <v>67.440649432394295</v>
      </c>
      <c r="X164" s="66">
        <f t="shared" si="25"/>
        <v>67.640649432394298</v>
      </c>
      <c r="Y164" s="66">
        <f t="shared" si="26"/>
        <v>69.224968151805413</v>
      </c>
      <c r="Z164" s="66">
        <f t="shared" si="27"/>
        <v>71.669178151805411</v>
      </c>
      <c r="AA164" s="66">
        <f t="shared" si="28"/>
        <v>71.881718151805416</v>
      </c>
    </row>
    <row r="165" spans="1:27" x14ac:dyDescent="0.25">
      <c r="A165" s="85" t="s">
        <v>617</v>
      </c>
      <c r="B165" s="85" t="s">
        <v>483</v>
      </c>
      <c r="C165" s="85">
        <v>24</v>
      </c>
      <c r="D165" s="85" t="s">
        <v>469</v>
      </c>
      <c r="E165" s="85" t="s">
        <v>373</v>
      </c>
      <c r="F165" s="85" t="s">
        <v>35</v>
      </c>
      <c r="G165" s="85">
        <v>32.613437329947402</v>
      </c>
      <c r="H165" s="85">
        <v>2.0624829920478618</v>
      </c>
      <c r="I165" s="85">
        <v>0</v>
      </c>
      <c r="J165" s="85">
        <v>14.064988190713668</v>
      </c>
      <c r="K165" s="85">
        <v>4.7135210039440123</v>
      </c>
      <c r="L165" s="85">
        <v>3.1574599999999999</v>
      </c>
      <c r="M165" s="85">
        <v>1.0857042875703367</v>
      </c>
      <c r="N165" s="85">
        <v>1.1469707679122076</v>
      </c>
      <c r="O165" s="85">
        <v>1.1000000000000001</v>
      </c>
      <c r="P165" s="85">
        <v>4.200839573320839</v>
      </c>
      <c r="S165" s="88"/>
      <c r="T165" s="87">
        <v>3.5</v>
      </c>
      <c r="V165" s="89">
        <f t="shared" si="29"/>
        <v>65.582921153408464</v>
      </c>
      <c r="W165" s="66">
        <f t="shared" si="24"/>
        <v>67.882921153408461</v>
      </c>
      <c r="X165" s="66">
        <f t="shared" si="25"/>
        <v>68.082921153408464</v>
      </c>
      <c r="Y165" s="66">
        <f t="shared" si="26"/>
        <v>69.694970309727168</v>
      </c>
      <c r="Z165" s="66">
        <f t="shared" si="27"/>
        <v>72.139180309727166</v>
      </c>
      <c r="AA165" s="66">
        <f t="shared" si="28"/>
        <v>72.35172030972717</v>
      </c>
    </row>
    <row r="166" spans="1:27" x14ac:dyDescent="0.25">
      <c r="A166" s="85" t="s">
        <v>617</v>
      </c>
      <c r="B166" s="85" t="s">
        <v>601</v>
      </c>
      <c r="C166" s="85">
        <v>30</v>
      </c>
      <c r="D166" s="85" t="s">
        <v>469</v>
      </c>
      <c r="E166" s="85" t="s">
        <v>373</v>
      </c>
      <c r="F166" s="85" t="s">
        <v>35</v>
      </c>
      <c r="G166" s="85">
        <v>31.571917486419036</v>
      </c>
      <c r="H166" s="85">
        <v>1.8244703675277201</v>
      </c>
      <c r="I166" s="85">
        <v>0</v>
      </c>
      <c r="J166" s="85">
        <v>13.173987185610386</v>
      </c>
      <c r="K166" s="85">
        <v>4.7768971915687173</v>
      </c>
      <c r="L166" s="85">
        <v>3.1574599999999995</v>
      </c>
      <c r="M166" s="85">
        <v>1.0700616708155255</v>
      </c>
      <c r="N166" s="85">
        <v>1.1613212302892379</v>
      </c>
      <c r="O166" s="85">
        <v>1.0999999999999999</v>
      </c>
      <c r="P166" s="85">
        <v>4.1043956634766436</v>
      </c>
      <c r="S166" s="88"/>
      <c r="T166" s="87">
        <v>3.5</v>
      </c>
      <c r="V166" s="89">
        <f t="shared" si="29"/>
        <v>63.616040428179559</v>
      </c>
      <c r="W166" s="66">
        <f t="shared" si="24"/>
        <v>65.916040428179556</v>
      </c>
      <c r="X166" s="66">
        <f t="shared" si="25"/>
        <v>66.116040428179559</v>
      </c>
      <c r="Y166" s="66">
        <f t="shared" si="26"/>
        <v>67.604766163026412</v>
      </c>
      <c r="Z166" s="66">
        <f t="shared" si="27"/>
        <v>70.04897616302641</v>
      </c>
      <c r="AA166" s="66">
        <f t="shared" si="28"/>
        <v>70.261516163026414</v>
      </c>
    </row>
    <row r="167" spans="1:27" x14ac:dyDescent="0.25">
      <c r="A167" s="85" t="s">
        <v>617</v>
      </c>
      <c r="B167" s="85" t="s">
        <v>618</v>
      </c>
      <c r="C167" s="85">
        <v>36</v>
      </c>
      <c r="D167" s="85" t="s">
        <v>469</v>
      </c>
      <c r="E167" s="85" t="s">
        <v>373</v>
      </c>
      <c r="F167" s="85" t="s">
        <v>35</v>
      </c>
      <c r="G167" s="85">
        <v>32.030012697261022</v>
      </c>
      <c r="H167" s="85">
        <v>1.9878898262148006</v>
      </c>
      <c r="I167" s="85">
        <v>0</v>
      </c>
      <c r="J167" s="85">
        <v>12.308277167664825</v>
      </c>
      <c r="K167" s="85">
        <v>4.7178255893357433</v>
      </c>
      <c r="L167" s="85">
        <v>3.1574599999999999</v>
      </c>
      <c r="M167" s="85">
        <v>1.0775977636291794</v>
      </c>
      <c r="N167" s="85">
        <v>1.1720711786081386</v>
      </c>
      <c r="O167" s="85">
        <v>1.1000000000000001</v>
      </c>
      <c r="P167" s="85">
        <v>4.1458371239116714</v>
      </c>
      <c r="S167" s="88"/>
      <c r="T167" s="87">
        <v>3.5</v>
      </c>
      <c r="V167" s="89">
        <f t="shared" si="29"/>
        <v>63.209081520410578</v>
      </c>
      <c r="W167" s="66">
        <f t="shared" si="24"/>
        <v>65.509081520410575</v>
      </c>
      <c r="X167" s="66">
        <f t="shared" si="25"/>
        <v>65.709081520410578</v>
      </c>
      <c r="Y167" s="66">
        <f t="shared" si="26"/>
        <v>67.172290931740321</v>
      </c>
      <c r="Z167" s="66">
        <f t="shared" si="27"/>
        <v>69.616500931740319</v>
      </c>
      <c r="AA167" s="66">
        <f t="shared" si="28"/>
        <v>69.829040931740323</v>
      </c>
    </row>
    <row r="168" spans="1:27" x14ac:dyDescent="0.25">
      <c r="A168" s="85" t="s">
        <v>633</v>
      </c>
      <c r="B168" s="85" t="s">
        <v>40</v>
      </c>
      <c r="C168" s="85">
        <v>12</v>
      </c>
      <c r="D168" s="85" t="s">
        <v>469</v>
      </c>
      <c r="E168" s="85" t="s">
        <v>373</v>
      </c>
      <c r="F168" s="85" t="s">
        <v>35</v>
      </c>
      <c r="G168" s="85">
        <v>33.518102666424809</v>
      </c>
      <c r="H168" s="85">
        <v>2.0979382828631721</v>
      </c>
      <c r="I168" s="85">
        <v>0</v>
      </c>
      <c r="J168" s="85">
        <v>13.972805335464031</v>
      </c>
      <c r="K168" s="85">
        <v>4.713521003944015</v>
      </c>
      <c r="L168" s="85">
        <v>3.1574599999999995</v>
      </c>
      <c r="M168" s="85">
        <v>1.0701982979263245</v>
      </c>
      <c r="N168" s="85">
        <v>1.0825743290404499</v>
      </c>
      <c r="O168" s="85">
        <v>1.0999999999999999</v>
      </c>
      <c r="P168" s="85">
        <v>4.2826841355780898</v>
      </c>
      <c r="S168" s="88"/>
      <c r="T168" s="87">
        <v>3.5</v>
      </c>
      <c r="V168" s="89">
        <f t="shared" si="29"/>
        <v>66.397345768377733</v>
      </c>
      <c r="W168" s="66">
        <f t="shared" si="24"/>
        <v>68.69734576837773</v>
      </c>
      <c r="X168" s="66">
        <f t="shared" si="25"/>
        <v>68.897345768377733</v>
      </c>
      <c r="Y168" s="66">
        <f t="shared" si="26"/>
        <v>70.560459348055019</v>
      </c>
      <c r="Z168" s="66">
        <f t="shared" si="27"/>
        <v>73.004669348055018</v>
      </c>
      <c r="AA168" s="66">
        <f t="shared" si="28"/>
        <v>73.217209348055022</v>
      </c>
    </row>
    <row r="169" spans="1:27" x14ac:dyDescent="0.25">
      <c r="A169" s="85" t="s">
        <v>633</v>
      </c>
      <c r="B169" s="85" t="s">
        <v>603</v>
      </c>
      <c r="C169" s="85">
        <v>18</v>
      </c>
      <c r="D169" s="85" t="s">
        <v>469</v>
      </c>
      <c r="E169" s="85" t="s">
        <v>373</v>
      </c>
      <c r="F169" s="85" t="s">
        <v>35</v>
      </c>
      <c r="G169" s="85">
        <v>32.800283007696862</v>
      </c>
      <c r="H169" s="85">
        <v>2.0424505851103447</v>
      </c>
      <c r="I169" s="85">
        <v>0</v>
      </c>
      <c r="J169" s="85">
        <v>13.966752002380222</v>
      </c>
      <c r="K169" s="85">
        <v>4.628212226027915</v>
      </c>
      <c r="L169" s="85">
        <v>3.1574599999999995</v>
      </c>
      <c r="M169" s="85">
        <v>1.0926094283949095</v>
      </c>
      <c r="N169" s="85">
        <v>1.1310756400236828</v>
      </c>
      <c r="O169" s="85">
        <v>1.0999999999999999</v>
      </c>
      <c r="P169" s="85">
        <v>4.2103398233564517</v>
      </c>
      <c r="S169" s="88"/>
      <c r="T169" s="87">
        <v>3.5</v>
      </c>
      <c r="V169" s="89">
        <f t="shared" si="29"/>
        <v>65.58673212788004</v>
      </c>
      <c r="W169" s="66">
        <f t="shared" si="24"/>
        <v>67.886732127880038</v>
      </c>
      <c r="X169" s="66">
        <f t="shared" si="25"/>
        <v>68.08673212788004</v>
      </c>
      <c r="Y169" s="66">
        <f t="shared" si="26"/>
        <v>69.69902023229811</v>
      </c>
      <c r="Z169" s="66">
        <f t="shared" si="27"/>
        <v>72.143230232298109</v>
      </c>
      <c r="AA169" s="66">
        <f t="shared" si="28"/>
        <v>72.355770232298113</v>
      </c>
    </row>
    <row r="170" spans="1:27" x14ac:dyDescent="0.25">
      <c r="A170" s="85" t="s">
        <v>633</v>
      </c>
      <c r="B170" s="85" t="s">
        <v>41</v>
      </c>
      <c r="C170" s="85">
        <v>24</v>
      </c>
      <c r="D170" s="85" t="s">
        <v>469</v>
      </c>
      <c r="E170" s="85" t="s">
        <v>373</v>
      </c>
      <c r="F170" s="85" t="s">
        <v>35</v>
      </c>
      <c r="G170" s="85">
        <v>32.560165971340474</v>
      </c>
      <c r="H170" s="85">
        <v>2.0556956517057685</v>
      </c>
      <c r="I170" s="85">
        <v>0</v>
      </c>
      <c r="J170" s="85">
        <v>13.850473532760134</v>
      </c>
      <c r="K170" s="85">
        <v>4.7135210039440123</v>
      </c>
      <c r="L170" s="85">
        <v>3.1574599999999999</v>
      </c>
      <c r="M170" s="85">
        <v>1.0956518822204946</v>
      </c>
      <c r="N170" s="85">
        <v>1.152423164520225</v>
      </c>
      <c r="O170" s="85">
        <v>1.0999999999999996</v>
      </c>
      <c r="P170" s="85">
        <v>4.1978390894332884</v>
      </c>
      <c r="S170" s="88"/>
      <c r="T170" s="87">
        <v>3.5</v>
      </c>
      <c r="V170" s="89">
        <f t="shared" si="29"/>
        <v>65.32753464421863</v>
      </c>
      <c r="W170" s="66">
        <f t="shared" si="24"/>
        <v>67.627534644218628</v>
      </c>
      <c r="X170" s="66">
        <f t="shared" si="25"/>
        <v>67.82753464421863</v>
      </c>
      <c r="Y170" s="66">
        <f t="shared" si="26"/>
        <v>69.423571066411142</v>
      </c>
      <c r="Z170" s="66">
        <f t="shared" si="27"/>
        <v>71.867781066411141</v>
      </c>
      <c r="AA170" s="66">
        <f t="shared" si="28"/>
        <v>72.08032106641113</v>
      </c>
    </row>
    <row r="171" spans="1:27" x14ac:dyDescent="0.25">
      <c r="A171" s="85" t="s">
        <v>633</v>
      </c>
      <c r="B171" s="85" t="s">
        <v>604</v>
      </c>
      <c r="C171" s="85">
        <v>30</v>
      </c>
      <c r="D171" s="85" t="s">
        <v>469</v>
      </c>
      <c r="E171" s="85" t="s">
        <v>373</v>
      </c>
      <c r="F171" s="85" t="s">
        <v>35</v>
      </c>
      <c r="G171" s="85">
        <v>32.142789797965328</v>
      </c>
      <c r="H171" s="85">
        <v>2.0063565375714525</v>
      </c>
      <c r="I171" s="85">
        <v>0</v>
      </c>
      <c r="J171" s="85">
        <v>12.687406134388093</v>
      </c>
      <c r="K171" s="85">
        <v>4.661906687458738</v>
      </c>
      <c r="L171" s="85">
        <v>3.1574599999999995</v>
      </c>
      <c r="M171" s="85">
        <v>1.0928018554113452</v>
      </c>
      <c r="N171" s="85">
        <v>1.1670955234274252</v>
      </c>
      <c r="O171" s="85">
        <v>1.0999999999999996</v>
      </c>
      <c r="P171" s="85">
        <v>4.1527493315498871</v>
      </c>
      <c r="S171" s="88"/>
      <c r="T171" s="87">
        <v>3.5</v>
      </c>
      <c r="V171" s="89">
        <f t="shared" si="29"/>
        <v>63.66220933020081</v>
      </c>
      <c r="W171" s="66">
        <f t="shared" si="24"/>
        <v>65.962209330200807</v>
      </c>
      <c r="X171" s="66">
        <f t="shared" si="25"/>
        <v>66.16220933020081</v>
      </c>
      <c r="Y171" s="66">
        <f t="shared" si="26"/>
        <v>67.653829855204393</v>
      </c>
      <c r="Z171" s="66">
        <f t="shared" si="27"/>
        <v>70.098039855204391</v>
      </c>
      <c r="AA171" s="66">
        <f t="shared" si="28"/>
        <v>70.310579855204395</v>
      </c>
    </row>
    <row r="172" spans="1:27" x14ac:dyDescent="0.25">
      <c r="A172" s="85" t="s">
        <v>633</v>
      </c>
      <c r="B172" s="85" t="s">
        <v>634</v>
      </c>
      <c r="C172" s="85">
        <v>36</v>
      </c>
      <c r="D172" s="85" t="s">
        <v>469</v>
      </c>
      <c r="E172" s="85" t="s">
        <v>373</v>
      </c>
      <c r="F172" s="85" t="s">
        <v>35</v>
      </c>
      <c r="G172" s="85">
        <v>31.82383457282787</v>
      </c>
      <c r="H172" s="85">
        <v>1.9962524560395494</v>
      </c>
      <c r="I172" s="85">
        <v>0</v>
      </c>
      <c r="J172" s="85">
        <v>12.1652673956958</v>
      </c>
      <c r="K172" s="85">
        <v>4.7178255893357424</v>
      </c>
      <c r="L172" s="85">
        <v>3.157459999999999</v>
      </c>
      <c r="M172" s="85">
        <v>1.0746167948022094</v>
      </c>
      <c r="N172" s="85">
        <v>1.17570610968015</v>
      </c>
      <c r="O172" s="85">
        <v>1.0999999999999999</v>
      </c>
      <c r="P172" s="85">
        <v>4.1262860433223514</v>
      </c>
      <c r="S172" s="88"/>
      <c r="T172" s="87">
        <v>3.5</v>
      </c>
      <c r="V172" s="89">
        <f t="shared" si="29"/>
        <v>62.840996505664123</v>
      </c>
      <c r="W172" s="66">
        <f t="shared" si="24"/>
        <v>65.14099650566412</v>
      </c>
      <c r="X172" s="66">
        <f t="shared" si="25"/>
        <v>65.340996505664123</v>
      </c>
      <c r="Y172" s="66">
        <f t="shared" si="26"/>
        <v>66.781126986569262</v>
      </c>
      <c r="Z172" s="66">
        <f t="shared" si="27"/>
        <v>69.22533698656926</v>
      </c>
      <c r="AA172" s="66">
        <f t="shared" si="28"/>
        <v>69.437876986569265</v>
      </c>
    </row>
    <row r="173" spans="1:27" x14ac:dyDescent="0.25">
      <c r="A173" s="85" t="s">
        <v>638</v>
      </c>
      <c r="B173" s="85" t="s">
        <v>43</v>
      </c>
      <c r="C173" s="85">
        <v>12</v>
      </c>
      <c r="D173" s="85" t="s">
        <v>469</v>
      </c>
      <c r="E173" s="85" t="s">
        <v>373</v>
      </c>
      <c r="F173" s="85" t="s">
        <v>35</v>
      </c>
      <c r="G173" s="85">
        <v>33.429321603482677</v>
      </c>
      <c r="H173" s="85">
        <v>2.116426626313725</v>
      </c>
      <c r="I173" s="85">
        <v>0</v>
      </c>
      <c r="J173" s="85">
        <v>14.049291823129419</v>
      </c>
      <c r="K173" s="85">
        <v>4.713521003944015</v>
      </c>
      <c r="L173" s="85">
        <v>3.1574599999999995</v>
      </c>
      <c r="M173" s="85">
        <v>1.0838604568765873</v>
      </c>
      <c r="N173" s="85">
        <v>1.0933628044621804</v>
      </c>
      <c r="O173" s="85">
        <v>1.1000000000000001</v>
      </c>
      <c r="P173" s="85">
        <v>4.2763367929385598</v>
      </c>
      <c r="S173" s="88"/>
      <c r="T173" s="87">
        <v>3.5</v>
      </c>
      <c r="V173" s="89">
        <f t="shared" si="29"/>
        <v>66.403154484833436</v>
      </c>
      <c r="W173" s="66">
        <f t="shared" si="24"/>
        <v>68.703154484833433</v>
      </c>
      <c r="X173" s="66">
        <f t="shared" si="25"/>
        <v>68.903154484833436</v>
      </c>
      <c r="Y173" s="66">
        <f t="shared" si="26"/>
        <v>70.566632271032489</v>
      </c>
      <c r="Z173" s="66">
        <f t="shared" si="27"/>
        <v>73.010842271032487</v>
      </c>
      <c r="AA173" s="66">
        <f t="shared" si="28"/>
        <v>73.223382271032492</v>
      </c>
    </row>
    <row r="174" spans="1:27" x14ac:dyDescent="0.25">
      <c r="A174" s="85" t="s">
        <v>638</v>
      </c>
      <c r="B174" s="85" t="s">
        <v>606</v>
      </c>
      <c r="C174" s="85">
        <v>18</v>
      </c>
      <c r="D174" s="85" t="s">
        <v>469</v>
      </c>
      <c r="E174" s="85" t="s">
        <v>373</v>
      </c>
      <c r="F174" s="85" t="s">
        <v>35</v>
      </c>
      <c r="G174" s="85">
        <v>33.521732980680781</v>
      </c>
      <c r="H174" s="85">
        <v>2.1794191833669814</v>
      </c>
      <c r="I174" s="85">
        <v>0</v>
      </c>
      <c r="J174" s="85">
        <v>13.535391364418789</v>
      </c>
      <c r="K174" s="85">
        <v>4.470063435536372</v>
      </c>
      <c r="L174" s="85">
        <v>3.1574599999999999</v>
      </c>
      <c r="M174" s="85">
        <v>1.1243603462779199</v>
      </c>
      <c r="N174" s="85">
        <v>1.1405474835556577</v>
      </c>
      <c r="O174" s="85">
        <v>1.1000000000000001</v>
      </c>
      <c r="P174" s="85">
        <v>4.2696478629680898</v>
      </c>
      <c r="S174" s="88"/>
      <c r="T174" s="87">
        <v>3.5</v>
      </c>
      <c r="V174" s="89">
        <f t="shared" si="29"/>
        <v>65.819203473437611</v>
      </c>
      <c r="W174" s="66">
        <f t="shared" si="24"/>
        <v>68.119203473437608</v>
      </c>
      <c r="X174" s="66">
        <f t="shared" si="25"/>
        <v>68.319203473437611</v>
      </c>
      <c r="Y174" s="66">
        <f t="shared" si="26"/>
        <v>69.946067531222141</v>
      </c>
      <c r="Z174" s="66">
        <f t="shared" si="27"/>
        <v>72.390277531222139</v>
      </c>
      <c r="AA174" s="66">
        <f t="shared" si="28"/>
        <v>72.602817531222144</v>
      </c>
    </row>
    <row r="175" spans="1:27" x14ac:dyDescent="0.25">
      <c r="A175" s="85" t="s">
        <v>638</v>
      </c>
      <c r="B175" s="85" t="s">
        <v>44</v>
      </c>
      <c r="C175" s="85">
        <v>24</v>
      </c>
      <c r="D175" s="85" t="s">
        <v>469</v>
      </c>
      <c r="E175" s="85" t="s">
        <v>373</v>
      </c>
      <c r="F175" s="85" t="s">
        <v>35</v>
      </c>
      <c r="G175" s="85">
        <v>32.50671503718484</v>
      </c>
      <c r="H175" s="85">
        <v>2.0768657221163416</v>
      </c>
      <c r="I175" s="85">
        <v>0</v>
      </c>
      <c r="J175" s="85">
        <v>13.635958874806599</v>
      </c>
      <c r="K175" s="85">
        <v>4.7135210039440123</v>
      </c>
      <c r="L175" s="85">
        <v>3.1574599999999999</v>
      </c>
      <c r="M175" s="85">
        <v>1.1025064105560447</v>
      </c>
      <c r="N175" s="85">
        <v>1.1578174022310901</v>
      </c>
      <c r="O175" s="85">
        <v>1.0999999999999996</v>
      </c>
      <c r="P175" s="85">
        <v>4.1934482714419463</v>
      </c>
      <c r="S175" s="88"/>
      <c r="T175" s="87">
        <v>3.5</v>
      </c>
      <c r="V175" s="89">
        <f t="shared" si="29"/>
        <v>65.067427000164528</v>
      </c>
      <c r="W175" s="66">
        <f t="shared" si="24"/>
        <v>67.367427000164525</v>
      </c>
      <c r="X175" s="66">
        <f t="shared" si="25"/>
        <v>67.567427000164528</v>
      </c>
      <c r="Y175" s="66">
        <f t="shared" si="26"/>
        <v>69.147154673074837</v>
      </c>
      <c r="Z175" s="66">
        <f t="shared" si="27"/>
        <v>71.591364673074835</v>
      </c>
      <c r="AA175" s="66">
        <f t="shared" si="28"/>
        <v>71.80390467307484</v>
      </c>
    </row>
    <row r="176" spans="1:27" x14ac:dyDescent="0.25">
      <c r="A176" s="85" t="s">
        <v>638</v>
      </c>
      <c r="B176" s="85" t="s">
        <v>607</v>
      </c>
      <c r="C176" s="85">
        <v>30</v>
      </c>
      <c r="D176" s="85" t="s">
        <v>469</v>
      </c>
      <c r="E176" s="85" t="s">
        <v>373</v>
      </c>
      <c r="F176" s="85" t="s">
        <v>35</v>
      </c>
      <c r="G176" s="85">
        <v>32.527056794989093</v>
      </c>
      <c r="H176" s="85">
        <v>2.0836540172113125</v>
      </c>
      <c r="I176" s="85">
        <v>0</v>
      </c>
      <c r="J176" s="85">
        <v>12.278177576693745</v>
      </c>
      <c r="K176" s="85">
        <v>4.5695338495292726</v>
      </c>
      <c r="L176" s="85">
        <v>3.157459999999999</v>
      </c>
      <c r="M176" s="85">
        <v>1.106952693950632</v>
      </c>
      <c r="N176" s="85">
        <v>1.172256066788655</v>
      </c>
      <c r="O176" s="85">
        <v>1.0999999999999999</v>
      </c>
      <c r="P176" s="85">
        <v>4.1828685025919023</v>
      </c>
      <c r="S176" s="88"/>
      <c r="T176" s="87">
        <v>3.5</v>
      </c>
      <c r="V176" s="89">
        <f t="shared" si="29"/>
        <v>63.594305484543298</v>
      </c>
      <c r="W176" s="66">
        <f t="shared" si="24"/>
        <v>65.894305484543295</v>
      </c>
      <c r="X176" s="66">
        <f t="shared" si="25"/>
        <v>66.094305484543298</v>
      </c>
      <c r="Y176" s="66">
        <f t="shared" si="26"/>
        <v>67.58166843842416</v>
      </c>
      <c r="Z176" s="66">
        <f t="shared" si="27"/>
        <v>70.025878438424158</v>
      </c>
      <c r="AA176" s="66">
        <f t="shared" si="28"/>
        <v>70.238418438424162</v>
      </c>
    </row>
    <row r="177" spans="1:41" x14ac:dyDescent="0.25">
      <c r="A177" s="85" t="s">
        <v>638</v>
      </c>
      <c r="B177" s="85" t="s">
        <v>639</v>
      </c>
      <c r="C177" s="85">
        <v>36</v>
      </c>
      <c r="D177" s="85" t="s">
        <v>469</v>
      </c>
      <c r="E177" s="85" t="s">
        <v>373</v>
      </c>
      <c r="F177" s="85" t="s">
        <v>35</v>
      </c>
      <c r="G177" s="85">
        <v>31.688069411693576</v>
      </c>
      <c r="H177" s="85">
        <v>2.0271782924721649</v>
      </c>
      <c r="I177" s="85">
        <v>0</v>
      </c>
      <c r="J177" s="85">
        <v>12.02225762372678</v>
      </c>
      <c r="K177" s="85">
        <v>4.7178255893357433</v>
      </c>
      <c r="L177" s="85">
        <v>3.1574599999999999</v>
      </c>
      <c r="M177" s="85">
        <v>1.0726904581414607</v>
      </c>
      <c r="N177" s="85">
        <v>1.1793022681540604</v>
      </c>
      <c r="O177" s="85">
        <v>1.1000000000000001</v>
      </c>
      <c r="P177" s="85">
        <v>4.1126708893784318</v>
      </c>
      <c r="S177" s="88"/>
      <c r="T177" s="87">
        <v>3.5</v>
      </c>
      <c r="V177" s="89">
        <f t="shared" si="29"/>
        <v>62.550276240430051</v>
      </c>
      <c r="W177" s="66">
        <f t="shared" si="24"/>
        <v>64.850276240430048</v>
      </c>
      <c r="X177" s="66">
        <f t="shared" si="25"/>
        <v>65.050276240430051</v>
      </c>
      <c r="Y177" s="66">
        <f t="shared" si="26"/>
        <v>66.472178560705018</v>
      </c>
      <c r="Z177" s="66">
        <f t="shared" si="27"/>
        <v>68.916388560705016</v>
      </c>
      <c r="AA177" s="66">
        <f t="shared" si="28"/>
        <v>69.12892856070502</v>
      </c>
    </row>
    <row r="178" spans="1:41" x14ac:dyDescent="0.25">
      <c r="A178" s="85" t="s">
        <v>642</v>
      </c>
      <c r="B178" s="85" t="s">
        <v>388</v>
      </c>
      <c r="C178" s="85">
        <v>12</v>
      </c>
      <c r="D178" s="85" t="s">
        <v>469</v>
      </c>
      <c r="E178" s="85" t="s">
        <v>373</v>
      </c>
      <c r="F178" s="85" t="s">
        <v>35</v>
      </c>
      <c r="G178" s="85">
        <v>33.240292037003442</v>
      </c>
      <c r="H178" s="85">
        <v>2.1927121283276456</v>
      </c>
      <c r="I178" s="85">
        <v>0</v>
      </c>
      <c r="J178" s="85">
        <v>14.123311004741085</v>
      </c>
      <c r="K178" s="85">
        <v>4.7135210039440141</v>
      </c>
      <c r="L178" s="85">
        <v>3.1574599999999995</v>
      </c>
      <c r="M178" s="85">
        <v>1.0888419627453281</v>
      </c>
      <c r="N178" s="85">
        <v>1.1033661347723562</v>
      </c>
      <c r="O178" s="85">
        <v>1.0999999999999996</v>
      </c>
      <c r="P178" s="85">
        <v>4.2587057755427962</v>
      </c>
      <c r="S178" s="88"/>
      <c r="T178" s="87">
        <v>3.5</v>
      </c>
      <c r="V178" s="89">
        <f t="shared" si="29"/>
        <v>66.28549791874903</v>
      </c>
      <c r="W178" s="66">
        <f t="shared" si="24"/>
        <v>68.585497918749027</v>
      </c>
      <c r="X178" s="66">
        <f t="shared" si="25"/>
        <v>68.78549791874903</v>
      </c>
      <c r="Y178" s="66">
        <f t="shared" si="26"/>
        <v>70.44159863825459</v>
      </c>
      <c r="Z178" s="66">
        <f t="shared" si="27"/>
        <v>72.885808638254588</v>
      </c>
      <c r="AA178" s="66">
        <f t="shared" si="28"/>
        <v>73.098348638254592</v>
      </c>
    </row>
    <row r="179" spans="1:41" x14ac:dyDescent="0.25">
      <c r="A179" s="85" t="s">
        <v>642</v>
      </c>
      <c r="B179" s="85" t="s">
        <v>609</v>
      </c>
      <c r="C179" s="85">
        <v>18</v>
      </c>
      <c r="D179" s="85" t="s">
        <v>469</v>
      </c>
      <c r="E179" s="85" t="s">
        <v>373</v>
      </c>
      <c r="F179" s="85" t="s">
        <v>35</v>
      </c>
      <c r="G179" s="85">
        <v>33.526763187429864</v>
      </c>
      <c r="H179" s="85">
        <v>2.0365803720733702</v>
      </c>
      <c r="I179" s="85">
        <v>0</v>
      </c>
      <c r="J179" s="85">
        <v>13.281055762111754</v>
      </c>
      <c r="K179" s="85">
        <v>4.3706919386327847</v>
      </c>
      <c r="L179" s="85">
        <v>3.1574599999999999</v>
      </c>
      <c r="M179" s="85">
        <v>1.1209470212128252</v>
      </c>
      <c r="N179" s="85">
        <v>1.14869982996633</v>
      </c>
      <c r="O179" s="85">
        <v>1.0999999999999999</v>
      </c>
      <c r="P179" s="85">
        <v>4.2608167065859757</v>
      </c>
      <c r="S179" s="88"/>
      <c r="T179" s="87">
        <v>3.5</v>
      </c>
      <c r="V179" s="89">
        <f t="shared" si="29"/>
        <v>65.466434445939541</v>
      </c>
      <c r="W179" s="66">
        <f t="shared" si="24"/>
        <v>67.766434445939538</v>
      </c>
      <c r="X179" s="66">
        <f t="shared" si="25"/>
        <v>67.966434445939541</v>
      </c>
      <c r="Y179" s="66">
        <f t="shared" si="26"/>
        <v>69.571179885699948</v>
      </c>
      <c r="Z179" s="66">
        <f t="shared" si="27"/>
        <v>72.015389885699946</v>
      </c>
      <c r="AA179" s="66">
        <f t="shared" si="28"/>
        <v>72.22792988569995</v>
      </c>
    </row>
    <row r="180" spans="1:41" x14ac:dyDescent="0.25">
      <c r="A180" s="85" t="s">
        <v>642</v>
      </c>
      <c r="B180" s="85" t="s">
        <v>391</v>
      </c>
      <c r="C180" s="85">
        <v>24</v>
      </c>
      <c r="D180" s="85" t="s">
        <v>469</v>
      </c>
      <c r="E180" s="85" t="s">
        <v>373</v>
      </c>
      <c r="F180" s="85" t="s">
        <v>35</v>
      </c>
      <c r="G180" s="85">
        <v>32.392463268637769</v>
      </c>
      <c r="H180" s="85">
        <v>2.1079107572222391</v>
      </c>
      <c r="I180" s="85">
        <v>0</v>
      </c>
      <c r="J180" s="85">
        <v>13.428364044528985</v>
      </c>
      <c r="K180" s="85">
        <v>4.7135210039440123</v>
      </c>
      <c r="L180" s="85">
        <v>3.1574599999999999</v>
      </c>
      <c r="M180" s="85">
        <v>1.1040816471100789</v>
      </c>
      <c r="N180" s="85">
        <v>1.162819067386178</v>
      </c>
      <c r="O180" s="85">
        <v>1.0999999999999996</v>
      </c>
      <c r="P180" s="85">
        <v>4.1828827000132316</v>
      </c>
      <c r="S180" s="88"/>
      <c r="T180" s="87">
        <v>3.5</v>
      </c>
      <c r="V180" s="89">
        <f t="shared" si="29"/>
        <v>64.741591731620247</v>
      </c>
      <c r="W180" s="66">
        <f t="shared" si="24"/>
        <v>67.041591731620244</v>
      </c>
      <c r="X180" s="66">
        <f t="shared" si="25"/>
        <v>67.241591731620247</v>
      </c>
      <c r="Y180" s="66">
        <f t="shared" si="26"/>
        <v>68.80088953319283</v>
      </c>
      <c r="Z180" s="66">
        <f t="shared" si="27"/>
        <v>71.245099533192828</v>
      </c>
      <c r="AA180" s="66">
        <f t="shared" si="28"/>
        <v>71.457639533192832</v>
      </c>
    </row>
    <row r="181" spans="1:41" x14ac:dyDescent="0.25">
      <c r="A181" s="85" t="s">
        <v>642</v>
      </c>
      <c r="B181" s="85" t="s">
        <v>610</v>
      </c>
      <c r="C181" s="85">
        <v>30</v>
      </c>
      <c r="D181" s="85" t="s">
        <v>469</v>
      </c>
      <c r="E181" s="85" t="s">
        <v>373</v>
      </c>
      <c r="F181" s="85" t="s">
        <v>35</v>
      </c>
      <c r="G181" s="85">
        <v>32.533957567773697</v>
      </c>
      <c r="H181" s="85">
        <v>2.0045125148346656</v>
      </c>
      <c r="I181" s="85">
        <v>0</v>
      </c>
      <c r="J181" s="85">
        <v>11.946485481354532</v>
      </c>
      <c r="K181" s="85">
        <v>4.5066699026385111</v>
      </c>
      <c r="L181" s="85">
        <v>3.1574599999999995</v>
      </c>
      <c r="M181" s="85">
        <v>1.1028509699274471</v>
      </c>
      <c r="N181" s="85">
        <v>1.1768218138390072</v>
      </c>
      <c r="O181" s="85">
        <v>1.0999999999999996</v>
      </c>
      <c r="P181" s="85">
        <v>4.1777566921786136</v>
      </c>
      <c r="S181" s="88"/>
      <c r="T181" s="87">
        <v>3.5</v>
      </c>
      <c r="V181" s="89">
        <f t="shared" si="29"/>
        <v>63.202002427711811</v>
      </c>
      <c r="W181" s="66">
        <f t="shared" si="24"/>
        <v>65.502002427711815</v>
      </c>
      <c r="X181" s="66">
        <f t="shared" si="25"/>
        <v>65.702002427711818</v>
      </c>
      <c r="Y181" s="66">
        <f t="shared" si="26"/>
        <v>67.164767979929337</v>
      </c>
      <c r="Z181" s="66">
        <f t="shared" si="27"/>
        <v>69.60897797992935</v>
      </c>
      <c r="AA181" s="66">
        <f t="shared" si="28"/>
        <v>69.821517979929354</v>
      </c>
    </row>
    <row r="182" spans="1:41" x14ac:dyDescent="0.25">
      <c r="A182" s="85" t="s">
        <v>642</v>
      </c>
      <c r="B182" s="85" t="s">
        <v>643</v>
      </c>
      <c r="C182" s="85">
        <v>36</v>
      </c>
      <c r="D182" s="85" t="s">
        <v>469</v>
      </c>
      <c r="E182" s="85" t="s">
        <v>373</v>
      </c>
      <c r="F182" s="85" t="s">
        <v>35</v>
      </c>
      <c r="G182" s="85">
        <v>31.760474220438411</v>
      </c>
      <c r="H182" s="85">
        <v>2.0374567094940694</v>
      </c>
      <c r="I182" s="85">
        <v>0</v>
      </c>
      <c r="J182" s="85">
        <v>11.890886876869253</v>
      </c>
      <c r="K182" s="85">
        <v>4.6861569180740554</v>
      </c>
      <c r="L182" s="85">
        <v>3.1574599999999995</v>
      </c>
      <c r="M182" s="85">
        <v>1.0752065694533455</v>
      </c>
      <c r="N182" s="85">
        <v>1.1817948135226923</v>
      </c>
      <c r="O182" s="85">
        <v>1.0999999999999999</v>
      </c>
      <c r="P182" s="85">
        <v>4.1173624300295213</v>
      </c>
      <c r="S182" s="88"/>
      <c r="T182" s="87">
        <v>3.5</v>
      </c>
      <c r="V182" s="89">
        <f t="shared" si="29"/>
        <v>62.469341828387279</v>
      </c>
      <c r="W182" s="66">
        <f t="shared" si="24"/>
        <v>64.769341828387283</v>
      </c>
      <c r="X182" s="66">
        <f t="shared" si="25"/>
        <v>64.969341828387286</v>
      </c>
      <c r="Y182" s="66">
        <f t="shared" si="26"/>
        <v>66.38616956102716</v>
      </c>
      <c r="Z182" s="66">
        <f t="shared" si="27"/>
        <v>68.830379561027158</v>
      </c>
      <c r="AA182" s="66">
        <f t="shared" si="28"/>
        <v>69.042919561027162</v>
      </c>
    </row>
    <row r="183" spans="1:41" x14ac:dyDescent="0.25">
      <c r="A183" s="85" t="s">
        <v>495</v>
      </c>
      <c r="B183" s="85" t="s">
        <v>496</v>
      </c>
      <c r="C183" s="85">
        <v>12</v>
      </c>
      <c r="D183" s="85" t="s">
        <v>594</v>
      </c>
      <c r="E183" s="85">
        <v>67</v>
      </c>
      <c r="F183" s="85" t="s">
        <v>35</v>
      </c>
      <c r="G183" s="85">
        <v>31.910301369863014</v>
      </c>
      <c r="H183" s="85">
        <v>0</v>
      </c>
      <c r="I183" s="85">
        <v>0</v>
      </c>
      <c r="J183" s="85">
        <v>9.2231370530011745</v>
      </c>
      <c r="K183" s="85">
        <v>0</v>
      </c>
      <c r="L183" s="85">
        <v>0.77703000000000011</v>
      </c>
      <c r="M183" s="85">
        <v>0.81384789132322632</v>
      </c>
      <c r="N183" s="85">
        <v>0.12656416734325665</v>
      </c>
      <c r="O183" s="85">
        <v>1.1000000000000003</v>
      </c>
      <c r="P183" s="85">
        <v>3.5585695915568829</v>
      </c>
      <c r="S183" s="88"/>
      <c r="T183" s="87">
        <v>3</v>
      </c>
      <c r="V183" s="89">
        <f t="shared" si="29"/>
        <v>50.50945007308755</v>
      </c>
      <c r="W183" s="66">
        <f t="shared" si="1"/>
        <v>52.809450073087547</v>
      </c>
      <c r="X183" s="66">
        <f t="shared" si="2"/>
        <v>53.00945007308755</v>
      </c>
      <c r="Y183" s="66">
        <f>+V183</f>
        <v>50.50945007308755</v>
      </c>
      <c r="Z183" s="66">
        <f t="shared" ref="Z183:AA183" si="30">+W183</f>
        <v>52.809450073087547</v>
      </c>
      <c r="AA183" s="66">
        <f t="shared" si="30"/>
        <v>53.00945007308755</v>
      </c>
      <c r="AB183" t="s">
        <v>377</v>
      </c>
      <c r="AC183" t="s">
        <v>42</v>
      </c>
      <c r="AD183" t="s">
        <v>614</v>
      </c>
      <c r="AE183" t="s">
        <v>51</v>
      </c>
      <c r="AF183">
        <v>52</v>
      </c>
      <c r="AG183" t="s">
        <v>37</v>
      </c>
      <c r="AH183" t="s">
        <v>619</v>
      </c>
      <c r="AI183">
        <v>61.410000000000004</v>
      </c>
      <c r="AJ183">
        <v>0.37005133260431916</v>
      </c>
      <c r="AK183">
        <v>0.24053336619280746</v>
      </c>
      <c r="AL183" t="s">
        <v>407</v>
      </c>
      <c r="AM183" t="s">
        <v>379</v>
      </c>
      <c r="AN183" t="s">
        <v>38</v>
      </c>
      <c r="AO183" t="s">
        <v>39</v>
      </c>
    </row>
    <row r="184" spans="1:41" x14ac:dyDescent="0.25">
      <c r="A184" s="85" t="s">
        <v>495</v>
      </c>
      <c r="B184" s="85" t="s">
        <v>473</v>
      </c>
      <c r="C184" s="85">
        <v>18</v>
      </c>
      <c r="D184" s="85" t="s">
        <v>594</v>
      </c>
      <c r="E184" s="85">
        <v>67</v>
      </c>
      <c r="F184" s="85" t="s">
        <v>35</v>
      </c>
      <c r="G184" s="85">
        <v>32.631929181929188</v>
      </c>
      <c r="H184" s="85">
        <v>0</v>
      </c>
      <c r="I184" s="85">
        <v>0</v>
      </c>
      <c r="J184" s="85">
        <v>9.824573307104238</v>
      </c>
      <c r="K184" s="85">
        <v>0</v>
      </c>
      <c r="L184" s="85">
        <v>0.77703</v>
      </c>
      <c r="M184" s="85">
        <v>0.8898538633571238</v>
      </c>
      <c r="N184" s="85">
        <v>0.13746076681079472</v>
      </c>
      <c r="O184" s="85">
        <v>1.1000000000000001</v>
      </c>
      <c r="P184" s="85">
        <v>3.6378043537963594</v>
      </c>
      <c r="S184" s="88"/>
      <c r="T184" s="87">
        <v>3</v>
      </c>
      <c r="V184" s="89">
        <f t="shared" si="29"/>
        <v>51.998651472997707</v>
      </c>
      <c r="W184" s="66">
        <f t="shared" ref="W184:W242" si="31">+V184+$W$1</f>
        <v>54.298651472997705</v>
      </c>
      <c r="X184" s="66">
        <f t="shared" ref="X184:X242" si="32">+V184+$X$1</f>
        <v>54.498651472997707</v>
      </c>
      <c r="Y184" s="66">
        <f t="shared" ref="Y184:Y242" si="33">+V184</f>
        <v>51.998651472997707</v>
      </c>
      <c r="Z184" s="66">
        <f t="shared" ref="Z184:Z242" si="34">+W184</f>
        <v>54.298651472997705</v>
      </c>
      <c r="AA184" s="66">
        <f t="shared" ref="AA184:AA242" si="35">+X184</f>
        <v>54.498651472997707</v>
      </c>
      <c r="AB184" t="s">
        <v>377</v>
      </c>
      <c r="AC184" t="s">
        <v>42</v>
      </c>
      <c r="AD184" t="s">
        <v>614</v>
      </c>
      <c r="AE184" t="s">
        <v>51</v>
      </c>
      <c r="AF184">
        <v>52</v>
      </c>
      <c r="AG184" t="s">
        <v>37</v>
      </c>
      <c r="AH184" t="s">
        <v>619</v>
      </c>
      <c r="AI184">
        <v>94.447999999999993</v>
      </c>
      <c r="AJ184">
        <v>0.37005133260431916</v>
      </c>
      <c r="AK184">
        <v>0.24053336619280746</v>
      </c>
      <c r="AL184" t="s">
        <v>408</v>
      </c>
      <c r="AM184" t="s">
        <v>379</v>
      </c>
      <c r="AN184" t="s">
        <v>38</v>
      </c>
      <c r="AO184" t="s">
        <v>39</v>
      </c>
    </row>
    <row r="185" spans="1:41" x14ac:dyDescent="0.25">
      <c r="A185" s="85" t="s">
        <v>495</v>
      </c>
      <c r="B185" s="85" t="s">
        <v>498</v>
      </c>
      <c r="C185" s="85">
        <v>24</v>
      </c>
      <c r="D185" s="85" t="s">
        <v>594</v>
      </c>
      <c r="E185" s="85">
        <v>67</v>
      </c>
      <c r="F185" s="85" t="s">
        <v>35</v>
      </c>
      <c r="G185" s="85">
        <v>31.239771689497719</v>
      </c>
      <c r="H185" s="85">
        <v>0</v>
      </c>
      <c r="I185" s="85">
        <v>0</v>
      </c>
      <c r="J185" s="85">
        <v>10.555686890178267</v>
      </c>
      <c r="K185" s="85">
        <v>0</v>
      </c>
      <c r="L185" s="85">
        <v>0.77702999999999989</v>
      </c>
      <c r="M185" s="85">
        <v>0.91110284325310198</v>
      </c>
      <c r="N185" s="85">
        <v>0.14580923353631034</v>
      </c>
      <c r="O185" s="85">
        <v>1.0999999999999999</v>
      </c>
      <c r="P185" s="85">
        <v>3.5055667437753728</v>
      </c>
      <c r="S185" s="88"/>
      <c r="T185" s="87">
        <v>3</v>
      </c>
      <c r="V185" s="89">
        <f t="shared" si="29"/>
        <v>51.23496740024077</v>
      </c>
      <c r="W185" s="66">
        <f t="shared" si="31"/>
        <v>53.534967400240767</v>
      </c>
      <c r="X185" s="66">
        <f t="shared" si="32"/>
        <v>53.73496740024077</v>
      </c>
      <c r="Y185" s="66">
        <f t="shared" si="33"/>
        <v>51.23496740024077</v>
      </c>
      <c r="Z185" s="66">
        <f t="shared" si="34"/>
        <v>53.534967400240767</v>
      </c>
      <c r="AA185" s="66">
        <f t="shared" si="35"/>
        <v>53.73496740024077</v>
      </c>
      <c r="AB185" t="s">
        <v>377</v>
      </c>
      <c r="AC185" t="s">
        <v>42</v>
      </c>
      <c r="AD185" t="s">
        <v>614</v>
      </c>
      <c r="AE185" t="s">
        <v>51</v>
      </c>
      <c r="AF185">
        <v>52</v>
      </c>
      <c r="AG185" t="s">
        <v>37</v>
      </c>
      <c r="AH185" t="s">
        <v>619</v>
      </c>
      <c r="AI185">
        <v>122.81999999999998</v>
      </c>
      <c r="AJ185">
        <v>0.37005133260431916</v>
      </c>
      <c r="AK185">
        <v>0.24053336619280746</v>
      </c>
      <c r="AL185" t="s">
        <v>409</v>
      </c>
      <c r="AM185" t="s">
        <v>379</v>
      </c>
      <c r="AN185" t="s">
        <v>38</v>
      </c>
      <c r="AO185" t="s">
        <v>39</v>
      </c>
    </row>
    <row r="186" spans="1:41" x14ac:dyDescent="0.25">
      <c r="A186" s="85" t="s">
        <v>495</v>
      </c>
      <c r="B186" s="85" t="s">
        <v>474</v>
      </c>
      <c r="C186" s="85">
        <v>30</v>
      </c>
      <c r="D186" s="85" t="s">
        <v>594</v>
      </c>
      <c r="E186" s="85">
        <v>67</v>
      </c>
      <c r="F186" s="85" t="s">
        <v>35</v>
      </c>
      <c r="G186" s="85">
        <v>31.531441639224298</v>
      </c>
      <c r="H186" s="85">
        <v>0</v>
      </c>
      <c r="I186" s="85">
        <v>0</v>
      </c>
      <c r="J186" s="85">
        <v>10.890333917377733</v>
      </c>
      <c r="K186" s="85">
        <v>0</v>
      </c>
      <c r="L186" s="85">
        <v>0.77703</v>
      </c>
      <c r="M186" s="85">
        <v>0.94674345803907145</v>
      </c>
      <c r="N186" s="85">
        <v>0.1533798354725788</v>
      </c>
      <c r="O186" s="85">
        <v>1.1000000000000001</v>
      </c>
      <c r="P186" s="85">
        <v>3.5355873747758775</v>
      </c>
      <c r="S186" s="88"/>
      <c r="T186" s="87">
        <v>3</v>
      </c>
      <c r="V186" s="89">
        <f t="shared" si="29"/>
        <v>51.934516224889556</v>
      </c>
      <c r="W186" s="66">
        <f t="shared" si="31"/>
        <v>54.234516224889553</v>
      </c>
      <c r="X186" s="66">
        <f t="shared" si="32"/>
        <v>54.434516224889556</v>
      </c>
      <c r="Y186" s="66">
        <f t="shared" si="33"/>
        <v>51.934516224889556</v>
      </c>
      <c r="Z186" s="66">
        <f t="shared" si="34"/>
        <v>54.234516224889553</v>
      </c>
      <c r="AA186" s="66">
        <f t="shared" si="35"/>
        <v>54.434516224889556</v>
      </c>
      <c r="AB186" t="s">
        <v>377</v>
      </c>
      <c r="AC186" t="s">
        <v>42</v>
      </c>
      <c r="AD186" t="s">
        <v>614</v>
      </c>
      <c r="AE186" t="s">
        <v>51</v>
      </c>
      <c r="AF186">
        <v>52</v>
      </c>
      <c r="AG186" t="s">
        <v>37</v>
      </c>
      <c r="AH186" t="s">
        <v>619</v>
      </c>
      <c r="AI186">
        <v>155.858</v>
      </c>
      <c r="AJ186">
        <v>0.37005133260431916</v>
      </c>
      <c r="AK186">
        <v>0.24053336619280746</v>
      </c>
      <c r="AL186" t="s">
        <v>410</v>
      </c>
      <c r="AM186" t="s">
        <v>379</v>
      </c>
      <c r="AN186" t="s">
        <v>38</v>
      </c>
      <c r="AO186" t="s">
        <v>39</v>
      </c>
    </row>
    <row r="187" spans="1:41" x14ac:dyDescent="0.25">
      <c r="A187" s="85" t="s">
        <v>495</v>
      </c>
      <c r="B187" s="85" t="s">
        <v>500</v>
      </c>
      <c r="C187" s="85">
        <v>36</v>
      </c>
      <c r="D187" s="85" t="s">
        <v>594</v>
      </c>
      <c r="E187" s="85">
        <v>67</v>
      </c>
      <c r="F187" s="85" t="s">
        <v>35</v>
      </c>
      <c r="G187" s="85">
        <v>30.686307458143077</v>
      </c>
      <c r="H187" s="85">
        <v>0</v>
      </c>
      <c r="I187" s="85">
        <v>0</v>
      </c>
      <c r="J187" s="85">
        <v>10.527496684068414</v>
      </c>
      <c r="K187" s="85">
        <v>0</v>
      </c>
      <c r="L187" s="85">
        <v>0.77702999999999978</v>
      </c>
      <c r="M187" s="85">
        <v>0.94925060360600089</v>
      </c>
      <c r="N187" s="85">
        <v>0.15914902713877613</v>
      </c>
      <c r="O187" s="85">
        <v>1.0999999999999999</v>
      </c>
      <c r="P187" s="85">
        <v>3.4517587562336063</v>
      </c>
      <c r="S187" s="88"/>
      <c r="T187" s="87">
        <v>3</v>
      </c>
      <c r="V187" s="89">
        <f t="shared" si="29"/>
        <v>50.650992529189871</v>
      </c>
      <c r="W187" s="66">
        <f t="shared" si="31"/>
        <v>52.950992529189868</v>
      </c>
      <c r="X187" s="66">
        <f t="shared" si="32"/>
        <v>53.150992529189871</v>
      </c>
      <c r="Y187" s="66">
        <f t="shared" si="33"/>
        <v>50.650992529189871</v>
      </c>
      <c r="Z187" s="66">
        <f t="shared" si="34"/>
        <v>52.950992529189868</v>
      </c>
      <c r="AA187" s="66">
        <f t="shared" si="35"/>
        <v>53.150992529189871</v>
      </c>
      <c r="AB187" t="s">
        <v>377</v>
      </c>
      <c r="AC187" t="s">
        <v>42</v>
      </c>
      <c r="AD187" t="s">
        <v>614</v>
      </c>
      <c r="AE187" t="s">
        <v>51</v>
      </c>
      <c r="AF187">
        <v>52</v>
      </c>
      <c r="AG187" t="s">
        <v>37</v>
      </c>
      <c r="AH187" t="s">
        <v>619</v>
      </c>
      <c r="AI187">
        <v>155.858</v>
      </c>
      <c r="AJ187">
        <v>0.37005133260431916</v>
      </c>
      <c r="AK187">
        <v>0.24053336619280746</v>
      </c>
      <c r="AL187" t="s">
        <v>411</v>
      </c>
      <c r="AM187" t="s">
        <v>379</v>
      </c>
      <c r="AN187" t="s">
        <v>38</v>
      </c>
      <c r="AO187" t="s">
        <v>39</v>
      </c>
    </row>
    <row r="188" spans="1:41" x14ac:dyDescent="0.25">
      <c r="A188" s="85" t="s">
        <v>502</v>
      </c>
      <c r="B188" s="85" t="s">
        <v>503</v>
      </c>
      <c r="C188" s="85">
        <v>12</v>
      </c>
      <c r="D188" s="85" t="s">
        <v>594</v>
      </c>
      <c r="E188" s="85">
        <v>67</v>
      </c>
      <c r="F188" s="85" t="s">
        <v>35</v>
      </c>
      <c r="G188" s="85">
        <v>31.847671232876717</v>
      </c>
      <c r="H188" s="85">
        <v>0</v>
      </c>
      <c r="I188" s="85">
        <v>0</v>
      </c>
      <c r="J188" s="85">
        <v>9.5268043348749831</v>
      </c>
      <c r="K188" s="85">
        <v>0</v>
      </c>
      <c r="L188" s="85">
        <v>0.77703000000000011</v>
      </c>
      <c r="M188" s="85">
        <v>0.81384789132322632</v>
      </c>
      <c r="N188" s="85">
        <v>0.13019857600360848</v>
      </c>
      <c r="O188" s="85">
        <v>1.1000000000000003</v>
      </c>
      <c r="P188" s="85">
        <v>3.5522846346562913</v>
      </c>
      <c r="S188" s="88"/>
      <c r="T188" s="87">
        <v>3</v>
      </c>
      <c r="V188" s="89">
        <f t="shared" si="29"/>
        <v>50.747836669734824</v>
      </c>
      <c r="W188" s="66">
        <f t="shared" si="31"/>
        <v>53.047836669734821</v>
      </c>
      <c r="X188" s="66">
        <f t="shared" si="32"/>
        <v>53.247836669734824</v>
      </c>
      <c r="Y188" s="66">
        <f t="shared" si="33"/>
        <v>50.747836669734824</v>
      </c>
      <c r="Z188" s="66">
        <f t="shared" si="34"/>
        <v>53.047836669734821</v>
      </c>
      <c r="AA188" s="66">
        <f t="shared" si="35"/>
        <v>53.247836669734824</v>
      </c>
      <c r="AB188" t="s">
        <v>377</v>
      </c>
      <c r="AC188" t="s">
        <v>42</v>
      </c>
      <c r="AD188" t="s">
        <v>614</v>
      </c>
      <c r="AE188" t="s">
        <v>51</v>
      </c>
      <c r="AF188">
        <v>52</v>
      </c>
      <c r="AG188" t="s">
        <v>37</v>
      </c>
      <c r="AH188" t="s">
        <v>619</v>
      </c>
      <c r="AI188">
        <v>4.7930000000000001</v>
      </c>
      <c r="AJ188">
        <v>0.37005133260431916</v>
      </c>
      <c r="AK188">
        <v>0.24053336619280746</v>
      </c>
      <c r="AL188" t="s">
        <v>412</v>
      </c>
      <c r="AM188" t="s">
        <v>379</v>
      </c>
      <c r="AN188" t="s">
        <v>38</v>
      </c>
      <c r="AO188" t="s">
        <v>39</v>
      </c>
    </row>
    <row r="189" spans="1:41" x14ac:dyDescent="0.25">
      <c r="A189" s="85" t="s">
        <v>502</v>
      </c>
      <c r="B189" s="85" t="s">
        <v>476</v>
      </c>
      <c r="C189" s="85">
        <v>18</v>
      </c>
      <c r="D189" s="85" t="s">
        <v>594</v>
      </c>
      <c r="E189" s="85">
        <v>67</v>
      </c>
      <c r="F189" s="85" t="s">
        <v>35</v>
      </c>
      <c r="G189" s="85">
        <v>32.497166361974408</v>
      </c>
      <c r="H189" s="85">
        <v>0</v>
      </c>
      <c r="I189" s="85">
        <v>0</v>
      </c>
      <c r="J189" s="85">
        <v>10.080488408965504</v>
      </c>
      <c r="K189" s="85">
        <v>0</v>
      </c>
      <c r="L189" s="85">
        <v>0.77703</v>
      </c>
      <c r="M189" s="85">
        <v>0.89274279372566301</v>
      </c>
      <c r="N189" s="85">
        <v>0.14181664512268105</v>
      </c>
      <c r="O189" s="85">
        <v>1.1000000000000001</v>
      </c>
      <c r="P189" s="85">
        <v>3.6329829852161675</v>
      </c>
      <c r="S189" s="88"/>
      <c r="T189" s="87">
        <v>3</v>
      </c>
      <c r="V189" s="89">
        <f t="shared" si="29"/>
        <v>52.122227195004427</v>
      </c>
      <c r="W189" s="66">
        <f t="shared" si="31"/>
        <v>54.422227195004425</v>
      </c>
      <c r="X189" s="66">
        <f t="shared" si="32"/>
        <v>54.622227195004427</v>
      </c>
      <c r="Y189" s="66">
        <f t="shared" si="33"/>
        <v>52.122227195004427</v>
      </c>
      <c r="Z189" s="66">
        <f t="shared" si="34"/>
        <v>54.422227195004425</v>
      </c>
      <c r="AA189" s="66">
        <f t="shared" si="35"/>
        <v>54.622227195004427</v>
      </c>
      <c r="AB189" t="s">
        <v>377</v>
      </c>
      <c r="AC189" t="s">
        <v>42</v>
      </c>
      <c r="AD189" t="s">
        <v>614</v>
      </c>
      <c r="AE189" t="s">
        <v>51</v>
      </c>
      <c r="AF189">
        <v>52</v>
      </c>
      <c r="AG189" t="s">
        <v>37</v>
      </c>
      <c r="AH189" t="s">
        <v>619</v>
      </c>
      <c r="AI189">
        <v>61.410000000000004</v>
      </c>
      <c r="AJ189">
        <v>0.37005133260431916</v>
      </c>
      <c r="AK189">
        <v>0.24053336619280746</v>
      </c>
      <c r="AL189" t="s">
        <v>413</v>
      </c>
      <c r="AM189" t="s">
        <v>379</v>
      </c>
      <c r="AN189" t="s">
        <v>38</v>
      </c>
      <c r="AO189" t="s">
        <v>39</v>
      </c>
    </row>
    <row r="190" spans="1:41" x14ac:dyDescent="0.25">
      <c r="A190" s="85" t="s">
        <v>502</v>
      </c>
      <c r="B190" s="85" t="s">
        <v>504</v>
      </c>
      <c r="C190" s="85">
        <v>24</v>
      </c>
      <c r="D190" s="85" t="s">
        <v>594</v>
      </c>
      <c r="E190" s="85">
        <v>67</v>
      </c>
      <c r="F190" s="85" t="s">
        <v>35</v>
      </c>
      <c r="G190" s="85">
        <v>31.1362100456621</v>
      </c>
      <c r="H190" s="85">
        <v>0</v>
      </c>
      <c r="I190" s="85">
        <v>0</v>
      </c>
      <c r="J190" s="85">
        <v>10.758420944426861</v>
      </c>
      <c r="K190" s="85">
        <v>0</v>
      </c>
      <c r="L190" s="85">
        <v>0.77702999999999989</v>
      </c>
      <c r="M190" s="85">
        <v>0.91207583650090385</v>
      </c>
      <c r="N190" s="85">
        <v>0.14918120613441588</v>
      </c>
      <c r="O190" s="85">
        <v>1.1000000000000001</v>
      </c>
      <c r="P190" s="85">
        <v>3.4948314896994828</v>
      </c>
      <c r="S190" s="88"/>
      <c r="T190" s="87">
        <v>3</v>
      </c>
      <c r="V190" s="89">
        <f t="shared" si="29"/>
        <v>51.327749522423765</v>
      </c>
      <c r="W190" s="66">
        <f t="shared" si="31"/>
        <v>53.627749522423763</v>
      </c>
      <c r="X190" s="66">
        <f t="shared" si="32"/>
        <v>53.827749522423765</v>
      </c>
      <c r="Y190" s="66">
        <f t="shared" si="33"/>
        <v>51.327749522423765</v>
      </c>
      <c r="Z190" s="66">
        <f t="shared" si="34"/>
        <v>53.627749522423763</v>
      </c>
      <c r="AA190" s="66">
        <f t="shared" si="35"/>
        <v>53.827749522423765</v>
      </c>
      <c r="AB190" t="s">
        <v>377</v>
      </c>
      <c r="AC190" t="s">
        <v>42</v>
      </c>
      <c r="AD190" t="s">
        <v>614</v>
      </c>
      <c r="AE190" t="s">
        <v>51</v>
      </c>
      <c r="AF190">
        <v>52</v>
      </c>
      <c r="AG190" t="s">
        <v>37</v>
      </c>
      <c r="AH190" t="s">
        <v>619</v>
      </c>
      <c r="AI190">
        <v>94.588999999999984</v>
      </c>
      <c r="AJ190">
        <v>0.37005133260431916</v>
      </c>
      <c r="AK190">
        <v>0.24053336619280746</v>
      </c>
      <c r="AL190" t="s">
        <v>414</v>
      </c>
      <c r="AM190" t="s">
        <v>379</v>
      </c>
      <c r="AN190" t="s">
        <v>38</v>
      </c>
      <c r="AO190" t="s">
        <v>39</v>
      </c>
    </row>
    <row r="191" spans="1:41" x14ac:dyDescent="0.25">
      <c r="A191" s="85" t="s">
        <v>502</v>
      </c>
      <c r="B191" s="85" t="s">
        <v>478</v>
      </c>
      <c r="C191" s="85">
        <v>30</v>
      </c>
      <c r="D191" s="85" t="s">
        <v>594</v>
      </c>
      <c r="E191" s="85">
        <v>67</v>
      </c>
      <c r="F191" s="85" t="s">
        <v>35</v>
      </c>
      <c r="G191" s="85">
        <v>31.422554824561409</v>
      </c>
      <c r="H191" s="85">
        <v>0</v>
      </c>
      <c r="I191" s="85">
        <v>0</v>
      </c>
      <c r="J191" s="85">
        <v>11.08834435651247</v>
      </c>
      <c r="K191" s="85">
        <v>0</v>
      </c>
      <c r="L191" s="85">
        <v>0.77702999999999989</v>
      </c>
      <c r="M191" s="85">
        <v>0.94818110385822874</v>
      </c>
      <c r="N191" s="85">
        <v>0.15656587084007917</v>
      </c>
      <c r="O191" s="85">
        <v>1.1000000000000001</v>
      </c>
      <c r="P191" s="85">
        <v>3.5285326625039999</v>
      </c>
      <c r="S191" s="88"/>
      <c r="T191" s="87">
        <v>3</v>
      </c>
      <c r="V191" s="89">
        <f t="shared" si="29"/>
        <v>52.021208818276186</v>
      </c>
      <c r="W191" s="66">
        <f t="shared" si="31"/>
        <v>54.321208818276183</v>
      </c>
      <c r="X191" s="66">
        <f t="shared" si="32"/>
        <v>54.521208818276186</v>
      </c>
      <c r="Y191" s="66">
        <f t="shared" si="33"/>
        <v>52.021208818276186</v>
      </c>
      <c r="Z191" s="66">
        <f t="shared" si="34"/>
        <v>54.321208818276183</v>
      </c>
      <c r="AA191" s="66">
        <f t="shared" si="35"/>
        <v>54.521208818276186</v>
      </c>
      <c r="AB191" t="s">
        <v>377</v>
      </c>
      <c r="AC191" t="s">
        <v>42</v>
      </c>
      <c r="AD191" t="s">
        <v>614</v>
      </c>
      <c r="AE191" t="s">
        <v>51</v>
      </c>
      <c r="AF191">
        <v>52</v>
      </c>
      <c r="AG191" t="s">
        <v>37</v>
      </c>
      <c r="AH191" t="s">
        <v>619</v>
      </c>
      <c r="AI191">
        <v>122.81999999999998</v>
      </c>
      <c r="AJ191">
        <v>0.37005133260431916</v>
      </c>
      <c r="AK191">
        <v>0.24053336619280746</v>
      </c>
      <c r="AL191" t="s">
        <v>415</v>
      </c>
      <c r="AM191" t="s">
        <v>379</v>
      </c>
      <c r="AN191" t="s">
        <v>38</v>
      </c>
      <c r="AO191" t="s">
        <v>39</v>
      </c>
    </row>
    <row r="192" spans="1:41" x14ac:dyDescent="0.25">
      <c r="A192" s="85" t="s">
        <v>502</v>
      </c>
      <c r="B192" s="85" t="s">
        <v>505</v>
      </c>
      <c r="C192" s="85">
        <v>36</v>
      </c>
      <c r="D192" s="85" t="s">
        <v>594</v>
      </c>
      <c r="E192" s="85">
        <v>67</v>
      </c>
      <c r="F192" s="85" t="s">
        <v>35</v>
      </c>
      <c r="G192" s="85">
        <v>30.592103500761038</v>
      </c>
      <c r="H192" s="85">
        <v>0</v>
      </c>
      <c r="I192" s="85">
        <v>0</v>
      </c>
      <c r="J192" s="85">
        <v>10.523011350061253</v>
      </c>
      <c r="K192" s="85">
        <v>0</v>
      </c>
      <c r="L192" s="85">
        <v>0.77702999999999989</v>
      </c>
      <c r="M192" s="85">
        <v>0.94925060360600089</v>
      </c>
      <c r="N192" s="85">
        <v>0.16187336340399941</v>
      </c>
      <c r="O192" s="85">
        <v>1.1000000000000001</v>
      </c>
      <c r="P192" s="85">
        <v>3.4422182037119771</v>
      </c>
      <c r="S192" s="88"/>
      <c r="T192" s="87">
        <v>3</v>
      </c>
      <c r="V192" s="89">
        <f t="shared" si="29"/>
        <v>50.545487021544268</v>
      </c>
      <c r="W192" s="66">
        <f t="shared" si="31"/>
        <v>52.845487021544265</v>
      </c>
      <c r="X192" s="66">
        <f t="shared" si="32"/>
        <v>53.045487021544268</v>
      </c>
      <c r="Y192" s="66">
        <f t="shared" si="33"/>
        <v>50.545487021544268</v>
      </c>
      <c r="Z192" s="66">
        <f t="shared" si="34"/>
        <v>52.845487021544265</v>
      </c>
      <c r="AA192" s="66">
        <f t="shared" si="35"/>
        <v>53.045487021544268</v>
      </c>
      <c r="AB192" t="s">
        <v>377</v>
      </c>
      <c r="AC192" t="s">
        <v>42</v>
      </c>
      <c r="AD192" t="s">
        <v>614</v>
      </c>
      <c r="AE192" t="s">
        <v>51</v>
      </c>
      <c r="AF192">
        <v>52</v>
      </c>
      <c r="AG192" t="s">
        <v>37</v>
      </c>
      <c r="AH192" t="s">
        <v>619</v>
      </c>
      <c r="AI192">
        <v>155.99899999999997</v>
      </c>
      <c r="AJ192">
        <v>0.37005133260431916</v>
      </c>
      <c r="AK192">
        <v>0.24053336619280746</v>
      </c>
      <c r="AL192" t="s">
        <v>416</v>
      </c>
      <c r="AM192" t="s">
        <v>379</v>
      </c>
      <c r="AN192" t="s">
        <v>38</v>
      </c>
      <c r="AO192" t="s">
        <v>39</v>
      </c>
    </row>
    <row r="193" spans="1:41" x14ac:dyDescent="0.25">
      <c r="A193" s="85" t="s">
        <v>599</v>
      </c>
      <c r="B193" s="85" t="s">
        <v>595</v>
      </c>
      <c r="C193" s="85">
        <v>12</v>
      </c>
      <c r="D193" s="85" t="s">
        <v>594</v>
      </c>
      <c r="E193" s="85">
        <v>67</v>
      </c>
      <c r="F193" s="85" t="s">
        <v>35</v>
      </c>
      <c r="G193" s="85">
        <v>31.794858447488579</v>
      </c>
      <c r="H193" s="85">
        <v>0</v>
      </c>
      <c r="I193" s="85">
        <v>0</v>
      </c>
      <c r="J193" s="85">
        <v>9.8405938594779183</v>
      </c>
      <c r="K193" s="85">
        <v>0</v>
      </c>
      <c r="L193" s="85">
        <v>0.77703000000000011</v>
      </c>
      <c r="M193" s="85">
        <v>0.83510057623561629</v>
      </c>
      <c r="N193" s="85">
        <v>0.134355</v>
      </c>
      <c r="O193" s="85">
        <v>1.1000000000000003</v>
      </c>
      <c r="P193" s="85">
        <v>3.5511996927521081</v>
      </c>
      <c r="S193" s="88"/>
      <c r="T193" s="87">
        <v>3</v>
      </c>
      <c r="V193" s="89">
        <f t="shared" si="29"/>
        <v>51.033137575954221</v>
      </c>
      <c r="W193" s="66">
        <f t="shared" si="31"/>
        <v>53.333137575954218</v>
      </c>
      <c r="X193" s="66">
        <f t="shared" si="32"/>
        <v>53.533137575954221</v>
      </c>
      <c r="Y193" s="66">
        <f t="shared" si="33"/>
        <v>51.033137575954221</v>
      </c>
      <c r="Z193" s="66">
        <f t="shared" si="34"/>
        <v>53.333137575954218</v>
      </c>
      <c r="AA193" s="66">
        <f t="shared" si="35"/>
        <v>53.533137575954221</v>
      </c>
      <c r="AB193" t="s">
        <v>377</v>
      </c>
      <c r="AC193" t="s">
        <v>42</v>
      </c>
      <c r="AD193" t="s">
        <v>614</v>
      </c>
      <c r="AE193" t="s">
        <v>51</v>
      </c>
      <c r="AF193">
        <v>52</v>
      </c>
      <c r="AG193" t="s">
        <v>37</v>
      </c>
      <c r="AH193" t="s">
        <v>619</v>
      </c>
      <c r="AI193">
        <v>155.99899999999997</v>
      </c>
      <c r="AJ193">
        <v>0.37005133260431916</v>
      </c>
      <c r="AK193">
        <v>0.24053336619280746</v>
      </c>
      <c r="AL193" t="s">
        <v>417</v>
      </c>
      <c r="AM193" t="s">
        <v>379</v>
      </c>
      <c r="AN193" t="s">
        <v>38</v>
      </c>
      <c r="AO193" t="s">
        <v>39</v>
      </c>
    </row>
    <row r="194" spans="1:41" x14ac:dyDescent="0.25">
      <c r="A194" s="85" t="s">
        <v>599</v>
      </c>
      <c r="B194" s="85" t="s">
        <v>481</v>
      </c>
      <c r="C194" s="85">
        <v>18</v>
      </c>
      <c r="D194" s="85" t="s">
        <v>594</v>
      </c>
      <c r="E194" s="85">
        <v>67</v>
      </c>
      <c r="F194" s="85" t="s">
        <v>35</v>
      </c>
      <c r="G194" s="85">
        <v>32.21160561660561</v>
      </c>
      <c r="H194" s="85">
        <v>0</v>
      </c>
      <c r="I194" s="85">
        <v>0</v>
      </c>
      <c r="J194" s="85">
        <v>10.470233633815413</v>
      </c>
      <c r="K194" s="85">
        <v>0</v>
      </c>
      <c r="L194" s="85">
        <v>0.77703000000000011</v>
      </c>
      <c r="M194" s="85">
        <v>0.89835113435447667</v>
      </c>
      <c r="N194" s="85">
        <v>0.14660990451652015</v>
      </c>
      <c r="O194" s="85">
        <v>1.1000000000000001</v>
      </c>
      <c r="P194" s="85">
        <v>3.610772878656447</v>
      </c>
      <c r="S194" s="88"/>
      <c r="T194" s="87">
        <v>3</v>
      </c>
      <c r="V194" s="89">
        <f t="shared" si="29"/>
        <v>52.214603167948468</v>
      </c>
      <c r="W194" s="66">
        <f t="shared" si="31"/>
        <v>54.514603167948465</v>
      </c>
      <c r="X194" s="66">
        <f t="shared" si="32"/>
        <v>54.714603167948468</v>
      </c>
      <c r="Y194" s="66">
        <f t="shared" si="33"/>
        <v>52.214603167948468</v>
      </c>
      <c r="Z194" s="66">
        <f t="shared" si="34"/>
        <v>54.514603167948465</v>
      </c>
      <c r="AA194" s="66">
        <f t="shared" si="35"/>
        <v>54.714603167948468</v>
      </c>
      <c r="AB194" t="s">
        <v>377</v>
      </c>
      <c r="AC194" t="s">
        <v>42</v>
      </c>
      <c r="AD194" t="s">
        <v>614</v>
      </c>
      <c r="AE194" t="s">
        <v>51</v>
      </c>
      <c r="AF194">
        <v>52</v>
      </c>
      <c r="AG194" t="s">
        <v>37</v>
      </c>
      <c r="AH194" t="s">
        <v>619</v>
      </c>
      <c r="AI194">
        <v>4.625</v>
      </c>
      <c r="AJ194">
        <v>0.37005133260431916</v>
      </c>
      <c r="AK194">
        <v>0.24053336619280746</v>
      </c>
      <c r="AL194" t="s">
        <v>418</v>
      </c>
      <c r="AM194" t="s">
        <v>379</v>
      </c>
      <c r="AN194" t="s">
        <v>38</v>
      </c>
      <c r="AO194" t="s">
        <v>39</v>
      </c>
    </row>
    <row r="195" spans="1:41" x14ac:dyDescent="0.25">
      <c r="A195" s="85" t="s">
        <v>599</v>
      </c>
      <c r="B195" s="85" t="s">
        <v>600</v>
      </c>
      <c r="C195" s="85">
        <v>24</v>
      </c>
      <c r="D195" s="85" t="s">
        <v>594</v>
      </c>
      <c r="E195" s="85">
        <v>67</v>
      </c>
      <c r="F195" s="85" t="s">
        <v>35</v>
      </c>
      <c r="G195" s="85">
        <v>30.986990867579905</v>
      </c>
      <c r="H195" s="85">
        <v>0</v>
      </c>
      <c r="I195" s="85">
        <v>0</v>
      </c>
      <c r="J195" s="85">
        <v>10.967912800483747</v>
      </c>
      <c r="K195" s="85">
        <v>0</v>
      </c>
      <c r="L195" s="85">
        <v>0.77703000000000011</v>
      </c>
      <c r="M195" s="85">
        <v>0.92351899039380914</v>
      </c>
      <c r="N195" s="85">
        <v>0.15303749999999999</v>
      </c>
      <c r="O195" s="85">
        <v>1.1000000000000003</v>
      </c>
      <c r="P195" s="85">
        <v>3.479977419050809</v>
      </c>
      <c r="S195" s="88"/>
      <c r="T195" s="87">
        <v>3</v>
      </c>
      <c r="V195" s="89">
        <f t="shared" si="29"/>
        <v>51.388467577508266</v>
      </c>
      <c r="W195" s="66">
        <f t="shared" si="31"/>
        <v>53.688467577508263</v>
      </c>
      <c r="X195" s="66">
        <f t="shared" si="32"/>
        <v>53.888467577508266</v>
      </c>
      <c r="Y195" s="66">
        <f t="shared" si="33"/>
        <v>51.388467577508266</v>
      </c>
      <c r="Z195" s="66">
        <f t="shared" si="34"/>
        <v>53.688467577508263</v>
      </c>
      <c r="AA195" s="66">
        <f t="shared" si="35"/>
        <v>53.888467577508266</v>
      </c>
    </row>
    <row r="196" spans="1:41" x14ac:dyDescent="0.25">
      <c r="A196" s="85" t="s">
        <v>599</v>
      </c>
      <c r="B196" s="85" t="s">
        <v>483</v>
      </c>
      <c r="C196" s="85">
        <v>30</v>
      </c>
      <c r="D196" s="85" t="s">
        <v>594</v>
      </c>
      <c r="E196" s="85">
        <v>67</v>
      </c>
      <c r="F196" s="85" t="s">
        <v>35</v>
      </c>
      <c r="G196" s="85">
        <v>31.208514452982076</v>
      </c>
      <c r="H196" s="85">
        <v>0</v>
      </c>
      <c r="I196" s="85">
        <v>0</v>
      </c>
      <c r="J196" s="85">
        <v>11.16092458666194</v>
      </c>
      <c r="K196" s="85">
        <v>0</v>
      </c>
      <c r="L196" s="85">
        <v>0.77703000000000011</v>
      </c>
      <c r="M196" s="85">
        <v>0.95138141986562397</v>
      </c>
      <c r="N196" s="85">
        <v>0.16007059807831764</v>
      </c>
      <c r="O196" s="85">
        <v>1.1000000000000003</v>
      </c>
      <c r="P196" s="85">
        <v>3.5105682872371462</v>
      </c>
      <c r="S196" s="88"/>
      <c r="T196" s="87">
        <v>3</v>
      </c>
      <c r="V196" s="89">
        <f t="shared" si="29"/>
        <v>51.868489344825107</v>
      </c>
      <c r="W196" s="66">
        <f t="shared" si="31"/>
        <v>54.168489344825105</v>
      </c>
      <c r="X196" s="66">
        <f t="shared" si="32"/>
        <v>54.368489344825107</v>
      </c>
      <c r="Y196" s="66">
        <f t="shared" si="33"/>
        <v>51.868489344825107</v>
      </c>
      <c r="Z196" s="66">
        <f t="shared" si="34"/>
        <v>54.168489344825105</v>
      </c>
      <c r="AA196" s="66">
        <f t="shared" si="35"/>
        <v>54.368489344825107</v>
      </c>
    </row>
    <row r="197" spans="1:41" x14ac:dyDescent="0.25">
      <c r="A197" s="85" t="s">
        <v>599</v>
      </c>
      <c r="B197" s="85" t="s">
        <v>601</v>
      </c>
      <c r="C197" s="85">
        <v>36</v>
      </c>
      <c r="D197" s="85" t="s">
        <v>594</v>
      </c>
      <c r="E197" s="85">
        <v>67</v>
      </c>
      <c r="F197" s="85" t="s">
        <v>35</v>
      </c>
      <c r="G197" s="85">
        <v>30.449951293759515</v>
      </c>
      <c r="H197" s="85">
        <v>0</v>
      </c>
      <c r="I197" s="85">
        <v>0</v>
      </c>
      <c r="J197" s="85">
        <v>10.518376504920523</v>
      </c>
      <c r="K197" s="85">
        <v>0</v>
      </c>
      <c r="L197" s="85">
        <v>0.77702999999999989</v>
      </c>
      <c r="M197" s="85">
        <v>0.95392024164839173</v>
      </c>
      <c r="N197" s="85">
        <v>0.16498900000000002</v>
      </c>
      <c r="O197" s="85">
        <v>1.1000000000000003</v>
      </c>
      <c r="P197" s="85">
        <v>3.4266024364354841</v>
      </c>
      <c r="S197" s="88"/>
      <c r="T197" s="87">
        <v>3</v>
      </c>
      <c r="V197" s="89">
        <f t="shared" si="29"/>
        <v>50.39086947676391</v>
      </c>
      <c r="W197" s="66">
        <f t="shared" si="31"/>
        <v>52.690869476763908</v>
      </c>
      <c r="X197" s="66">
        <f t="shared" si="32"/>
        <v>52.89086947676391</v>
      </c>
      <c r="Y197" s="66">
        <f t="shared" si="33"/>
        <v>50.39086947676391</v>
      </c>
      <c r="Z197" s="66">
        <f t="shared" si="34"/>
        <v>52.690869476763908</v>
      </c>
      <c r="AA197" s="66">
        <f t="shared" si="35"/>
        <v>52.89086947676391</v>
      </c>
    </row>
    <row r="198" spans="1:41" x14ac:dyDescent="0.25">
      <c r="A198" s="85" t="s">
        <v>602</v>
      </c>
      <c r="B198" s="85" t="s">
        <v>596</v>
      </c>
      <c r="C198" s="85">
        <v>12</v>
      </c>
      <c r="D198" s="85" t="s">
        <v>594</v>
      </c>
      <c r="E198" s="85">
        <v>67</v>
      </c>
      <c r="F198" s="85" t="s">
        <v>35</v>
      </c>
      <c r="G198" s="85">
        <v>32.047360730593603</v>
      </c>
      <c r="H198" s="85">
        <v>0</v>
      </c>
      <c r="I198" s="85">
        <v>0</v>
      </c>
      <c r="J198" s="85">
        <v>10.15438338408085</v>
      </c>
      <c r="K198" s="85">
        <v>0</v>
      </c>
      <c r="L198" s="85">
        <v>0.77703000000000011</v>
      </c>
      <c r="M198" s="85">
        <v>0.89947408588259037</v>
      </c>
      <c r="N198" s="85">
        <v>0.13803756765899866</v>
      </c>
      <c r="O198" s="85">
        <v>1.0999999999999999</v>
      </c>
      <c r="P198" s="85">
        <v>3.5883682366832517</v>
      </c>
      <c r="S198" s="88"/>
      <c r="T198" s="87">
        <v>3</v>
      </c>
      <c r="V198" s="89">
        <f t="shared" si="29"/>
        <v>51.70465400489929</v>
      </c>
      <c r="W198" s="66">
        <f t="shared" si="31"/>
        <v>54.004654004899287</v>
      </c>
      <c r="X198" s="66">
        <f t="shared" si="32"/>
        <v>54.20465400489929</v>
      </c>
      <c r="Y198" s="66">
        <f t="shared" si="33"/>
        <v>51.70465400489929</v>
      </c>
      <c r="Z198" s="66">
        <f t="shared" si="34"/>
        <v>54.004654004899287</v>
      </c>
      <c r="AA198" s="66">
        <f t="shared" si="35"/>
        <v>54.20465400489929</v>
      </c>
    </row>
    <row r="199" spans="1:41" x14ac:dyDescent="0.25">
      <c r="A199" s="85" t="s">
        <v>602</v>
      </c>
      <c r="B199" s="85" t="s">
        <v>40</v>
      </c>
      <c r="C199" s="85">
        <v>18</v>
      </c>
      <c r="D199" s="85" t="s">
        <v>594</v>
      </c>
      <c r="E199" s="85">
        <v>67</v>
      </c>
      <c r="F199" s="85" t="s">
        <v>35</v>
      </c>
      <c r="G199" s="85">
        <v>31.55934676434676</v>
      </c>
      <c r="H199" s="85">
        <v>0</v>
      </c>
      <c r="I199" s="85">
        <v>0</v>
      </c>
      <c r="J199" s="85">
        <v>10.797621810567204</v>
      </c>
      <c r="K199" s="85">
        <v>0</v>
      </c>
      <c r="L199" s="85">
        <v>0.77703000000000022</v>
      </c>
      <c r="M199" s="85">
        <v>0.9316919256862175</v>
      </c>
      <c r="N199" s="85">
        <v>0.14898820319634704</v>
      </c>
      <c r="O199" s="85">
        <v>1.1000000000000001</v>
      </c>
      <c r="P199" s="85">
        <v>3.5464544705727321</v>
      </c>
      <c r="S199" s="88"/>
      <c r="T199" s="87">
        <v>3</v>
      </c>
      <c r="V199" s="89">
        <f t="shared" si="29"/>
        <v>51.861133174369257</v>
      </c>
      <c r="W199" s="66">
        <f t="shared" si="31"/>
        <v>54.161133174369255</v>
      </c>
      <c r="X199" s="66">
        <f t="shared" si="32"/>
        <v>54.361133174369257</v>
      </c>
      <c r="Y199" s="66">
        <f t="shared" si="33"/>
        <v>51.861133174369257</v>
      </c>
      <c r="Z199" s="66">
        <f t="shared" si="34"/>
        <v>54.161133174369255</v>
      </c>
      <c r="AA199" s="66">
        <f t="shared" si="35"/>
        <v>54.361133174369257</v>
      </c>
    </row>
    <row r="200" spans="1:41" x14ac:dyDescent="0.25">
      <c r="A200" s="85" t="s">
        <v>602</v>
      </c>
      <c r="B200" s="85" t="s">
        <v>603</v>
      </c>
      <c r="C200" s="85">
        <v>24</v>
      </c>
      <c r="D200" s="85" t="s">
        <v>594</v>
      </c>
      <c r="E200" s="85">
        <v>67</v>
      </c>
      <c r="F200" s="85" t="s">
        <v>35</v>
      </c>
      <c r="G200" s="85">
        <v>31.070159817351595</v>
      </c>
      <c r="H200" s="85">
        <v>0</v>
      </c>
      <c r="I200" s="85">
        <v>0</v>
      </c>
      <c r="J200" s="85">
        <v>11.177404656540631</v>
      </c>
      <c r="K200" s="85">
        <v>0</v>
      </c>
      <c r="L200" s="85">
        <v>0.77703000000000011</v>
      </c>
      <c r="M200" s="85">
        <v>0.96116579443296091</v>
      </c>
      <c r="N200" s="85">
        <v>0.1557249908660352</v>
      </c>
      <c r="O200" s="85">
        <v>1.1000000000000001</v>
      </c>
      <c r="P200" s="85">
        <v>3.4944317520105339</v>
      </c>
      <c r="S200" s="88"/>
      <c r="T200" s="87">
        <v>3</v>
      </c>
      <c r="V200" s="89">
        <f t="shared" si="29"/>
        <v>51.735917011201757</v>
      </c>
      <c r="W200" s="66">
        <f t="shared" si="31"/>
        <v>54.035917011201754</v>
      </c>
      <c r="X200" s="66">
        <f t="shared" si="32"/>
        <v>54.235917011201757</v>
      </c>
      <c r="Y200" s="66">
        <f t="shared" si="33"/>
        <v>51.735917011201757</v>
      </c>
      <c r="Z200" s="66">
        <f t="shared" si="34"/>
        <v>54.035917011201754</v>
      </c>
      <c r="AA200" s="66">
        <f t="shared" si="35"/>
        <v>54.235917011201757</v>
      </c>
    </row>
    <row r="201" spans="1:41" x14ac:dyDescent="0.25">
      <c r="A201" s="85" t="s">
        <v>602</v>
      </c>
      <c r="B201" s="85" t="s">
        <v>41</v>
      </c>
      <c r="C201" s="85">
        <v>30</v>
      </c>
      <c r="D201" s="85" t="s">
        <v>594</v>
      </c>
      <c r="E201" s="85">
        <v>67</v>
      </c>
      <c r="F201" s="85" t="s">
        <v>35</v>
      </c>
      <c r="G201" s="85">
        <v>30.819077936333702</v>
      </c>
      <c r="H201" s="85">
        <v>0</v>
      </c>
      <c r="I201" s="85">
        <v>0</v>
      </c>
      <c r="J201" s="85">
        <v>11.183721131406079</v>
      </c>
      <c r="K201" s="85">
        <v>0</v>
      </c>
      <c r="L201" s="85">
        <v>0.77703</v>
      </c>
      <c r="M201" s="85">
        <v>0.97151848235680927</v>
      </c>
      <c r="N201" s="85">
        <v>0.16216307988004364</v>
      </c>
      <c r="O201" s="85">
        <v>1.0999999999999999</v>
      </c>
      <c r="P201" s="85">
        <v>3.471010643740168</v>
      </c>
      <c r="S201" s="88"/>
      <c r="T201" s="87">
        <v>3</v>
      </c>
      <c r="V201" s="89">
        <f t="shared" si="29"/>
        <v>51.484521273716801</v>
      </c>
      <c r="W201" s="66">
        <f t="shared" si="31"/>
        <v>53.784521273716798</v>
      </c>
      <c r="X201" s="66">
        <f t="shared" si="32"/>
        <v>53.984521273716801</v>
      </c>
      <c r="Y201" s="66">
        <f t="shared" si="33"/>
        <v>51.484521273716801</v>
      </c>
      <c r="Z201" s="66">
        <f t="shared" si="34"/>
        <v>53.784521273716798</v>
      </c>
      <c r="AA201" s="66">
        <f t="shared" si="35"/>
        <v>53.984521273716801</v>
      </c>
    </row>
    <row r="202" spans="1:41" x14ac:dyDescent="0.25">
      <c r="A202" s="85" t="s">
        <v>602</v>
      </c>
      <c r="B202" s="85" t="s">
        <v>604</v>
      </c>
      <c r="C202" s="85">
        <v>36</v>
      </c>
      <c r="D202" s="85" t="s">
        <v>594</v>
      </c>
      <c r="E202" s="85">
        <v>67</v>
      </c>
      <c r="F202" s="85" t="s">
        <v>35</v>
      </c>
      <c r="G202" s="85">
        <v>30.430188736681888</v>
      </c>
      <c r="H202" s="85">
        <v>0</v>
      </c>
      <c r="I202" s="85">
        <v>0</v>
      </c>
      <c r="J202" s="85">
        <v>10.513741659779789</v>
      </c>
      <c r="K202" s="85">
        <v>0</v>
      </c>
      <c r="L202" s="85">
        <v>0.77702999999999989</v>
      </c>
      <c r="M202" s="85">
        <v>0.97421138813967034</v>
      </c>
      <c r="N202" s="85">
        <v>0.16678066057735677</v>
      </c>
      <c r="O202" s="85">
        <v>1.1000000000000001</v>
      </c>
      <c r="P202" s="85">
        <v>3.4273632176392921</v>
      </c>
      <c r="S202" s="88"/>
      <c r="T202" s="87">
        <v>3</v>
      </c>
      <c r="V202" s="89">
        <f t="shared" si="29"/>
        <v>50.389315662817992</v>
      </c>
      <c r="W202" s="66">
        <f t="shared" si="31"/>
        <v>52.68931566281799</v>
      </c>
      <c r="X202" s="66">
        <f t="shared" si="32"/>
        <v>52.889315662817992</v>
      </c>
      <c r="Y202" s="66">
        <f t="shared" si="33"/>
        <v>50.389315662817992</v>
      </c>
      <c r="Z202" s="66">
        <f t="shared" si="34"/>
        <v>52.68931566281799</v>
      </c>
      <c r="AA202" s="66">
        <f t="shared" si="35"/>
        <v>52.889315662817992</v>
      </c>
    </row>
    <row r="203" spans="1:41" x14ac:dyDescent="0.25">
      <c r="A203" s="85" t="s">
        <v>605</v>
      </c>
      <c r="B203" s="85" t="s">
        <v>597</v>
      </c>
      <c r="C203" s="85">
        <v>12</v>
      </c>
      <c r="D203" s="85" t="s">
        <v>594</v>
      </c>
      <c r="E203" s="85">
        <v>67</v>
      </c>
      <c r="F203" s="85" t="s">
        <v>35</v>
      </c>
      <c r="G203" s="85">
        <v>32.132949771689489</v>
      </c>
      <c r="H203" s="85">
        <v>0</v>
      </c>
      <c r="I203" s="85">
        <v>0</v>
      </c>
      <c r="J203" s="85">
        <v>10.437806180496406</v>
      </c>
      <c r="K203" s="85">
        <v>0</v>
      </c>
      <c r="L203" s="85">
        <v>0.77703000000000011</v>
      </c>
      <c r="M203" s="85">
        <v>0.94432037833928262</v>
      </c>
      <c r="N203" s="85">
        <v>0.1412229465493911</v>
      </c>
      <c r="O203" s="85">
        <v>1.0999999999999999</v>
      </c>
      <c r="P203" s="85">
        <v>3.6025892082624367</v>
      </c>
      <c r="S203" s="88"/>
      <c r="T203" s="87">
        <v>3</v>
      </c>
      <c r="V203" s="89">
        <f t="shared" si="29"/>
        <v>52.135918485337001</v>
      </c>
      <c r="W203" s="66">
        <f t="shared" si="31"/>
        <v>54.435918485336998</v>
      </c>
      <c r="X203" s="66">
        <f t="shared" si="32"/>
        <v>54.635918485337001</v>
      </c>
      <c r="Y203" s="66">
        <f t="shared" si="33"/>
        <v>52.135918485337001</v>
      </c>
      <c r="Z203" s="66">
        <f t="shared" si="34"/>
        <v>54.435918485336998</v>
      </c>
      <c r="AA203" s="66">
        <f t="shared" si="35"/>
        <v>54.635918485337001</v>
      </c>
    </row>
    <row r="204" spans="1:41" x14ac:dyDescent="0.25">
      <c r="A204" s="85" t="s">
        <v>605</v>
      </c>
      <c r="B204" s="85" t="s">
        <v>43</v>
      </c>
      <c r="C204" s="85">
        <v>18</v>
      </c>
      <c r="D204" s="85" t="s">
        <v>594</v>
      </c>
      <c r="E204" s="85">
        <v>67</v>
      </c>
      <c r="F204" s="85" t="s">
        <v>35</v>
      </c>
      <c r="G204" s="85">
        <v>30.995998785670913</v>
      </c>
      <c r="H204" s="85">
        <v>0</v>
      </c>
      <c r="I204" s="85">
        <v>0</v>
      </c>
      <c r="J204" s="85">
        <v>11.121265390808505</v>
      </c>
      <c r="K204" s="85">
        <v>0</v>
      </c>
      <c r="L204" s="85">
        <v>0.77703000000000011</v>
      </c>
      <c r="M204" s="85">
        <v>0.95355914820519116</v>
      </c>
      <c r="N204" s="85">
        <v>0.15114110257190688</v>
      </c>
      <c r="O204" s="85">
        <v>1.1000000000000001</v>
      </c>
      <c r="P204" s="85">
        <v>3.4870186542501673</v>
      </c>
      <c r="S204" s="88"/>
      <c r="T204" s="87">
        <v>3</v>
      </c>
      <c r="V204" s="89">
        <f t="shared" ref="V204:V267" si="36">SUM(I204:U204,G204)</f>
        <v>51.586013081506678</v>
      </c>
      <c r="W204" s="66">
        <f t="shared" si="31"/>
        <v>53.886013081506675</v>
      </c>
      <c r="X204" s="66">
        <f t="shared" si="32"/>
        <v>54.086013081506678</v>
      </c>
      <c r="Y204" s="66">
        <f t="shared" si="33"/>
        <v>51.586013081506678</v>
      </c>
      <c r="Z204" s="66">
        <f t="shared" si="34"/>
        <v>53.886013081506675</v>
      </c>
      <c r="AA204" s="66">
        <f t="shared" si="35"/>
        <v>54.086013081506678</v>
      </c>
    </row>
    <row r="205" spans="1:41" x14ac:dyDescent="0.25">
      <c r="A205" s="85" t="s">
        <v>605</v>
      </c>
      <c r="B205" s="85" t="s">
        <v>606</v>
      </c>
      <c r="C205" s="85">
        <v>24</v>
      </c>
      <c r="D205" s="85" t="s">
        <v>594</v>
      </c>
      <c r="E205" s="85">
        <v>67</v>
      </c>
      <c r="F205" s="85" t="s">
        <v>35</v>
      </c>
      <c r="G205" s="85">
        <v>31.092570776255712</v>
      </c>
      <c r="H205" s="85">
        <v>0</v>
      </c>
      <c r="I205" s="85">
        <v>0</v>
      </c>
      <c r="J205" s="85">
        <v>11.366623107172659</v>
      </c>
      <c r="K205" s="85">
        <v>0</v>
      </c>
      <c r="L205" s="85">
        <v>0.77703000000000022</v>
      </c>
      <c r="M205" s="85">
        <v>0.98721883525377196</v>
      </c>
      <c r="N205" s="85">
        <v>0.15804963971583225</v>
      </c>
      <c r="O205" s="85">
        <v>1.1000000000000005</v>
      </c>
      <c r="P205" s="85">
        <v>3.4996410337625496</v>
      </c>
      <c r="S205" s="88"/>
      <c r="T205" s="87">
        <v>3</v>
      </c>
      <c r="V205" s="89">
        <f t="shared" si="36"/>
        <v>51.98113339216053</v>
      </c>
      <c r="W205" s="66">
        <f t="shared" si="31"/>
        <v>54.281133392160527</v>
      </c>
      <c r="X205" s="66">
        <f t="shared" si="32"/>
        <v>54.48113339216053</v>
      </c>
      <c r="Y205" s="66">
        <f t="shared" si="33"/>
        <v>51.98113339216053</v>
      </c>
      <c r="Z205" s="66">
        <f t="shared" si="34"/>
        <v>54.281133392160527</v>
      </c>
      <c r="AA205" s="66">
        <f t="shared" si="35"/>
        <v>54.48113339216053</v>
      </c>
    </row>
    <row r="206" spans="1:41" x14ac:dyDescent="0.25">
      <c r="A206" s="85" t="s">
        <v>605</v>
      </c>
      <c r="B206" s="85" t="s">
        <v>44</v>
      </c>
      <c r="C206" s="85">
        <v>30</v>
      </c>
      <c r="D206" s="85" t="s">
        <v>594</v>
      </c>
      <c r="E206" s="85">
        <v>67</v>
      </c>
      <c r="F206" s="85" t="s">
        <v>35</v>
      </c>
      <c r="G206" s="85">
        <v>30.463264040846106</v>
      </c>
      <c r="H206" s="85">
        <v>0</v>
      </c>
      <c r="I206" s="85">
        <v>0</v>
      </c>
      <c r="J206" s="85">
        <v>11.202517076601017</v>
      </c>
      <c r="K206" s="85">
        <v>0</v>
      </c>
      <c r="L206" s="85">
        <v>0.77703000000000011</v>
      </c>
      <c r="M206" s="85">
        <v>0.98396703902990879</v>
      </c>
      <c r="N206" s="85">
        <v>0.16403874684234446</v>
      </c>
      <c r="O206" s="85">
        <v>1.1000000000000001</v>
      </c>
      <c r="P206" s="85">
        <v>3.4339700746596553</v>
      </c>
      <c r="S206" s="88"/>
      <c r="T206" s="87">
        <v>3</v>
      </c>
      <c r="V206" s="89">
        <f t="shared" si="36"/>
        <v>51.124786977979028</v>
      </c>
      <c r="W206" s="66">
        <f t="shared" si="31"/>
        <v>53.424786977979025</v>
      </c>
      <c r="X206" s="66">
        <f t="shared" si="32"/>
        <v>53.624786977979028</v>
      </c>
      <c r="Y206" s="66">
        <f t="shared" si="33"/>
        <v>51.124786977979028</v>
      </c>
      <c r="Z206" s="66">
        <f t="shared" si="34"/>
        <v>53.424786977979025</v>
      </c>
      <c r="AA206" s="66">
        <f t="shared" si="35"/>
        <v>53.624786977979028</v>
      </c>
    </row>
    <row r="207" spans="1:41" x14ac:dyDescent="0.25">
      <c r="A207" s="85" t="s">
        <v>605</v>
      </c>
      <c r="B207" s="85" t="s">
        <v>607</v>
      </c>
      <c r="C207" s="85">
        <v>36</v>
      </c>
      <c r="D207" s="85" t="s">
        <v>594</v>
      </c>
      <c r="E207" s="85">
        <v>67</v>
      </c>
      <c r="F207" s="85" t="s">
        <v>35</v>
      </c>
      <c r="G207" s="85">
        <v>30.433278588807788</v>
      </c>
      <c r="H207" s="85">
        <v>0</v>
      </c>
      <c r="I207" s="85">
        <v>0</v>
      </c>
      <c r="J207" s="85">
        <v>10.516414452354098</v>
      </c>
      <c r="K207" s="85">
        <v>0</v>
      </c>
      <c r="L207" s="85">
        <v>0.77703</v>
      </c>
      <c r="M207" s="85">
        <v>0.98844819418756591</v>
      </c>
      <c r="N207" s="85">
        <v>0.16833042647722155</v>
      </c>
      <c r="O207" s="85">
        <v>1.1000000000000003</v>
      </c>
      <c r="P207" s="85">
        <v>3.4281326925113325</v>
      </c>
      <c r="S207" s="88"/>
      <c r="T207" s="87">
        <v>3</v>
      </c>
      <c r="V207" s="89">
        <f t="shared" si="36"/>
        <v>50.411634354338005</v>
      </c>
      <c r="W207" s="66">
        <f t="shared" si="31"/>
        <v>52.711634354338003</v>
      </c>
      <c r="X207" s="66">
        <f t="shared" si="32"/>
        <v>52.911634354338005</v>
      </c>
      <c r="Y207" s="66">
        <f t="shared" si="33"/>
        <v>50.411634354338005</v>
      </c>
      <c r="Z207" s="66">
        <f t="shared" si="34"/>
        <v>52.711634354338003</v>
      </c>
      <c r="AA207" s="66">
        <f t="shared" si="35"/>
        <v>52.911634354338005</v>
      </c>
    </row>
    <row r="208" spans="1:41" x14ac:dyDescent="0.25">
      <c r="A208" s="85" t="s">
        <v>608</v>
      </c>
      <c r="B208" s="85" t="s">
        <v>598</v>
      </c>
      <c r="C208" s="85">
        <v>12</v>
      </c>
      <c r="D208" s="85" t="s">
        <v>594</v>
      </c>
      <c r="E208" s="85">
        <v>67</v>
      </c>
      <c r="F208" s="85" t="s">
        <v>35</v>
      </c>
      <c r="G208" s="85">
        <v>31.99459360730593</v>
      </c>
      <c r="H208" s="85">
        <v>0</v>
      </c>
      <c r="I208" s="85">
        <v>0</v>
      </c>
      <c r="J208" s="85">
        <v>10.751595705099339</v>
      </c>
      <c r="K208" s="85">
        <v>0</v>
      </c>
      <c r="L208" s="85">
        <v>0.77703000000000011</v>
      </c>
      <c r="M208" s="85">
        <v>0.95849327291631181</v>
      </c>
      <c r="N208" s="85">
        <v>0.14419765223274697</v>
      </c>
      <c r="O208" s="85">
        <v>1.0999999999999999</v>
      </c>
      <c r="P208" s="85">
        <v>3.5924958793532724</v>
      </c>
      <c r="S208" s="88"/>
      <c r="T208" s="87">
        <v>3</v>
      </c>
      <c r="V208" s="89">
        <f t="shared" si="36"/>
        <v>52.318406116907596</v>
      </c>
      <c r="W208" s="66">
        <f t="shared" si="31"/>
        <v>54.618406116907593</v>
      </c>
      <c r="X208" s="66">
        <f t="shared" si="32"/>
        <v>54.818406116907596</v>
      </c>
      <c r="Y208" s="66">
        <f t="shared" si="33"/>
        <v>52.318406116907596</v>
      </c>
      <c r="Z208" s="66">
        <f t="shared" si="34"/>
        <v>54.618406116907593</v>
      </c>
      <c r="AA208" s="66">
        <f t="shared" si="35"/>
        <v>54.818406116907596</v>
      </c>
    </row>
    <row r="209" spans="1:27" x14ac:dyDescent="0.25">
      <c r="A209" s="85" t="s">
        <v>608</v>
      </c>
      <c r="B209" s="85" t="s">
        <v>388</v>
      </c>
      <c r="C209" s="85">
        <v>18</v>
      </c>
      <c r="D209" s="85" t="s">
        <v>594</v>
      </c>
      <c r="E209" s="85">
        <v>67</v>
      </c>
      <c r="F209" s="85" t="s">
        <v>35</v>
      </c>
      <c r="G209" s="85">
        <v>30.480997566909974</v>
      </c>
      <c r="H209" s="85">
        <v>0</v>
      </c>
      <c r="I209" s="85">
        <v>0</v>
      </c>
      <c r="J209" s="85">
        <v>11.411941381564375</v>
      </c>
      <c r="K209" s="85">
        <v>0</v>
      </c>
      <c r="L209" s="85">
        <v>0.77703</v>
      </c>
      <c r="M209" s="85">
        <v>0.96732252457840362</v>
      </c>
      <c r="N209" s="85">
        <v>0.15309737066992221</v>
      </c>
      <c r="O209" s="85">
        <v>1.1000000000000001</v>
      </c>
      <c r="P209" s="85">
        <v>3.4448990722654949</v>
      </c>
      <c r="S209" s="88"/>
      <c r="T209" s="87">
        <v>3</v>
      </c>
      <c r="V209" s="89">
        <f t="shared" si="36"/>
        <v>51.335287915988168</v>
      </c>
      <c r="W209" s="66">
        <f t="shared" si="31"/>
        <v>53.635287915988165</v>
      </c>
      <c r="X209" s="66">
        <f t="shared" si="32"/>
        <v>53.835287915988168</v>
      </c>
      <c r="Y209" s="66">
        <f t="shared" si="33"/>
        <v>51.335287915988168</v>
      </c>
      <c r="Z209" s="66">
        <f t="shared" si="34"/>
        <v>53.635287915988165</v>
      </c>
      <c r="AA209" s="66">
        <f t="shared" si="35"/>
        <v>53.835287915988168</v>
      </c>
    </row>
    <row r="210" spans="1:27" x14ac:dyDescent="0.25">
      <c r="A210" s="85" t="s">
        <v>608</v>
      </c>
      <c r="B210" s="85" t="s">
        <v>609</v>
      </c>
      <c r="C210" s="85">
        <v>24</v>
      </c>
      <c r="D210" s="85" t="s">
        <v>594</v>
      </c>
      <c r="E210" s="85">
        <v>67</v>
      </c>
      <c r="F210" s="85" t="s">
        <v>35</v>
      </c>
      <c r="G210" s="85">
        <v>30.963703196347037</v>
      </c>
      <c r="H210" s="85">
        <v>0</v>
      </c>
      <c r="I210" s="85">
        <v>0</v>
      </c>
      <c r="J210" s="85">
        <v>11.576114963229543</v>
      </c>
      <c r="K210" s="85">
        <v>0</v>
      </c>
      <c r="L210" s="85">
        <v>0.77703000000000011</v>
      </c>
      <c r="M210" s="85">
        <v>0.99504351400025692</v>
      </c>
      <c r="N210" s="85">
        <v>0.16022054194857921</v>
      </c>
      <c r="O210" s="85">
        <v>1.1000000000000003</v>
      </c>
      <c r="P210" s="85">
        <v>3.4893008871507347</v>
      </c>
      <c r="S210" s="88"/>
      <c r="T210" s="87">
        <v>3</v>
      </c>
      <c r="V210" s="89">
        <f t="shared" si="36"/>
        <v>52.061413102676148</v>
      </c>
      <c r="W210" s="66">
        <f t="shared" si="31"/>
        <v>54.361413102676146</v>
      </c>
      <c r="X210" s="66">
        <f t="shared" si="32"/>
        <v>54.561413102676148</v>
      </c>
      <c r="Y210" s="66">
        <f t="shared" si="33"/>
        <v>52.061413102676148</v>
      </c>
      <c r="Z210" s="66">
        <f t="shared" si="34"/>
        <v>54.361413102676146</v>
      </c>
      <c r="AA210" s="66">
        <f t="shared" si="35"/>
        <v>54.561413102676148</v>
      </c>
    </row>
    <row r="211" spans="1:27" x14ac:dyDescent="0.25">
      <c r="A211" s="85" t="s">
        <v>608</v>
      </c>
      <c r="B211" s="85" t="s">
        <v>391</v>
      </c>
      <c r="C211" s="85">
        <v>30</v>
      </c>
      <c r="D211" s="85" t="s">
        <v>594</v>
      </c>
      <c r="E211" s="85">
        <v>67</v>
      </c>
      <c r="F211" s="85" t="s">
        <v>35</v>
      </c>
      <c r="G211" s="85">
        <v>30.150500182548381</v>
      </c>
      <c r="H211" s="85">
        <v>0</v>
      </c>
      <c r="I211" s="85">
        <v>0</v>
      </c>
      <c r="J211" s="85">
        <v>11.206954392677076</v>
      </c>
      <c r="K211" s="85">
        <v>0</v>
      </c>
      <c r="L211" s="85">
        <v>0.77703</v>
      </c>
      <c r="M211" s="85">
        <v>0.99123341486912053</v>
      </c>
      <c r="N211" s="85">
        <v>0.16575024246837175</v>
      </c>
      <c r="O211" s="85">
        <v>1.0999999999999999</v>
      </c>
      <c r="P211" s="85">
        <v>3.4072655823235563</v>
      </c>
      <c r="S211" s="88"/>
      <c r="T211" s="87">
        <v>3</v>
      </c>
      <c r="V211" s="89">
        <f t="shared" si="36"/>
        <v>50.798733814886504</v>
      </c>
      <c r="W211" s="66">
        <f t="shared" si="31"/>
        <v>53.098733814886501</v>
      </c>
      <c r="X211" s="66">
        <f t="shared" si="32"/>
        <v>53.298733814886504</v>
      </c>
      <c r="Y211" s="66">
        <f t="shared" si="33"/>
        <v>50.798733814886504</v>
      </c>
      <c r="Z211" s="66">
        <f t="shared" si="34"/>
        <v>53.098733814886501</v>
      </c>
      <c r="AA211" s="66">
        <f t="shared" si="35"/>
        <v>53.298733814886504</v>
      </c>
    </row>
    <row r="212" spans="1:27" x14ac:dyDescent="0.25">
      <c r="A212" s="85" t="s">
        <v>608</v>
      </c>
      <c r="B212" s="85" t="s">
        <v>610</v>
      </c>
      <c r="C212" s="85">
        <v>36</v>
      </c>
      <c r="D212" s="85" t="s">
        <v>594</v>
      </c>
      <c r="E212" s="85">
        <v>67</v>
      </c>
      <c r="F212" s="85" t="s">
        <v>35</v>
      </c>
      <c r="G212" s="85">
        <v>30.34753345498784</v>
      </c>
      <c r="H212" s="85">
        <v>0</v>
      </c>
      <c r="I212" s="85">
        <v>0</v>
      </c>
      <c r="J212" s="85">
        <v>10.511779607213368</v>
      </c>
      <c r="K212" s="85">
        <v>0</v>
      </c>
      <c r="L212" s="85">
        <v>0.77703</v>
      </c>
      <c r="M212" s="85">
        <v>0.9918774278536131</v>
      </c>
      <c r="N212" s="85">
        <v>0.16977769463238618</v>
      </c>
      <c r="O212" s="85">
        <v>1.1000000000000001</v>
      </c>
      <c r="P212" s="85">
        <v>3.4205492499025847</v>
      </c>
      <c r="S212" s="88"/>
      <c r="T212" s="87">
        <v>3</v>
      </c>
      <c r="V212" s="89">
        <f t="shared" si="36"/>
        <v>50.318547434589789</v>
      </c>
      <c r="W212" s="66">
        <f t="shared" si="31"/>
        <v>52.618547434589786</v>
      </c>
      <c r="X212" s="66">
        <f t="shared" si="32"/>
        <v>52.818547434589789</v>
      </c>
      <c r="Y212" s="66">
        <f t="shared" si="33"/>
        <v>50.318547434589789</v>
      </c>
      <c r="Z212" s="66">
        <f t="shared" si="34"/>
        <v>52.618547434589786</v>
      </c>
      <c r="AA212" s="66">
        <f t="shared" si="35"/>
        <v>52.818547434589789</v>
      </c>
    </row>
    <row r="213" spans="1:27" x14ac:dyDescent="0.25">
      <c r="A213" s="85" t="s">
        <v>611</v>
      </c>
      <c r="B213" s="85" t="s">
        <v>473</v>
      </c>
      <c r="C213" s="85">
        <v>12</v>
      </c>
      <c r="D213" s="85" t="s">
        <v>594</v>
      </c>
      <c r="E213" s="85">
        <v>67</v>
      </c>
      <c r="F213" s="85" t="s">
        <v>35</v>
      </c>
      <c r="G213" s="85">
        <v>31.778922374429222</v>
      </c>
      <c r="H213" s="85">
        <v>0</v>
      </c>
      <c r="I213" s="85">
        <v>0</v>
      </c>
      <c r="J213" s="85">
        <v>11.055262986973146</v>
      </c>
      <c r="K213" s="85">
        <v>0</v>
      </c>
      <c r="L213" s="85">
        <v>0.77703</v>
      </c>
      <c r="M213" s="85">
        <v>0.96154710454132353</v>
      </c>
      <c r="N213" s="85">
        <v>0.14684370771312588</v>
      </c>
      <c r="O213" s="85">
        <v>1.0999999999999999</v>
      </c>
      <c r="P213" s="85">
        <v>3.5721862636412722</v>
      </c>
      <c r="S213" s="88"/>
      <c r="T213" s="87">
        <v>3</v>
      </c>
      <c r="V213" s="89">
        <f t="shared" si="36"/>
        <v>52.391792437298086</v>
      </c>
      <c r="W213" s="66">
        <f t="shared" si="31"/>
        <v>54.691792437298083</v>
      </c>
      <c r="X213" s="66">
        <f t="shared" si="32"/>
        <v>54.891792437298086</v>
      </c>
      <c r="Y213" s="66">
        <f t="shared" si="33"/>
        <v>52.391792437298086</v>
      </c>
      <c r="Z213" s="66">
        <f t="shared" si="34"/>
        <v>54.691792437298083</v>
      </c>
      <c r="AA213" s="66">
        <f t="shared" si="35"/>
        <v>54.891792437298086</v>
      </c>
    </row>
    <row r="214" spans="1:27" x14ac:dyDescent="0.25">
      <c r="A214" s="85" t="s">
        <v>611</v>
      </c>
      <c r="B214" s="85" t="s">
        <v>498</v>
      </c>
      <c r="C214" s="85">
        <v>18</v>
      </c>
      <c r="D214" s="85" t="s">
        <v>594</v>
      </c>
      <c r="E214" s="85">
        <v>67</v>
      </c>
      <c r="F214" s="85" t="s">
        <v>35</v>
      </c>
      <c r="G214" s="85">
        <v>30.213673345476622</v>
      </c>
      <c r="H214" s="85">
        <v>0</v>
      </c>
      <c r="I214" s="85">
        <v>0</v>
      </c>
      <c r="J214" s="85">
        <v>11.635095414039684</v>
      </c>
      <c r="K214" s="85">
        <v>0</v>
      </c>
      <c r="L214" s="85">
        <v>0.77703</v>
      </c>
      <c r="M214" s="85">
        <v>0.96662775041220772</v>
      </c>
      <c r="N214" s="85">
        <v>0.15499498407884763</v>
      </c>
      <c r="O214" s="85">
        <v>1.1000000000000003</v>
      </c>
      <c r="P214" s="85">
        <v>3.4158735369026889</v>
      </c>
      <c r="S214" s="88"/>
      <c r="T214" s="87">
        <v>3</v>
      </c>
      <c r="V214" s="89">
        <f t="shared" si="36"/>
        <v>51.263295030910051</v>
      </c>
      <c r="W214" s="66">
        <f t="shared" si="31"/>
        <v>53.563295030910048</v>
      </c>
      <c r="X214" s="66">
        <f t="shared" si="32"/>
        <v>53.763295030910051</v>
      </c>
      <c r="Y214" s="66">
        <f t="shared" si="33"/>
        <v>51.263295030910051</v>
      </c>
      <c r="Z214" s="66">
        <f t="shared" si="34"/>
        <v>53.563295030910048</v>
      </c>
      <c r="AA214" s="66">
        <f t="shared" si="35"/>
        <v>53.763295030910051</v>
      </c>
    </row>
    <row r="215" spans="1:27" x14ac:dyDescent="0.25">
      <c r="A215" s="85" t="s">
        <v>611</v>
      </c>
      <c r="B215" s="85" t="s">
        <v>474</v>
      </c>
      <c r="C215" s="85">
        <v>24</v>
      </c>
      <c r="D215" s="85" t="s">
        <v>594</v>
      </c>
      <c r="E215" s="85">
        <v>67</v>
      </c>
      <c r="F215" s="85" t="s">
        <v>35</v>
      </c>
      <c r="G215" s="85">
        <v>30.832077625570776</v>
      </c>
      <c r="H215" s="85">
        <v>0</v>
      </c>
      <c r="I215" s="85">
        <v>0</v>
      </c>
      <c r="J215" s="85">
        <v>11.778849017478144</v>
      </c>
      <c r="K215" s="85">
        <v>0</v>
      </c>
      <c r="L215" s="85">
        <v>0.77703</v>
      </c>
      <c r="M215" s="85">
        <v>0.9971717259825551</v>
      </c>
      <c r="N215" s="85">
        <v>0.16215159945872806</v>
      </c>
      <c r="O215" s="85">
        <v>1.1000000000000003</v>
      </c>
      <c r="P215" s="85">
        <v>3.4765786010883266</v>
      </c>
      <c r="S215" s="88"/>
      <c r="T215" s="87">
        <v>3</v>
      </c>
      <c r="V215" s="89">
        <f t="shared" si="36"/>
        <v>52.12385856957853</v>
      </c>
      <c r="W215" s="66">
        <f t="shared" si="31"/>
        <v>54.423858569578528</v>
      </c>
      <c r="X215" s="66">
        <f t="shared" si="32"/>
        <v>54.62385856957853</v>
      </c>
      <c r="Y215" s="66">
        <f t="shared" si="33"/>
        <v>52.12385856957853</v>
      </c>
      <c r="Z215" s="66">
        <f t="shared" si="34"/>
        <v>54.423858569578528</v>
      </c>
      <c r="AA215" s="66">
        <f t="shared" si="35"/>
        <v>54.62385856957853</v>
      </c>
    </row>
    <row r="216" spans="1:27" x14ac:dyDescent="0.25">
      <c r="A216" s="85" t="s">
        <v>611</v>
      </c>
      <c r="B216" s="85" t="s">
        <v>500</v>
      </c>
      <c r="C216" s="85">
        <v>30</v>
      </c>
      <c r="D216" s="85" t="s">
        <v>594</v>
      </c>
      <c r="E216" s="85">
        <v>67</v>
      </c>
      <c r="F216" s="85" t="s">
        <v>35</v>
      </c>
      <c r="G216" s="85">
        <v>29.960371991247268</v>
      </c>
      <c r="H216" s="85">
        <v>0</v>
      </c>
      <c r="I216" s="85">
        <v>0</v>
      </c>
      <c r="J216" s="85">
        <v>11.167139704866166</v>
      </c>
      <c r="K216" s="85">
        <v>0</v>
      </c>
      <c r="L216" s="85">
        <v>0.77702999999999989</v>
      </c>
      <c r="M216" s="85">
        <v>0.99031476372898986</v>
      </c>
      <c r="N216" s="85">
        <v>0.16739105957022399</v>
      </c>
      <c r="O216" s="85">
        <v>1.1000000000000001</v>
      </c>
      <c r="P216" s="85">
        <v>3.387035548779822</v>
      </c>
      <c r="S216" s="88"/>
      <c r="T216" s="87">
        <v>3</v>
      </c>
      <c r="V216" s="89">
        <f t="shared" si="36"/>
        <v>50.549283068192466</v>
      </c>
      <c r="W216" s="66">
        <f t="shared" si="31"/>
        <v>52.849283068192463</v>
      </c>
      <c r="X216" s="66">
        <f t="shared" si="32"/>
        <v>53.049283068192466</v>
      </c>
      <c r="Y216" s="66">
        <f t="shared" si="33"/>
        <v>50.549283068192466</v>
      </c>
      <c r="Z216" s="66">
        <f t="shared" si="34"/>
        <v>52.849283068192463</v>
      </c>
      <c r="AA216" s="66">
        <f t="shared" si="35"/>
        <v>53.049283068192466</v>
      </c>
    </row>
    <row r="217" spans="1:27" x14ac:dyDescent="0.25">
      <c r="A217" s="85" t="s">
        <v>611</v>
      </c>
      <c r="B217" s="85" t="s">
        <v>612</v>
      </c>
      <c r="C217" s="85">
        <v>36</v>
      </c>
      <c r="D217" s="85" t="s">
        <v>594</v>
      </c>
      <c r="E217" s="85">
        <v>67</v>
      </c>
      <c r="F217" s="85" t="s">
        <v>35</v>
      </c>
      <c r="G217" s="85">
        <v>30.243099148418494</v>
      </c>
      <c r="H217" s="85">
        <v>0</v>
      </c>
      <c r="I217" s="85">
        <v>0</v>
      </c>
      <c r="J217" s="85">
        <v>10.50729427320621</v>
      </c>
      <c r="K217" s="85">
        <v>0</v>
      </c>
      <c r="L217" s="85">
        <v>0.77703</v>
      </c>
      <c r="M217" s="85">
        <v>0.99187742785361321</v>
      </c>
      <c r="N217" s="85">
        <v>0.17106506630581869</v>
      </c>
      <c r="O217" s="85">
        <v>1.1000000000000003</v>
      </c>
      <c r="P217" s="85">
        <v>3.4103840031695856</v>
      </c>
      <c r="S217" s="88"/>
      <c r="T217" s="87">
        <v>3</v>
      </c>
      <c r="V217" s="89">
        <f t="shared" si="36"/>
        <v>50.200749918953719</v>
      </c>
      <c r="W217" s="66">
        <f t="shared" si="31"/>
        <v>52.500749918953716</v>
      </c>
      <c r="X217" s="66">
        <f t="shared" si="32"/>
        <v>52.700749918953719</v>
      </c>
      <c r="Y217" s="66">
        <f t="shared" si="33"/>
        <v>50.200749918953719</v>
      </c>
      <c r="Z217" s="66">
        <f t="shared" si="34"/>
        <v>52.500749918953716</v>
      </c>
      <c r="AA217" s="66">
        <f t="shared" si="35"/>
        <v>52.700749918953719</v>
      </c>
    </row>
    <row r="218" spans="1:27" x14ac:dyDescent="0.25">
      <c r="A218" s="85" t="s">
        <v>615</v>
      </c>
      <c r="B218" s="85" t="s">
        <v>476</v>
      </c>
      <c r="C218" s="85">
        <v>12</v>
      </c>
      <c r="D218" s="85" t="s">
        <v>594</v>
      </c>
      <c r="E218" s="85">
        <v>67</v>
      </c>
      <c r="F218" s="85" t="s">
        <v>35</v>
      </c>
      <c r="G218" s="85">
        <v>31.568219178082195</v>
      </c>
      <c r="H218" s="85">
        <v>0</v>
      </c>
      <c r="I218" s="85">
        <v>0</v>
      </c>
      <c r="J218" s="85">
        <v>11.369052511576083</v>
      </c>
      <c r="K218" s="85">
        <v>0</v>
      </c>
      <c r="L218" s="85">
        <v>0.77703000000000011</v>
      </c>
      <c r="M218" s="85">
        <v>1.0148038994962261</v>
      </c>
      <c r="N218" s="85">
        <v>0.14975942489851152</v>
      </c>
      <c r="O218" s="85">
        <v>1.0999999999999999</v>
      </c>
      <c r="P218" s="85">
        <v>3.558191737097816</v>
      </c>
      <c r="S218" s="88"/>
      <c r="T218" s="87">
        <v>3</v>
      </c>
      <c r="V218" s="89">
        <f t="shared" si="36"/>
        <v>52.537056751150828</v>
      </c>
      <c r="W218" s="66">
        <f t="shared" si="31"/>
        <v>54.837056751150826</v>
      </c>
      <c r="X218" s="66">
        <f t="shared" si="32"/>
        <v>55.037056751150828</v>
      </c>
      <c r="Y218" s="66">
        <f t="shared" si="33"/>
        <v>52.537056751150828</v>
      </c>
      <c r="Z218" s="66">
        <f t="shared" si="34"/>
        <v>54.837056751150826</v>
      </c>
      <c r="AA218" s="66">
        <f t="shared" si="35"/>
        <v>55.037056751150828</v>
      </c>
    </row>
    <row r="219" spans="1:27" x14ac:dyDescent="0.25">
      <c r="A219" s="85" t="s">
        <v>615</v>
      </c>
      <c r="B219" s="85" t="s">
        <v>504</v>
      </c>
      <c r="C219" s="85">
        <v>18</v>
      </c>
      <c r="D219" s="85" t="s">
        <v>594</v>
      </c>
      <c r="E219" s="85">
        <v>67</v>
      </c>
      <c r="F219" s="85" t="s">
        <v>35</v>
      </c>
      <c r="G219" s="85">
        <v>30.065480535279811</v>
      </c>
      <c r="H219" s="85">
        <v>0</v>
      </c>
      <c r="I219" s="85">
        <v>0</v>
      </c>
      <c r="J219" s="85">
        <v>11.85223198035364</v>
      </c>
      <c r="K219" s="85">
        <v>0</v>
      </c>
      <c r="L219" s="85">
        <v>0.77703000000000011</v>
      </c>
      <c r="M219" s="85">
        <v>1.0217038785245445</v>
      </c>
      <c r="N219" s="85">
        <v>0.15700661378059838</v>
      </c>
      <c r="O219" s="85">
        <v>1.1000000000000003</v>
      </c>
      <c r="P219" s="85">
        <v>3.3999396846393011</v>
      </c>
      <c r="S219" s="88"/>
      <c r="T219" s="87">
        <v>3</v>
      </c>
      <c r="V219" s="89">
        <f t="shared" si="36"/>
        <v>51.373392692577895</v>
      </c>
      <c r="W219" s="66">
        <f t="shared" si="31"/>
        <v>53.673392692577892</v>
      </c>
      <c r="X219" s="66">
        <f t="shared" si="32"/>
        <v>53.873392692577895</v>
      </c>
      <c r="Y219" s="66">
        <f t="shared" si="33"/>
        <v>51.373392692577895</v>
      </c>
      <c r="Z219" s="66">
        <f t="shared" si="34"/>
        <v>53.673392692577892</v>
      </c>
      <c r="AA219" s="66">
        <f t="shared" si="35"/>
        <v>53.873392692577895</v>
      </c>
    </row>
    <row r="220" spans="1:27" x14ac:dyDescent="0.25">
      <c r="A220" s="85" t="s">
        <v>615</v>
      </c>
      <c r="B220" s="85" t="s">
        <v>478</v>
      </c>
      <c r="C220" s="85">
        <v>24</v>
      </c>
      <c r="D220" s="85" t="s">
        <v>594</v>
      </c>
      <c r="E220" s="85">
        <v>67</v>
      </c>
      <c r="F220" s="85" t="s">
        <v>35</v>
      </c>
      <c r="G220" s="85">
        <v>30.690164383561648</v>
      </c>
      <c r="H220" s="85">
        <v>0</v>
      </c>
      <c r="I220" s="85">
        <v>0</v>
      </c>
      <c r="J220" s="85">
        <v>11.988340873535027</v>
      </c>
      <c r="K220" s="85">
        <v>0</v>
      </c>
      <c r="L220" s="85">
        <v>0.77703</v>
      </c>
      <c r="M220" s="85">
        <v>1.0590629648960923</v>
      </c>
      <c r="N220" s="85">
        <v>0.16427945263870095</v>
      </c>
      <c r="O220" s="85">
        <v>1.0999999999999999</v>
      </c>
      <c r="P220" s="85">
        <v>3.4683137634658276</v>
      </c>
      <c r="S220" s="88"/>
      <c r="T220" s="87">
        <v>3</v>
      </c>
      <c r="V220" s="89">
        <f t="shared" si="36"/>
        <v>52.247191438097289</v>
      </c>
      <c r="W220" s="66">
        <f t="shared" si="31"/>
        <v>54.547191438097286</v>
      </c>
      <c r="X220" s="66">
        <f t="shared" si="32"/>
        <v>54.747191438097289</v>
      </c>
      <c r="Y220" s="66">
        <f t="shared" si="33"/>
        <v>52.247191438097289</v>
      </c>
      <c r="Z220" s="66">
        <f t="shared" si="34"/>
        <v>54.547191438097286</v>
      </c>
      <c r="AA220" s="66">
        <f t="shared" si="35"/>
        <v>54.747191438097289</v>
      </c>
    </row>
    <row r="221" spans="1:27" x14ac:dyDescent="0.25">
      <c r="A221" s="85" t="s">
        <v>615</v>
      </c>
      <c r="B221" s="85" t="s">
        <v>505</v>
      </c>
      <c r="C221" s="85">
        <v>30</v>
      </c>
      <c r="D221" s="85" t="s">
        <v>594</v>
      </c>
      <c r="E221" s="85">
        <v>67</v>
      </c>
      <c r="F221" s="85" t="s">
        <v>35</v>
      </c>
      <c r="G221" s="85">
        <v>29.840967506389198</v>
      </c>
      <c r="H221" s="85">
        <v>0</v>
      </c>
      <c r="I221" s="85">
        <v>0</v>
      </c>
      <c r="J221" s="85">
        <v>11.130066168052641</v>
      </c>
      <c r="K221" s="85">
        <v>0</v>
      </c>
      <c r="L221" s="85">
        <v>0.77703</v>
      </c>
      <c r="M221" s="85">
        <v>1.0514588162322558</v>
      </c>
      <c r="N221" s="85">
        <v>0.16914316992399567</v>
      </c>
      <c r="O221" s="85">
        <v>1.1000000000000001</v>
      </c>
      <c r="P221" s="85">
        <v>3.3776652730262362</v>
      </c>
      <c r="S221" s="88"/>
      <c r="T221" s="87">
        <v>3</v>
      </c>
      <c r="V221" s="89">
        <f t="shared" si="36"/>
        <v>50.446330933624324</v>
      </c>
      <c r="W221" s="66">
        <f t="shared" si="31"/>
        <v>52.746330933624321</v>
      </c>
      <c r="X221" s="66">
        <f t="shared" si="32"/>
        <v>52.946330933624324</v>
      </c>
      <c r="Y221" s="66">
        <f t="shared" si="33"/>
        <v>50.446330933624324</v>
      </c>
      <c r="Z221" s="66">
        <f t="shared" si="34"/>
        <v>52.746330933624321</v>
      </c>
      <c r="AA221" s="66">
        <f t="shared" si="35"/>
        <v>52.946330933624324</v>
      </c>
    </row>
    <row r="222" spans="1:27" x14ac:dyDescent="0.25">
      <c r="A222" s="85" t="s">
        <v>615</v>
      </c>
      <c r="B222" s="85" t="s">
        <v>616</v>
      </c>
      <c r="C222" s="85">
        <v>36</v>
      </c>
      <c r="D222" s="85" t="s">
        <v>594</v>
      </c>
      <c r="E222" s="85">
        <v>67</v>
      </c>
      <c r="F222" s="85" t="s">
        <v>35</v>
      </c>
      <c r="G222" s="85">
        <v>30.159701946472023</v>
      </c>
      <c r="H222" s="85">
        <v>0</v>
      </c>
      <c r="I222" s="85">
        <v>0</v>
      </c>
      <c r="J222" s="85">
        <v>10.502659428065476</v>
      </c>
      <c r="K222" s="85">
        <v>0</v>
      </c>
      <c r="L222" s="85">
        <v>0.77703</v>
      </c>
      <c r="M222" s="85">
        <v>1.0569444101341385</v>
      </c>
      <c r="N222" s="85">
        <v>0.17248363509246728</v>
      </c>
      <c r="O222" s="85">
        <v>1.0999999999999999</v>
      </c>
      <c r="P222" s="85">
        <v>3.4082011740041587</v>
      </c>
      <c r="S222" s="88"/>
      <c r="T222" s="87">
        <v>3</v>
      </c>
      <c r="V222" s="89">
        <f t="shared" si="36"/>
        <v>50.177020593768262</v>
      </c>
      <c r="W222" s="66">
        <f t="shared" si="31"/>
        <v>52.477020593768259</v>
      </c>
      <c r="X222" s="66">
        <f t="shared" si="32"/>
        <v>52.677020593768262</v>
      </c>
      <c r="Y222" s="66">
        <f t="shared" si="33"/>
        <v>50.177020593768262</v>
      </c>
      <c r="Z222" s="66">
        <f t="shared" si="34"/>
        <v>52.477020593768259</v>
      </c>
      <c r="AA222" s="66">
        <f t="shared" si="35"/>
        <v>52.677020593768262</v>
      </c>
    </row>
    <row r="223" spans="1:27" x14ac:dyDescent="0.25">
      <c r="A223" s="85" t="s">
        <v>617</v>
      </c>
      <c r="B223" s="85" t="s">
        <v>481</v>
      </c>
      <c r="C223" s="85">
        <v>12</v>
      </c>
      <c r="D223" s="85" t="s">
        <v>594</v>
      </c>
      <c r="E223" s="85">
        <v>67</v>
      </c>
      <c r="F223" s="85" t="s">
        <v>35</v>
      </c>
      <c r="G223" s="85">
        <v>31.387433789954336</v>
      </c>
      <c r="H223" s="85">
        <v>0</v>
      </c>
      <c r="I223" s="85">
        <v>0</v>
      </c>
      <c r="J223" s="85">
        <v>11.47085333819947</v>
      </c>
      <c r="K223" s="85">
        <v>0</v>
      </c>
      <c r="L223" s="85">
        <v>0.77703</v>
      </c>
      <c r="M223" s="85">
        <v>1.0244020113598908</v>
      </c>
      <c r="N223" s="85">
        <v>0.15259087280108255</v>
      </c>
      <c r="O223" s="85">
        <v>1.1000000000000001</v>
      </c>
      <c r="P223" s="85">
        <v>3.5423024376579311</v>
      </c>
      <c r="S223" s="88"/>
      <c r="T223" s="87">
        <v>3</v>
      </c>
      <c r="V223" s="89">
        <f t="shared" si="36"/>
        <v>52.454612449972714</v>
      </c>
      <c r="W223" s="66">
        <f t="shared" si="31"/>
        <v>54.754612449972711</v>
      </c>
      <c r="X223" s="66">
        <f t="shared" si="32"/>
        <v>54.954612449972714</v>
      </c>
      <c r="Y223" s="66">
        <f t="shared" si="33"/>
        <v>52.454612449972714</v>
      </c>
      <c r="Z223" s="66">
        <f t="shared" si="34"/>
        <v>54.754612449972711</v>
      </c>
      <c r="AA223" s="66">
        <f t="shared" si="35"/>
        <v>54.954612449972714</v>
      </c>
    </row>
    <row r="224" spans="1:27" x14ac:dyDescent="0.25">
      <c r="A224" s="85" t="s">
        <v>617</v>
      </c>
      <c r="B224" s="85" t="s">
        <v>600</v>
      </c>
      <c r="C224" s="85">
        <v>18</v>
      </c>
      <c r="D224" s="85" t="s">
        <v>594</v>
      </c>
      <c r="E224" s="85">
        <v>67</v>
      </c>
      <c r="F224" s="85" t="s">
        <v>35</v>
      </c>
      <c r="G224" s="85">
        <v>30.035300546448092</v>
      </c>
      <c r="H224" s="85">
        <v>0</v>
      </c>
      <c r="I224" s="85">
        <v>0</v>
      </c>
      <c r="J224" s="85">
        <v>11.790365886090733</v>
      </c>
      <c r="K224" s="85">
        <v>0</v>
      </c>
      <c r="L224" s="85">
        <v>0.77703000000000022</v>
      </c>
      <c r="M224" s="85">
        <v>1.0377062471862684</v>
      </c>
      <c r="N224" s="85">
        <v>0.15906806831742246</v>
      </c>
      <c r="O224" s="85">
        <v>1.1000000000000003</v>
      </c>
      <c r="P224" s="85">
        <v>3.3948039908798888</v>
      </c>
      <c r="S224" s="88"/>
      <c r="T224" s="87">
        <v>3</v>
      </c>
      <c r="V224" s="89">
        <f t="shared" si="36"/>
        <v>51.294274738922404</v>
      </c>
      <c r="W224" s="66">
        <f t="shared" si="31"/>
        <v>53.594274738922401</v>
      </c>
      <c r="X224" s="66">
        <f t="shared" si="32"/>
        <v>53.794274738922404</v>
      </c>
      <c r="Y224" s="66">
        <f t="shared" si="33"/>
        <v>51.294274738922404</v>
      </c>
      <c r="Z224" s="66">
        <f t="shared" si="34"/>
        <v>53.594274738922401</v>
      </c>
      <c r="AA224" s="66">
        <f t="shared" si="35"/>
        <v>53.794274738922404</v>
      </c>
    </row>
    <row r="225" spans="1:27" x14ac:dyDescent="0.25">
      <c r="A225" s="85" t="s">
        <v>617</v>
      </c>
      <c r="B225" s="85" t="s">
        <v>483</v>
      </c>
      <c r="C225" s="85">
        <v>24</v>
      </c>
      <c r="D225" s="85" t="s">
        <v>594</v>
      </c>
      <c r="E225" s="85">
        <v>67</v>
      </c>
      <c r="F225" s="85" t="s">
        <v>35</v>
      </c>
      <c r="G225" s="85">
        <v>30.547716894977167</v>
      </c>
      <c r="H225" s="85">
        <v>0</v>
      </c>
      <c r="I225" s="85">
        <v>0</v>
      </c>
      <c r="J225" s="85">
        <v>11.829779231587384</v>
      </c>
      <c r="K225" s="85">
        <v>0</v>
      </c>
      <c r="L225" s="85">
        <v>0.77703000000000022</v>
      </c>
      <c r="M225" s="85">
        <v>1.0634475856801939</v>
      </c>
      <c r="N225" s="85">
        <v>0.1663458071718539</v>
      </c>
      <c r="O225" s="85">
        <v>1.1000000000000001</v>
      </c>
      <c r="P225" s="85">
        <v>3.4555911277746381</v>
      </c>
      <c r="S225" s="88"/>
      <c r="T225" s="87">
        <v>3</v>
      </c>
      <c r="V225" s="89">
        <f t="shared" si="36"/>
        <v>51.93991064719124</v>
      </c>
      <c r="W225" s="66">
        <f t="shared" si="31"/>
        <v>54.239910647191238</v>
      </c>
      <c r="X225" s="66">
        <f t="shared" si="32"/>
        <v>54.43991064719124</v>
      </c>
      <c r="Y225" s="66">
        <f t="shared" si="33"/>
        <v>51.93991064719124</v>
      </c>
      <c r="Z225" s="66">
        <f t="shared" si="34"/>
        <v>54.239910647191238</v>
      </c>
      <c r="AA225" s="66">
        <f t="shared" si="35"/>
        <v>54.43991064719124</v>
      </c>
    </row>
    <row r="226" spans="1:27" x14ac:dyDescent="0.25">
      <c r="A226" s="85" t="s">
        <v>617</v>
      </c>
      <c r="B226" s="85" t="s">
        <v>601</v>
      </c>
      <c r="C226" s="85">
        <v>30</v>
      </c>
      <c r="D226" s="85" t="s">
        <v>594</v>
      </c>
      <c r="E226" s="85">
        <v>67</v>
      </c>
      <c r="F226" s="85" t="s">
        <v>35</v>
      </c>
      <c r="G226" s="85">
        <v>29.771962071480665</v>
      </c>
      <c r="H226" s="85">
        <v>0</v>
      </c>
      <c r="I226" s="85">
        <v>0</v>
      </c>
      <c r="J226" s="85">
        <v>10.92607348304141</v>
      </c>
      <c r="K226" s="85">
        <v>0</v>
      </c>
      <c r="L226" s="85">
        <v>0.77703000000000011</v>
      </c>
      <c r="M226" s="85">
        <v>1.0575820892749803</v>
      </c>
      <c r="N226" s="85">
        <v>0.17094087430418389</v>
      </c>
      <c r="O226" s="85">
        <v>1.0999999999999999</v>
      </c>
      <c r="P226" s="85">
        <v>3.3679492568758747</v>
      </c>
      <c r="S226" s="88"/>
      <c r="T226" s="87">
        <v>3</v>
      </c>
      <c r="V226" s="89">
        <f t="shared" si="36"/>
        <v>50.171537774977111</v>
      </c>
      <c r="W226" s="66">
        <f t="shared" si="31"/>
        <v>52.471537774977108</v>
      </c>
      <c r="X226" s="66">
        <f t="shared" si="32"/>
        <v>52.671537774977111</v>
      </c>
      <c r="Y226" s="66">
        <f t="shared" si="33"/>
        <v>50.171537774977111</v>
      </c>
      <c r="Z226" s="66">
        <f t="shared" si="34"/>
        <v>52.471537774977108</v>
      </c>
      <c r="AA226" s="66">
        <f t="shared" si="35"/>
        <v>52.671537774977111</v>
      </c>
    </row>
    <row r="227" spans="1:27" x14ac:dyDescent="0.25">
      <c r="A227" s="85" t="s">
        <v>617</v>
      </c>
      <c r="B227" s="85" t="s">
        <v>618</v>
      </c>
      <c r="C227" s="85">
        <v>36</v>
      </c>
      <c r="D227" s="85" t="s">
        <v>594</v>
      </c>
      <c r="E227" s="85">
        <v>67</v>
      </c>
      <c r="F227" s="85" t="s">
        <v>35</v>
      </c>
      <c r="G227" s="85">
        <v>30.062043795620433</v>
      </c>
      <c r="H227" s="85">
        <v>0</v>
      </c>
      <c r="I227" s="85">
        <v>0</v>
      </c>
      <c r="J227" s="85">
        <v>10.396951666767047</v>
      </c>
      <c r="K227" s="85">
        <v>0</v>
      </c>
      <c r="L227" s="85">
        <v>0.77703000000000011</v>
      </c>
      <c r="M227" s="85">
        <v>1.0577854935591482</v>
      </c>
      <c r="N227" s="85">
        <v>0.17386120478123593</v>
      </c>
      <c r="O227" s="85">
        <v>1.0999999999999999</v>
      </c>
      <c r="P227" s="85">
        <v>3.3979975114106504</v>
      </c>
      <c r="S227" s="88"/>
      <c r="T227" s="87">
        <v>3</v>
      </c>
      <c r="V227" s="89">
        <f t="shared" si="36"/>
        <v>49.965669672138517</v>
      </c>
      <c r="W227" s="66">
        <f t="shared" si="31"/>
        <v>52.265669672138515</v>
      </c>
      <c r="X227" s="66">
        <f t="shared" si="32"/>
        <v>52.465669672138517</v>
      </c>
      <c r="Y227" s="66">
        <f t="shared" si="33"/>
        <v>49.965669672138517</v>
      </c>
      <c r="Z227" s="66">
        <f t="shared" si="34"/>
        <v>52.265669672138515</v>
      </c>
      <c r="AA227" s="66">
        <f t="shared" si="35"/>
        <v>52.465669672138517</v>
      </c>
    </row>
    <row r="228" spans="1:27" x14ac:dyDescent="0.25">
      <c r="A228" s="85" t="s">
        <v>633</v>
      </c>
      <c r="B228" s="85" t="s">
        <v>40</v>
      </c>
      <c r="C228" s="85">
        <v>12</v>
      </c>
      <c r="D228" s="85" t="s">
        <v>594</v>
      </c>
      <c r="E228" s="85">
        <v>67</v>
      </c>
      <c r="F228" s="85" t="s">
        <v>35</v>
      </c>
      <c r="G228" s="85">
        <v>31.179570776255705</v>
      </c>
      <c r="H228" s="85">
        <v>0</v>
      </c>
      <c r="I228" s="85">
        <v>0</v>
      </c>
      <c r="J228" s="85">
        <v>11.576047525710305</v>
      </c>
      <c r="K228" s="85">
        <v>0</v>
      </c>
      <c r="L228" s="85">
        <v>0.77703</v>
      </c>
      <c r="M228" s="85">
        <v>1.0446757980426638</v>
      </c>
      <c r="N228" s="85">
        <v>0.15603748646820026</v>
      </c>
      <c r="O228" s="85">
        <v>1.1000000000000001</v>
      </c>
      <c r="P228" s="85">
        <v>3.5182201621911262</v>
      </c>
      <c r="S228" s="88"/>
      <c r="T228" s="87">
        <v>3</v>
      </c>
      <c r="V228" s="89">
        <f t="shared" si="36"/>
        <v>52.351581748667996</v>
      </c>
      <c r="W228" s="66">
        <f t="shared" si="31"/>
        <v>54.651581748667994</v>
      </c>
      <c r="X228" s="66">
        <f t="shared" si="32"/>
        <v>54.851581748667996</v>
      </c>
      <c r="Y228" s="66">
        <f t="shared" si="33"/>
        <v>52.351581748667996</v>
      </c>
      <c r="Z228" s="66">
        <f t="shared" si="34"/>
        <v>54.651581748667994</v>
      </c>
      <c r="AA228" s="66">
        <f t="shared" si="35"/>
        <v>54.851581748667996</v>
      </c>
    </row>
    <row r="229" spans="1:27" x14ac:dyDescent="0.25">
      <c r="A229" s="85" t="s">
        <v>633</v>
      </c>
      <c r="B229" s="85" t="s">
        <v>603</v>
      </c>
      <c r="C229" s="85">
        <v>18</v>
      </c>
      <c r="D229" s="85" t="s">
        <v>594</v>
      </c>
      <c r="E229" s="85">
        <v>67</v>
      </c>
      <c r="F229" s="85" t="s">
        <v>35</v>
      </c>
      <c r="G229" s="85">
        <v>30.656387370977541</v>
      </c>
      <c r="H229" s="85">
        <v>0</v>
      </c>
      <c r="I229" s="85">
        <v>0</v>
      </c>
      <c r="J229" s="85">
        <v>11.810612585825204</v>
      </c>
      <c r="K229" s="85">
        <v>0</v>
      </c>
      <c r="L229" s="85">
        <v>0.77703000000000011</v>
      </c>
      <c r="M229" s="85">
        <v>1.0694412436706175</v>
      </c>
      <c r="N229" s="85">
        <v>0.16250548707664886</v>
      </c>
      <c r="O229" s="85">
        <v>1.1000000000000001</v>
      </c>
      <c r="P229" s="85">
        <v>3.4618478846488565</v>
      </c>
      <c r="S229" s="88"/>
      <c r="T229" s="87">
        <v>3</v>
      </c>
      <c r="V229" s="89">
        <f t="shared" si="36"/>
        <v>52.037824572198872</v>
      </c>
      <c r="W229" s="66">
        <f t="shared" si="31"/>
        <v>54.337824572198869</v>
      </c>
      <c r="X229" s="66">
        <f t="shared" si="32"/>
        <v>54.537824572198872</v>
      </c>
      <c r="Y229" s="66">
        <f t="shared" si="33"/>
        <v>52.037824572198872</v>
      </c>
      <c r="Z229" s="66">
        <f t="shared" si="34"/>
        <v>54.337824572198869</v>
      </c>
      <c r="AA229" s="66">
        <f t="shared" si="35"/>
        <v>54.537824572198872</v>
      </c>
    </row>
    <row r="230" spans="1:27" x14ac:dyDescent="0.25">
      <c r="A230" s="85" t="s">
        <v>633</v>
      </c>
      <c r="B230" s="85" t="s">
        <v>41</v>
      </c>
      <c r="C230" s="85">
        <v>24</v>
      </c>
      <c r="D230" s="85" t="s">
        <v>594</v>
      </c>
      <c r="E230" s="85">
        <v>67</v>
      </c>
      <c r="F230" s="85" t="s">
        <v>35</v>
      </c>
      <c r="G230" s="85">
        <v>30.44564383561644</v>
      </c>
      <c r="H230" s="85">
        <v>0</v>
      </c>
      <c r="I230" s="85">
        <v>0</v>
      </c>
      <c r="J230" s="85">
        <v>11.665932201574815</v>
      </c>
      <c r="K230" s="85">
        <v>0</v>
      </c>
      <c r="L230" s="85">
        <v>0.77703</v>
      </c>
      <c r="M230" s="85">
        <v>1.0744345652113045</v>
      </c>
      <c r="N230" s="85">
        <v>0.16886110182679298</v>
      </c>
      <c r="O230" s="85">
        <v>1.0999999999999999</v>
      </c>
      <c r="P230" s="85">
        <v>3.4425071165348617</v>
      </c>
      <c r="S230" s="88"/>
      <c r="T230" s="87">
        <v>3</v>
      </c>
      <c r="V230" s="89">
        <f t="shared" si="36"/>
        <v>51.674408820764214</v>
      </c>
      <c r="W230" s="66">
        <f t="shared" si="31"/>
        <v>53.974408820764211</v>
      </c>
      <c r="X230" s="66">
        <f t="shared" si="32"/>
        <v>54.174408820764214</v>
      </c>
      <c r="Y230" s="66">
        <f t="shared" si="33"/>
        <v>51.674408820764214</v>
      </c>
      <c r="Z230" s="66">
        <f t="shared" si="34"/>
        <v>53.974408820764211</v>
      </c>
      <c r="AA230" s="66">
        <f t="shared" si="35"/>
        <v>54.174408820764214</v>
      </c>
    </row>
    <row r="231" spans="1:27" x14ac:dyDescent="0.25">
      <c r="A231" s="85" t="s">
        <v>633</v>
      </c>
      <c r="B231" s="85" t="s">
        <v>604</v>
      </c>
      <c r="C231" s="85">
        <v>30</v>
      </c>
      <c r="D231" s="85" t="s">
        <v>594</v>
      </c>
      <c r="E231" s="85">
        <v>67</v>
      </c>
      <c r="F231" s="85" t="s">
        <v>35</v>
      </c>
      <c r="G231" s="85">
        <v>30.054919766593731</v>
      </c>
      <c r="H231" s="85">
        <v>0</v>
      </c>
      <c r="I231" s="85">
        <v>0</v>
      </c>
      <c r="J231" s="85">
        <v>10.76854836037648</v>
      </c>
      <c r="K231" s="85">
        <v>0</v>
      </c>
      <c r="L231" s="85">
        <v>0.77702999999999989</v>
      </c>
      <c r="M231" s="85">
        <v>1.0713529536851818</v>
      </c>
      <c r="N231" s="85">
        <v>0.17298352740462117</v>
      </c>
      <c r="O231" s="85">
        <v>1.1000000000000001</v>
      </c>
      <c r="P231" s="85">
        <v>3.3979067400232061</v>
      </c>
      <c r="S231" s="88"/>
      <c r="T231" s="87">
        <v>3</v>
      </c>
      <c r="V231" s="89">
        <f t="shared" si="36"/>
        <v>50.342741348083223</v>
      </c>
      <c r="W231" s="66">
        <f t="shared" si="31"/>
        <v>52.64274134808322</v>
      </c>
      <c r="X231" s="66">
        <f t="shared" si="32"/>
        <v>52.842741348083223</v>
      </c>
      <c r="Y231" s="66">
        <f t="shared" si="33"/>
        <v>50.342741348083223</v>
      </c>
      <c r="Z231" s="66">
        <f t="shared" si="34"/>
        <v>52.64274134808322</v>
      </c>
      <c r="AA231" s="66">
        <f t="shared" si="35"/>
        <v>52.842741348083223</v>
      </c>
    </row>
    <row r="232" spans="1:27" x14ac:dyDescent="0.25">
      <c r="A232" s="85" t="s">
        <v>633</v>
      </c>
      <c r="B232" s="85" t="s">
        <v>634</v>
      </c>
      <c r="C232" s="85">
        <v>36</v>
      </c>
      <c r="D232" s="85" t="s">
        <v>594</v>
      </c>
      <c r="E232" s="85">
        <v>67</v>
      </c>
      <c r="F232" s="85" t="s">
        <v>35</v>
      </c>
      <c r="G232" s="85">
        <v>30.009930048661804</v>
      </c>
      <c r="H232" s="85">
        <v>0</v>
      </c>
      <c r="I232" s="85">
        <v>0</v>
      </c>
      <c r="J232" s="85">
        <v>10.287720313425336</v>
      </c>
      <c r="K232" s="85">
        <v>0</v>
      </c>
      <c r="L232" s="85">
        <v>0.77702999999999989</v>
      </c>
      <c r="M232" s="85">
        <v>1.0625435049060983</v>
      </c>
      <c r="N232" s="85">
        <v>0.17553806788452861</v>
      </c>
      <c r="O232" s="85">
        <v>1.0999999999999999</v>
      </c>
      <c r="P232" s="85">
        <v>3.3906226509980435</v>
      </c>
      <c r="S232" s="88"/>
      <c r="T232" s="87">
        <v>3</v>
      </c>
      <c r="V232" s="89">
        <f t="shared" si="36"/>
        <v>49.803384585875804</v>
      </c>
      <c r="W232" s="66">
        <f t="shared" si="31"/>
        <v>52.103384585875801</v>
      </c>
      <c r="X232" s="66">
        <f t="shared" si="32"/>
        <v>52.303384585875804</v>
      </c>
      <c r="Y232" s="66">
        <f t="shared" si="33"/>
        <v>49.803384585875804</v>
      </c>
      <c r="Z232" s="66">
        <f t="shared" si="34"/>
        <v>52.103384585875801</v>
      </c>
      <c r="AA232" s="66">
        <f t="shared" si="35"/>
        <v>52.303384585875804</v>
      </c>
    </row>
    <row r="233" spans="1:27" x14ac:dyDescent="0.25">
      <c r="A233" s="85" t="s">
        <v>638</v>
      </c>
      <c r="B233" s="85" t="s">
        <v>43</v>
      </c>
      <c r="C233" s="85">
        <v>12</v>
      </c>
      <c r="D233" s="85" t="s">
        <v>594</v>
      </c>
      <c r="E233" s="85">
        <v>67</v>
      </c>
      <c r="F233" s="85" t="s">
        <v>35</v>
      </c>
      <c r="G233" s="85">
        <v>30.978666666666665</v>
      </c>
      <c r="H233" s="85">
        <v>0</v>
      </c>
      <c r="I233" s="85">
        <v>0</v>
      </c>
      <c r="J233" s="85">
        <v>11.681241713221137</v>
      </c>
      <c r="K233" s="85">
        <v>0</v>
      </c>
      <c r="L233" s="85">
        <v>0.77702999999999967</v>
      </c>
      <c r="M233" s="85">
        <v>1.0577743566994735</v>
      </c>
      <c r="N233" s="85">
        <v>0.1592312922868741</v>
      </c>
      <c r="O233" s="85">
        <v>1.0999999999999999</v>
      </c>
      <c r="P233" s="85">
        <v>3.497768415673375</v>
      </c>
      <c r="S233" s="88"/>
      <c r="T233" s="87">
        <v>3</v>
      </c>
      <c r="V233" s="89">
        <f t="shared" si="36"/>
        <v>52.251712444547522</v>
      </c>
      <c r="W233" s="66">
        <f t="shared" si="31"/>
        <v>54.551712444547519</v>
      </c>
      <c r="X233" s="66">
        <f t="shared" si="32"/>
        <v>54.751712444547522</v>
      </c>
      <c r="Y233" s="66">
        <f t="shared" si="33"/>
        <v>52.251712444547522</v>
      </c>
      <c r="Z233" s="66">
        <f t="shared" si="34"/>
        <v>54.551712444547519</v>
      </c>
      <c r="AA233" s="66">
        <f t="shared" si="35"/>
        <v>54.751712444547522</v>
      </c>
    </row>
    <row r="234" spans="1:27" x14ac:dyDescent="0.25">
      <c r="A234" s="85" t="s">
        <v>638</v>
      </c>
      <c r="B234" s="85" t="s">
        <v>606</v>
      </c>
      <c r="C234" s="85">
        <v>18</v>
      </c>
      <c r="D234" s="85" t="s">
        <v>594</v>
      </c>
      <c r="E234" s="85">
        <v>67</v>
      </c>
      <c r="F234" s="85" t="s">
        <v>35</v>
      </c>
      <c r="G234" s="85">
        <v>31.113528693528696</v>
      </c>
      <c r="H234" s="85">
        <v>0</v>
      </c>
      <c r="I234" s="85">
        <v>0</v>
      </c>
      <c r="J234" s="85">
        <v>11.813401365001781</v>
      </c>
      <c r="K234" s="85">
        <v>0</v>
      </c>
      <c r="L234" s="85">
        <v>0.77702999999999978</v>
      </c>
      <c r="M234" s="85">
        <v>1.0923584740222236</v>
      </c>
      <c r="N234" s="85">
        <v>0.16557236220472438</v>
      </c>
      <c r="O234" s="85">
        <v>1.0999999999999999</v>
      </c>
      <c r="P234" s="85">
        <v>3.5133817111987051</v>
      </c>
      <c r="S234" s="88"/>
      <c r="T234" s="87">
        <v>3</v>
      </c>
      <c r="V234" s="89">
        <f t="shared" si="36"/>
        <v>52.57527260595613</v>
      </c>
      <c r="W234" s="66">
        <f t="shared" si="31"/>
        <v>54.875272605956127</v>
      </c>
      <c r="X234" s="66">
        <f t="shared" si="32"/>
        <v>55.07527260595613</v>
      </c>
      <c r="Y234" s="66">
        <f t="shared" si="33"/>
        <v>52.57527260595613</v>
      </c>
      <c r="Z234" s="66">
        <f t="shared" si="34"/>
        <v>54.875272605956127</v>
      </c>
      <c r="AA234" s="66">
        <f t="shared" si="35"/>
        <v>55.07527260595613</v>
      </c>
    </row>
    <row r="235" spans="1:27" x14ac:dyDescent="0.25">
      <c r="A235" s="85" t="s">
        <v>638</v>
      </c>
      <c r="B235" s="85" t="s">
        <v>44</v>
      </c>
      <c r="C235" s="85">
        <v>24</v>
      </c>
      <c r="D235" s="85" t="s">
        <v>594</v>
      </c>
      <c r="E235" s="85">
        <v>67</v>
      </c>
      <c r="F235" s="85" t="s">
        <v>35</v>
      </c>
      <c r="G235" s="85">
        <v>30.320319634703196</v>
      </c>
      <c r="H235" s="85">
        <v>0</v>
      </c>
      <c r="I235" s="85">
        <v>0</v>
      </c>
      <c r="J235" s="85">
        <v>11.502085171562252</v>
      </c>
      <c r="K235" s="85">
        <v>0</v>
      </c>
      <c r="L235" s="85">
        <v>0.77702999999999989</v>
      </c>
      <c r="M235" s="85">
        <v>1.0807891621357169</v>
      </c>
      <c r="N235" s="85">
        <v>0.17119190054127201</v>
      </c>
      <c r="O235" s="85">
        <v>1.0999999999999999</v>
      </c>
      <c r="P235" s="85">
        <v>3.4304039566958493</v>
      </c>
      <c r="S235" s="88"/>
      <c r="T235" s="87">
        <v>3</v>
      </c>
      <c r="V235" s="89">
        <f t="shared" si="36"/>
        <v>51.381819825638289</v>
      </c>
      <c r="W235" s="66">
        <f t="shared" si="31"/>
        <v>53.681819825638286</v>
      </c>
      <c r="X235" s="66">
        <f t="shared" si="32"/>
        <v>53.881819825638289</v>
      </c>
      <c r="Y235" s="66">
        <f t="shared" si="33"/>
        <v>51.381819825638289</v>
      </c>
      <c r="Z235" s="66">
        <f t="shared" si="34"/>
        <v>53.681819825638286</v>
      </c>
      <c r="AA235" s="66">
        <f t="shared" si="35"/>
        <v>53.881819825638289</v>
      </c>
    </row>
    <row r="236" spans="1:27" x14ac:dyDescent="0.25">
      <c r="A236" s="85" t="s">
        <v>638</v>
      </c>
      <c r="B236" s="85" t="s">
        <v>607</v>
      </c>
      <c r="C236" s="85">
        <v>30</v>
      </c>
      <c r="D236" s="85" t="s">
        <v>594</v>
      </c>
      <c r="E236" s="85">
        <v>67</v>
      </c>
      <c r="F236" s="85" t="s">
        <v>35</v>
      </c>
      <c r="G236" s="85">
        <v>30.312810672514615</v>
      </c>
      <c r="H236" s="85">
        <v>0</v>
      </c>
      <c r="I236" s="85">
        <v>0</v>
      </c>
      <c r="J236" s="85">
        <v>10.623030534584336</v>
      </c>
      <c r="K236" s="85">
        <v>0</v>
      </c>
      <c r="L236" s="85">
        <v>0.77702999999999989</v>
      </c>
      <c r="M236" s="85">
        <v>1.0818445796585592</v>
      </c>
      <c r="N236" s="85">
        <v>0.17483338092252576</v>
      </c>
      <c r="O236" s="85">
        <v>1.1000000000000001</v>
      </c>
      <c r="P236" s="85">
        <v>3.4257900064173468</v>
      </c>
      <c r="S236" s="88"/>
      <c r="T236" s="87">
        <v>3</v>
      </c>
      <c r="V236" s="89">
        <f t="shared" si="36"/>
        <v>50.495339174097381</v>
      </c>
      <c r="W236" s="66">
        <f t="shared" si="31"/>
        <v>52.795339174097379</v>
      </c>
      <c r="X236" s="66">
        <f t="shared" si="32"/>
        <v>52.995339174097381</v>
      </c>
      <c r="Y236" s="66">
        <f t="shared" si="33"/>
        <v>50.495339174097381</v>
      </c>
      <c r="Z236" s="66">
        <f t="shared" si="34"/>
        <v>52.795339174097379</v>
      </c>
      <c r="AA236" s="66">
        <f t="shared" si="35"/>
        <v>52.995339174097381</v>
      </c>
    </row>
    <row r="237" spans="1:27" x14ac:dyDescent="0.25">
      <c r="A237" s="85" t="s">
        <v>638</v>
      </c>
      <c r="B237" s="85" t="s">
        <v>639</v>
      </c>
      <c r="C237" s="85">
        <v>36</v>
      </c>
      <c r="D237" s="85" t="s">
        <v>594</v>
      </c>
      <c r="E237" s="85">
        <v>67</v>
      </c>
      <c r="F237" s="85" t="s">
        <v>35</v>
      </c>
      <c r="G237" s="85">
        <v>30.005161192214111</v>
      </c>
      <c r="H237" s="85">
        <v>0</v>
      </c>
      <c r="I237" s="85">
        <v>0</v>
      </c>
      <c r="J237" s="85">
        <v>10.178488960083627</v>
      </c>
      <c r="K237" s="85">
        <v>0</v>
      </c>
      <c r="L237" s="85">
        <v>0.77702999999999989</v>
      </c>
      <c r="M237" s="85">
        <v>1.0680489364907677</v>
      </c>
      <c r="N237" s="85">
        <v>0.1770919336941813</v>
      </c>
      <c r="O237" s="85">
        <v>1.0999999999999999</v>
      </c>
      <c r="P237" s="85">
        <v>3.3928375783137441</v>
      </c>
      <c r="S237" s="88"/>
      <c r="T237" s="87">
        <v>3</v>
      </c>
      <c r="V237" s="89">
        <f t="shared" si="36"/>
        <v>49.698658600796435</v>
      </c>
      <c r="W237" s="66">
        <f t="shared" si="31"/>
        <v>51.998658600796432</v>
      </c>
      <c r="X237" s="66">
        <f t="shared" si="32"/>
        <v>52.198658600796435</v>
      </c>
      <c r="Y237" s="66">
        <f t="shared" si="33"/>
        <v>49.698658600796435</v>
      </c>
      <c r="Z237" s="66">
        <f t="shared" si="34"/>
        <v>51.998658600796432</v>
      </c>
      <c r="AA237" s="66">
        <f t="shared" si="35"/>
        <v>52.198658600796435</v>
      </c>
    </row>
    <row r="238" spans="1:27" x14ac:dyDescent="0.25">
      <c r="A238" s="85" t="s">
        <v>642</v>
      </c>
      <c r="B238" s="85" t="s">
        <v>388</v>
      </c>
      <c r="C238" s="85">
        <v>12</v>
      </c>
      <c r="D238" s="85" t="s">
        <v>594</v>
      </c>
      <c r="E238" s="85">
        <v>67</v>
      </c>
      <c r="F238" s="85" t="s">
        <v>35</v>
      </c>
      <c r="G238" s="85">
        <v>30.756474885844746</v>
      </c>
      <c r="H238" s="85">
        <v>0</v>
      </c>
      <c r="I238" s="85">
        <v>0</v>
      </c>
      <c r="J238" s="85">
        <v>11.783042539844528</v>
      </c>
      <c r="K238" s="85">
        <v>0</v>
      </c>
      <c r="L238" s="85">
        <v>0.77703</v>
      </c>
      <c r="M238" s="85">
        <v>1.0654849965672497</v>
      </c>
      <c r="N238" s="85">
        <v>0.16205431326116371</v>
      </c>
      <c r="O238" s="85">
        <v>1.1000000000000001</v>
      </c>
      <c r="P238" s="85">
        <v>3.4787273878854816</v>
      </c>
      <c r="S238" s="88"/>
      <c r="T238" s="87">
        <v>3</v>
      </c>
      <c r="V238" s="89">
        <f t="shared" si="36"/>
        <v>52.122814123403174</v>
      </c>
      <c r="W238" s="66">
        <f t="shared" si="31"/>
        <v>54.422814123403171</v>
      </c>
      <c r="X238" s="66">
        <f t="shared" si="32"/>
        <v>54.622814123403174</v>
      </c>
      <c r="Y238" s="66">
        <f t="shared" si="33"/>
        <v>52.122814123403174</v>
      </c>
      <c r="Z238" s="66">
        <f t="shared" si="34"/>
        <v>54.422814123403171</v>
      </c>
      <c r="AA238" s="66">
        <f t="shared" si="35"/>
        <v>54.622814123403174</v>
      </c>
    </row>
    <row r="239" spans="1:27" x14ac:dyDescent="0.25">
      <c r="A239" s="85" t="s">
        <v>642</v>
      </c>
      <c r="B239" s="85" t="s">
        <v>609</v>
      </c>
      <c r="C239" s="85">
        <v>18</v>
      </c>
      <c r="D239" s="85" t="s">
        <v>594</v>
      </c>
      <c r="E239" s="85">
        <v>67</v>
      </c>
      <c r="F239" s="85" t="s">
        <v>35</v>
      </c>
      <c r="G239" s="85">
        <v>31.309012797074956</v>
      </c>
      <c r="H239" s="85">
        <v>0</v>
      </c>
      <c r="I239" s="85">
        <v>0</v>
      </c>
      <c r="J239" s="85">
        <v>11.871469290591033</v>
      </c>
      <c r="K239" s="85">
        <v>0</v>
      </c>
      <c r="L239" s="85">
        <v>0.77702999999999989</v>
      </c>
      <c r="M239" s="85">
        <v>1.0942345421035471</v>
      </c>
      <c r="N239" s="85">
        <v>0.1683416092754482</v>
      </c>
      <c r="O239" s="85">
        <v>1.1000000000000001</v>
      </c>
      <c r="P239" s="85">
        <v>3.528138414529939</v>
      </c>
      <c r="S239" s="88"/>
      <c r="T239" s="87">
        <v>3</v>
      </c>
      <c r="V239" s="89">
        <f t="shared" si="36"/>
        <v>52.848226653574926</v>
      </c>
      <c r="W239" s="66">
        <f t="shared" si="31"/>
        <v>55.148226653574923</v>
      </c>
      <c r="X239" s="66">
        <f t="shared" si="32"/>
        <v>55.348226653574926</v>
      </c>
      <c r="Y239" s="66">
        <f t="shared" si="33"/>
        <v>52.848226653574926</v>
      </c>
      <c r="Z239" s="66">
        <f t="shared" si="34"/>
        <v>55.148226653574923</v>
      </c>
      <c r="AA239" s="66">
        <f t="shared" si="35"/>
        <v>55.348226653574926</v>
      </c>
    </row>
    <row r="240" spans="1:27" x14ac:dyDescent="0.25">
      <c r="A240" s="85" t="s">
        <v>642</v>
      </c>
      <c r="B240" s="85" t="s">
        <v>391</v>
      </c>
      <c r="C240" s="85">
        <v>24</v>
      </c>
      <c r="D240" s="85" t="s">
        <v>594</v>
      </c>
      <c r="E240" s="85">
        <v>67</v>
      </c>
      <c r="F240" s="85" t="s">
        <v>35</v>
      </c>
      <c r="G240" s="85">
        <v>30.205388127853883</v>
      </c>
      <c r="H240" s="85">
        <v>0</v>
      </c>
      <c r="I240" s="85">
        <v>0</v>
      </c>
      <c r="J240" s="85">
        <v>11.343523529614608</v>
      </c>
      <c r="K240" s="85">
        <v>0</v>
      </c>
      <c r="L240" s="85">
        <v>0.77703</v>
      </c>
      <c r="M240" s="85">
        <v>1.0838200433283298</v>
      </c>
      <c r="N240" s="85">
        <v>0.17325210520974288</v>
      </c>
      <c r="O240" s="85">
        <v>1.0999999999999999</v>
      </c>
      <c r="P240" s="85">
        <v>3.4190714688800874</v>
      </c>
      <c r="S240" s="88"/>
      <c r="T240" s="87">
        <v>3</v>
      </c>
      <c r="V240" s="89">
        <f t="shared" si="36"/>
        <v>51.102085274886647</v>
      </c>
      <c r="W240" s="66">
        <f t="shared" si="31"/>
        <v>53.402085274886645</v>
      </c>
      <c r="X240" s="66">
        <f t="shared" si="32"/>
        <v>53.602085274886647</v>
      </c>
      <c r="Y240" s="66">
        <f t="shared" si="33"/>
        <v>51.102085274886647</v>
      </c>
      <c r="Z240" s="66">
        <f t="shared" si="34"/>
        <v>53.402085274886645</v>
      </c>
      <c r="AA240" s="66">
        <f t="shared" si="35"/>
        <v>53.602085274886647</v>
      </c>
    </row>
    <row r="241" spans="1:41" x14ac:dyDescent="0.25">
      <c r="A241" s="85" t="s">
        <v>642</v>
      </c>
      <c r="B241" s="85" t="s">
        <v>610</v>
      </c>
      <c r="C241" s="85">
        <v>30</v>
      </c>
      <c r="D241" s="85" t="s">
        <v>594</v>
      </c>
      <c r="E241" s="85">
        <v>67</v>
      </c>
      <c r="F241" s="85" t="s">
        <v>35</v>
      </c>
      <c r="G241" s="85">
        <v>30.4309127418766</v>
      </c>
      <c r="H241" s="85">
        <v>0</v>
      </c>
      <c r="I241" s="85">
        <v>0</v>
      </c>
      <c r="J241" s="85">
        <v>10.488352953897124</v>
      </c>
      <c r="K241" s="85">
        <v>0</v>
      </c>
      <c r="L241" s="85">
        <v>0.77703</v>
      </c>
      <c r="M241" s="85">
        <v>1.0811716525423616</v>
      </c>
      <c r="N241" s="85">
        <v>0.17648972985781991</v>
      </c>
      <c r="O241" s="85">
        <v>1.1000000000000001</v>
      </c>
      <c r="P241" s="85">
        <v>3.4340472084368399</v>
      </c>
      <c r="S241" s="88"/>
      <c r="T241" s="87">
        <v>3</v>
      </c>
      <c r="V241" s="89">
        <f t="shared" si="36"/>
        <v>50.488004286610746</v>
      </c>
      <c r="W241" s="66">
        <f t="shared" si="31"/>
        <v>52.788004286610743</v>
      </c>
      <c r="X241" s="66">
        <f t="shared" si="32"/>
        <v>52.988004286610746</v>
      </c>
      <c r="Y241" s="66">
        <f t="shared" si="33"/>
        <v>50.488004286610746</v>
      </c>
      <c r="Z241" s="66">
        <f t="shared" si="34"/>
        <v>52.788004286610743</v>
      </c>
      <c r="AA241" s="66">
        <f t="shared" si="35"/>
        <v>52.988004286610746</v>
      </c>
    </row>
    <row r="242" spans="1:41" x14ac:dyDescent="0.25">
      <c r="A242" s="85" t="s">
        <v>642</v>
      </c>
      <c r="B242" s="85" t="s">
        <v>643</v>
      </c>
      <c r="C242" s="85">
        <v>36</v>
      </c>
      <c r="D242" s="85" t="s">
        <v>594</v>
      </c>
      <c r="E242" s="85">
        <v>67</v>
      </c>
      <c r="F242" s="85" t="s">
        <v>35</v>
      </c>
      <c r="G242" s="85">
        <v>30.092521289537714</v>
      </c>
      <c r="H242" s="85">
        <v>0</v>
      </c>
      <c r="I242" s="85">
        <v>0</v>
      </c>
      <c r="J242" s="85">
        <v>10.072781198785197</v>
      </c>
      <c r="K242" s="85">
        <v>0</v>
      </c>
      <c r="L242" s="85">
        <v>0.77702999999999989</v>
      </c>
      <c r="M242" s="85">
        <v>1.0744470992398079</v>
      </c>
      <c r="N242" s="85">
        <v>0.17846540347316187</v>
      </c>
      <c r="O242" s="85">
        <v>1.0999999999999999</v>
      </c>
      <c r="P242" s="85">
        <v>3.4027486850769724</v>
      </c>
      <c r="S242" s="88"/>
      <c r="T242" s="87">
        <v>3</v>
      </c>
      <c r="V242" s="89">
        <f t="shared" si="36"/>
        <v>49.697993676112858</v>
      </c>
      <c r="W242" s="66">
        <f t="shared" si="31"/>
        <v>51.997993676112856</v>
      </c>
      <c r="X242" s="66">
        <f t="shared" si="32"/>
        <v>52.197993676112858</v>
      </c>
      <c r="Y242" s="66">
        <f t="shared" si="33"/>
        <v>49.697993676112858</v>
      </c>
      <c r="Z242" s="66">
        <f t="shared" si="34"/>
        <v>51.997993676112856</v>
      </c>
      <c r="AA242" s="66">
        <f t="shared" si="35"/>
        <v>52.197993676112858</v>
      </c>
    </row>
    <row r="243" spans="1:41" x14ac:dyDescent="0.25">
      <c r="A243" s="85" t="s">
        <v>495</v>
      </c>
      <c r="B243" s="85" t="s">
        <v>496</v>
      </c>
      <c r="C243" s="85">
        <v>12</v>
      </c>
      <c r="D243" s="85" t="s">
        <v>431</v>
      </c>
      <c r="E243" s="85">
        <v>63</v>
      </c>
      <c r="F243" s="85" t="s">
        <v>35</v>
      </c>
      <c r="G243" s="85">
        <v>32.722675799086751</v>
      </c>
      <c r="H243" s="85">
        <v>0</v>
      </c>
      <c r="I243" s="85">
        <v>0</v>
      </c>
      <c r="J243" s="85">
        <v>12.03753568540707</v>
      </c>
      <c r="K243" s="85">
        <v>0</v>
      </c>
      <c r="L243" s="85">
        <v>0.74150000000000005</v>
      </c>
      <c r="M243" s="85">
        <v>0.85466373043912791</v>
      </c>
      <c r="N243" s="85">
        <v>0.12725401678365059</v>
      </c>
      <c r="O243" s="85">
        <v>1.0999999999999999</v>
      </c>
      <c r="P243" s="85">
        <v>3.8627842692272356</v>
      </c>
      <c r="S243" s="88"/>
      <c r="T243" s="87">
        <v>3</v>
      </c>
      <c r="V243" s="89">
        <f t="shared" si="36"/>
        <v>54.446413500943834</v>
      </c>
      <c r="W243" s="66">
        <f t="shared" si="1"/>
        <v>56.746413500943831</v>
      </c>
      <c r="X243" s="66">
        <f t="shared" si="2"/>
        <v>56.946413500943834</v>
      </c>
      <c r="Y243" s="66">
        <f t="shared" ref="Y243" si="37">+V243</f>
        <v>54.446413500943834</v>
      </c>
      <c r="Z243" s="66">
        <f t="shared" ref="Z243" si="38">+W243</f>
        <v>56.746413500943831</v>
      </c>
      <c r="AA243" s="66">
        <f t="shared" ref="AA243" si="39">+X243</f>
        <v>56.946413500943834</v>
      </c>
      <c r="AB243" t="s">
        <v>377</v>
      </c>
      <c r="AC243" t="s">
        <v>42</v>
      </c>
      <c r="AD243" t="s">
        <v>393</v>
      </c>
      <c r="AE243" t="s">
        <v>51</v>
      </c>
      <c r="AF243">
        <v>1236</v>
      </c>
      <c r="AG243" t="s">
        <v>37</v>
      </c>
      <c r="AH243" t="s">
        <v>394</v>
      </c>
      <c r="AI243">
        <v>87.048999999999992</v>
      </c>
      <c r="AJ243">
        <v>1.7885342465753424E-2</v>
      </c>
      <c r="AK243">
        <v>2.3149999999999997E-2</v>
      </c>
      <c r="AL243" t="s">
        <v>419</v>
      </c>
      <c r="AM243" t="s">
        <v>379</v>
      </c>
      <c r="AN243" t="s">
        <v>38</v>
      </c>
      <c r="AO243" t="s">
        <v>39</v>
      </c>
    </row>
    <row r="244" spans="1:41" x14ac:dyDescent="0.25">
      <c r="A244" s="85" t="s">
        <v>495</v>
      </c>
      <c r="B244" s="85" t="s">
        <v>473</v>
      </c>
      <c r="C244" s="85">
        <v>18</v>
      </c>
      <c r="D244" s="85" t="s">
        <v>431</v>
      </c>
      <c r="E244" s="85">
        <v>63</v>
      </c>
      <c r="F244" s="85" t="s">
        <v>35</v>
      </c>
      <c r="G244" s="85">
        <v>33.293913308913304</v>
      </c>
      <c r="H244" s="85">
        <v>0</v>
      </c>
      <c r="I244" s="85">
        <v>0</v>
      </c>
      <c r="J244" s="85">
        <v>12.345920317384158</v>
      </c>
      <c r="K244" s="85">
        <v>0</v>
      </c>
      <c r="L244" s="85">
        <v>0.74149999999999994</v>
      </c>
      <c r="M244" s="85">
        <v>0.9357105036845289</v>
      </c>
      <c r="N244" s="85">
        <v>0.13785751331152585</v>
      </c>
      <c r="O244" s="85">
        <v>1.0999999999999999</v>
      </c>
      <c r="P244" s="85">
        <v>3.9124092145009373</v>
      </c>
      <c r="S244" s="88"/>
      <c r="T244" s="87">
        <v>3</v>
      </c>
      <c r="V244" s="89">
        <f t="shared" si="36"/>
        <v>55.467310857794452</v>
      </c>
      <c r="W244" s="66">
        <f t="shared" ref="W244:W302" si="40">+V244+$W$1</f>
        <v>57.767310857794449</v>
      </c>
      <c r="X244" s="66">
        <f t="shared" ref="X244:X302" si="41">+V244+$X$1</f>
        <v>57.967310857794452</v>
      </c>
      <c r="Y244" s="66">
        <f t="shared" ref="Y244:Y302" si="42">+V244</f>
        <v>55.467310857794452</v>
      </c>
      <c r="Z244" s="66">
        <f t="shared" ref="Z244:Z302" si="43">+W244</f>
        <v>57.767310857794449</v>
      </c>
      <c r="AA244" s="66">
        <f t="shared" ref="AA244:AA302" si="44">+X244</f>
        <v>57.967310857794452</v>
      </c>
      <c r="AB244" t="s">
        <v>377</v>
      </c>
      <c r="AC244" t="s">
        <v>42</v>
      </c>
      <c r="AD244" t="s">
        <v>393</v>
      </c>
      <c r="AE244" t="s">
        <v>51</v>
      </c>
      <c r="AF244">
        <v>1236</v>
      </c>
      <c r="AG244" t="s">
        <v>37</v>
      </c>
      <c r="AH244" t="s">
        <v>394</v>
      </c>
      <c r="AI244">
        <v>131.16799999999998</v>
      </c>
      <c r="AJ244">
        <v>1.7885342465753424E-2</v>
      </c>
      <c r="AK244">
        <v>2.3149999999999997E-2</v>
      </c>
      <c r="AL244" t="s">
        <v>420</v>
      </c>
      <c r="AM244" t="s">
        <v>379</v>
      </c>
      <c r="AN244" t="s">
        <v>38</v>
      </c>
      <c r="AO244" t="s">
        <v>39</v>
      </c>
    </row>
    <row r="245" spans="1:41" x14ac:dyDescent="0.25">
      <c r="A245" s="85" t="s">
        <v>495</v>
      </c>
      <c r="B245" s="85" t="s">
        <v>498</v>
      </c>
      <c r="C245" s="85">
        <v>24</v>
      </c>
      <c r="D245" s="85" t="s">
        <v>431</v>
      </c>
      <c r="E245" s="85">
        <v>63</v>
      </c>
      <c r="F245" s="85" t="s">
        <v>35</v>
      </c>
      <c r="G245" s="85">
        <v>32.013118721461183</v>
      </c>
      <c r="H245" s="85">
        <v>0</v>
      </c>
      <c r="I245" s="85">
        <v>0</v>
      </c>
      <c r="J245" s="85">
        <v>12.747339804225382</v>
      </c>
      <c r="K245" s="85">
        <v>0</v>
      </c>
      <c r="L245" s="85">
        <v>0.74150000000000016</v>
      </c>
      <c r="M245" s="85">
        <v>0.98192371701716963</v>
      </c>
      <c r="N245" s="85">
        <v>0.14644926981929718</v>
      </c>
      <c r="O245" s="85">
        <v>1.1000000000000001</v>
      </c>
      <c r="P245" s="85">
        <v>3.8090325919726253</v>
      </c>
      <c r="S245" s="88"/>
      <c r="T245" s="87">
        <v>3</v>
      </c>
      <c r="V245" s="89">
        <f t="shared" si="36"/>
        <v>54.539364104495661</v>
      </c>
      <c r="W245" s="66">
        <f t="shared" si="40"/>
        <v>56.839364104495658</v>
      </c>
      <c r="X245" s="66">
        <f t="shared" si="41"/>
        <v>57.039364104495661</v>
      </c>
      <c r="Y245" s="66">
        <f t="shared" si="42"/>
        <v>54.539364104495661</v>
      </c>
      <c r="Z245" s="66">
        <f t="shared" si="43"/>
        <v>56.839364104495658</v>
      </c>
      <c r="AA245" s="66">
        <f t="shared" si="44"/>
        <v>57.039364104495661</v>
      </c>
      <c r="AB245" t="s">
        <v>377</v>
      </c>
      <c r="AC245" t="s">
        <v>42</v>
      </c>
      <c r="AD245" t="s">
        <v>393</v>
      </c>
      <c r="AE245" t="s">
        <v>51</v>
      </c>
      <c r="AF245">
        <v>1236</v>
      </c>
      <c r="AG245" t="s">
        <v>37</v>
      </c>
      <c r="AH245" t="s">
        <v>394</v>
      </c>
      <c r="AI245">
        <v>174.09799999999996</v>
      </c>
      <c r="AJ245">
        <v>1.7885342465753424E-2</v>
      </c>
      <c r="AK245">
        <v>2.3149999999999997E-2</v>
      </c>
      <c r="AL245" t="s">
        <v>421</v>
      </c>
      <c r="AM245" t="s">
        <v>379</v>
      </c>
      <c r="AN245" t="s">
        <v>38</v>
      </c>
      <c r="AO245" t="s">
        <v>39</v>
      </c>
    </row>
    <row r="246" spans="1:41" x14ac:dyDescent="0.25">
      <c r="A246" s="85" t="s">
        <v>495</v>
      </c>
      <c r="B246" s="85" t="s">
        <v>474</v>
      </c>
      <c r="C246" s="85">
        <v>30</v>
      </c>
      <c r="D246" s="85" t="s">
        <v>431</v>
      </c>
      <c r="E246" s="85">
        <v>63</v>
      </c>
      <c r="F246" s="85" t="s">
        <v>35</v>
      </c>
      <c r="G246" s="85">
        <v>32.220362239297472</v>
      </c>
      <c r="H246" s="85">
        <v>0</v>
      </c>
      <c r="I246" s="85">
        <v>0</v>
      </c>
      <c r="J246" s="85">
        <v>13.063457949180567</v>
      </c>
      <c r="K246" s="85">
        <v>0</v>
      </c>
      <c r="L246" s="85">
        <v>0.74150000000000016</v>
      </c>
      <c r="M246" s="85">
        <v>1.0153584287948685</v>
      </c>
      <c r="N246" s="85">
        <v>0.15371614055601129</v>
      </c>
      <c r="O246" s="85">
        <v>1.1000000000000001</v>
      </c>
      <c r="P246" s="85">
        <v>3.8190388920379643</v>
      </c>
      <c r="S246" s="88"/>
      <c r="T246" s="87">
        <v>3</v>
      </c>
      <c r="V246" s="89">
        <f t="shared" si="36"/>
        <v>55.113433649866884</v>
      </c>
      <c r="W246" s="66">
        <f t="shared" si="40"/>
        <v>57.413433649866882</v>
      </c>
      <c r="X246" s="66">
        <f t="shared" si="41"/>
        <v>57.613433649866884</v>
      </c>
      <c r="Y246" s="66">
        <f t="shared" si="42"/>
        <v>55.113433649866884</v>
      </c>
      <c r="Z246" s="66">
        <f t="shared" si="43"/>
        <v>57.413433649866882</v>
      </c>
      <c r="AA246" s="66">
        <f t="shared" si="44"/>
        <v>57.613433649866884</v>
      </c>
      <c r="AB246" t="s">
        <v>377</v>
      </c>
      <c r="AC246" t="s">
        <v>42</v>
      </c>
      <c r="AD246" t="s">
        <v>393</v>
      </c>
      <c r="AE246" t="s">
        <v>51</v>
      </c>
      <c r="AF246">
        <v>1236</v>
      </c>
      <c r="AG246" t="s">
        <v>37</v>
      </c>
      <c r="AH246" t="s">
        <v>394</v>
      </c>
      <c r="AI246">
        <v>218.21699999999996</v>
      </c>
      <c r="AJ246">
        <v>1.7885342465753424E-2</v>
      </c>
      <c r="AK246">
        <v>2.3149999999999997E-2</v>
      </c>
      <c r="AL246" t="s">
        <v>422</v>
      </c>
      <c r="AM246" t="s">
        <v>379</v>
      </c>
      <c r="AN246" t="s">
        <v>38</v>
      </c>
      <c r="AO246" t="s">
        <v>39</v>
      </c>
    </row>
    <row r="247" spans="1:41" x14ac:dyDescent="0.25">
      <c r="A247" s="85" t="s">
        <v>495</v>
      </c>
      <c r="B247" s="85" t="s">
        <v>500</v>
      </c>
      <c r="C247" s="85">
        <v>36</v>
      </c>
      <c r="D247" s="85" t="s">
        <v>431</v>
      </c>
      <c r="E247" s="85">
        <v>63</v>
      </c>
      <c r="F247" s="85" t="s">
        <v>35</v>
      </c>
      <c r="G247" s="85">
        <v>31.606246575342468</v>
      </c>
      <c r="H247" s="85">
        <v>0</v>
      </c>
      <c r="I247" s="85">
        <v>0</v>
      </c>
      <c r="J247" s="85">
        <v>12.443397683299004</v>
      </c>
      <c r="K247" s="85">
        <v>0</v>
      </c>
      <c r="L247" s="85">
        <v>0.74150000000000027</v>
      </c>
      <c r="M247" s="85">
        <v>1.0348680985570238</v>
      </c>
      <c r="N247" s="85">
        <v>0.15966613515376396</v>
      </c>
      <c r="O247" s="85">
        <v>1.1000000000000003</v>
      </c>
      <c r="P247" s="85">
        <v>3.7692963778626414</v>
      </c>
      <c r="S247" s="88"/>
      <c r="T247" s="87">
        <v>3</v>
      </c>
      <c r="V247" s="89">
        <f t="shared" si="36"/>
        <v>53.854974870214903</v>
      </c>
      <c r="W247" s="66">
        <f t="shared" si="40"/>
        <v>56.1549748702149</v>
      </c>
      <c r="X247" s="66">
        <f t="shared" si="41"/>
        <v>56.354974870214903</v>
      </c>
      <c r="Y247" s="66">
        <f t="shared" si="42"/>
        <v>53.854974870214903</v>
      </c>
      <c r="Z247" s="66">
        <f t="shared" si="43"/>
        <v>56.1549748702149</v>
      </c>
      <c r="AA247" s="66">
        <f t="shared" si="44"/>
        <v>56.354974870214903</v>
      </c>
      <c r="AB247" t="s">
        <v>377</v>
      </c>
      <c r="AC247" t="s">
        <v>42</v>
      </c>
      <c r="AD247" t="s">
        <v>393</v>
      </c>
      <c r="AE247" t="s">
        <v>51</v>
      </c>
      <c r="AF247">
        <v>1236</v>
      </c>
      <c r="AG247" t="s">
        <v>37</v>
      </c>
      <c r="AH247" t="s">
        <v>394</v>
      </c>
      <c r="AI247">
        <v>218.21699999999996</v>
      </c>
      <c r="AJ247">
        <v>1.7885342465753424E-2</v>
      </c>
      <c r="AK247">
        <v>2.3149999999999997E-2</v>
      </c>
      <c r="AL247" t="s">
        <v>423</v>
      </c>
      <c r="AM247" t="s">
        <v>379</v>
      </c>
      <c r="AN247" t="s">
        <v>38</v>
      </c>
      <c r="AO247" t="s">
        <v>39</v>
      </c>
    </row>
    <row r="248" spans="1:41" x14ac:dyDescent="0.25">
      <c r="A248" s="85" t="s">
        <v>502</v>
      </c>
      <c r="B248" s="85" t="s">
        <v>503</v>
      </c>
      <c r="C248" s="85">
        <v>12</v>
      </c>
      <c r="D248" s="85" t="s">
        <v>431</v>
      </c>
      <c r="E248" s="85">
        <v>63</v>
      </c>
      <c r="F248" s="85" t="s">
        <v>35</v>
      </c>
      <c r="G248" s="85">
        <v>32.670018264840181</v>
      </c>
      <c r="H248" s="85">
        <v>0</v>
      </c>
      <c r="I248" s="85">
        <v>0</v>
      </c>
      <c r="J248" s="85">
        <v>12.15740904994767</v>
      </c>
      <c r="K248" s="85">
        <v>0</v>
      </c>
      <c r="L248" s="85">
        <v>0.74150000000000016</v>
      </c>
      <c r="M248" s="85">
        <v>0.85689160375626261</v>
      </c>
      <c r="N248" s="85">
        <v>0.13060734247377914</v>
      </c>
      <c r="O248" s="85">
        <v>1.0999999999999999</v>
      </c>
      <c r="P248" s="85">
        <v>3.8591130023355364</v>
      </c>
      <c r="S248" s="88"/>
      <c r="T248" s="87">
        <v>3</v>
      </c>
      <c r="V248" s="89">
        <f t="shared" si="36"/>
        <v>54.515539263353432</v>
      </c>
      <c r="W248" s="66">
        <f t="shared" si="40"/>
        <v>56.815539263353429</v>
      </c>
      <c r="X248" s="66">
        <f t="shared" si="41"/>
        <v>57.015539263353432</v>
      </c>
      <c r="Y248" s="66">
        <f t="shared" si="42"/>
        <v>54.515539263353432</v>
      </c>
      <c r="Z248" s="66">
        <f t="shared" si="43"/>
        <v>56.815539263353429</v>
      </c>
      <c r="AA248" s="66">
        <f t="shared" si="44"/>
        <v>57.015539263353432</v>
      </c>
      <c r="AB248" t="s">
        <v>377</v>
      </c>
      <c r="AC248" t="s">
        <v>42</v>
      </c>
      <c r="AD248" t="s">
        <v>393</v>
      </c>
      <c r="AE248" t="s">
        <v>51</v>
      </c>
      <c r="AF248">
        <v>1236</v>
      </c>
      <c r="AG248" t="s">
        <v>37</v>
      </c>
      <c r="AH248" t="s">
        <v>394</v>
      </c>
      <c r="AI248">
        <v>7.2919999999999998</v>
      </c>
      <c r="AJ248">
        <v>1.7885342465753424E-2</v>
      </c>
      <c r="AK248">
        <v>2.3149999999999997E-2</v>
      </c>
      <c r="AL248" t="s">
        <v>424</v>
      </c>
      <c r="AM248" t="s">
        <v>379</v>
      </c>
      <c r="AN248" t="s">
        <v>38</v>
      </c>
      <c r="AO248" t="s">
        <v>39</v>
      </c>
    </row>
    <row r="249" spans="1:41" x14ac:dyDescent="0.25">
      <c r="A249" s="85" t="s">
        <v>502</v>
      </c>
      <c r="B249" s="85" t="s">
        <v>476</v>
      </c>
      <c r="C249" s="85">
        <v>18</v>
      </c>
      <c r="D249" s="85" t="s">
        <v>431</v>
      </c>
      <c r="E249" s="85">
        <v>63</v>
      </c>
      <c r="F249" s="85" t="s">
        <v>35</v>
      </c>
      <c r="G249" s="85">
        <v>33.102455819622179</v>
      </c>
      <c r="H249" s="85">
        <v>0</v>
      </c>
      <c r="I249" s="85">
        <v>0</v>
      </c>
      <c r="J249" s="85">
        <v>12.408436832318809</v>
      </c>
      <c r="K249" s="85">
        <v>0</v>
      </c>
      <c r="L249" s="85">
        <v>0.74150000000000005</v>
      </c>
      <c r="M249" s="85">
        <v>0.93932252434226238</v>
      </c>
      <c r="N249" s="85">
        <v>0.14212532471866154</v>
      </c>
      <c r="O249" s="85">
        <v>1.1000000000000001</v>
      </c>
      <c r="P249" s="85">
        <v>3.9001050314618615</v>
      </c>
      <c r="S249" s="88"/>
      <c r="T249" s="87">
        <v>3</v>
      </c>
      <c r="V249" s="89">
        <f t="shared" si="36"/>
        <v>55.333945532463773</v>
      </c>
      <c r="W249" s="66">
        <f t="shared" si="40"/>
        <v>57.63394553246377</v>
      </c>
      <c r="X249" s="66">
        <f t="shared" si="41"/>
        <v>57.833945532463773</v>
      </c>
      <c r="Y249" s="66">
        <f t="shared" si="42"/>
        <v>55.333945532463773</v>
      </c>
      <c r="Z249" s="66">
        <f t="shared" si="43"/>
        <v>57.63394553246377</v>
      </c>
      <c r="AA249" s="66">
        <f t="shared" si="44"/>
        <v>57.833945532463773</v>
      </c>
      <c r="AB249" t="s">
        <v>377</v>
      </c>
      <c r="AC249" t="s">
        <v>42</v>
      </c>
      <c r="AD249" t="s">
        <v>393</v>
      </c>
      <c r="AE249" t="s">
        <v>51</v>
      </c>
      <c r="AF249">
        <v>1236</v>
      </c>
      <c r="AG249" t="s">
        <v>37</v>
      </c>
      <c r="AH249" t="s">
        <v>394</v>
      </c>
      <c r="AI249">
        <v>87.048999999999992</v>
      </c>
      <c r="AJ249">
        <v>1.7885342465753424E-2</v>
      </c>
      <c r="AK249">
        <v>2.3149999999999997E-2</v>
      </c>
      <c r="AL249" t="s">
        <v>425</v>
      </c>
      <c r="AM249" t="s">
        <v>379</v>
      </c>
      <c r="AN249" t="s">
        <v>38</v>
      </c>
      <c r="AO249" t="s">
        <v>39</v>
      </c>
    </row>
    <row r="250" spans="1:41" x14ac:dyDescent="0.25">
      <c r="A250" s="85" t="s">
        <v>502</v>
      </c>
      <c r="B250" s="85" t="s">
        <v>504</v>
      </c>
      <c r="C250" s="85">
        <v>24</v>
      </c>
      <c r="D250" s="85" t="s">
        <v>431</v>
      </c>
      <c r="E250" s="85">
        <v>63</v>
      </c>
      <c r="F250" s="85" t="s">
        <v>35</v>
      </c>
      <c r="G250" s="85">
        <v>31.890488584474884</v>
      </c>
      <c r="H250" s="85">
        <v>0</v>
      </c>
      <c r="I250" s="85">
        <v>0</v>
      </c>
      <c r="J250" s="85">
        <v>12.863404244163954</v>
      </c>
      <c r="K250" s="85">
        <v>0</v>
      </c>
      <c r="L250" s="85">
        <v>0.74150000000000016</v>
      </c>
      <c r="M250" s="85">
        <v>0.98412379969725217</v>
      </c>
      <c r="N250" s="85">
        <v>0.14956045609369439</v>
      </c>
      <c r="O250" s="85">
        <v>1.1000000000000001</v>
      </c>
      <c r="P250" s="85">
        <v>3.7965101295344414</v>
      </c>
      <c r="S250" s="88"/>
      <c r="T250" s="87">
        <v>3</v>
      </c>
      <c r="V250" s="89">
        <f t="shared" si="36"/>
        <v>54.525587213964229</v>
      </c>
      <c r="W250" s="66">
        <f t="shared" si="40"/>
        <v>56.825587213964226</v>
      </c>
      <c r="X250" s="66">
        <f t="shared" si="41"/>
        <v>57.025587213964229</v>
      </c>
      <c r="Y250" s="66">
        <f t="shared" si="42"/>
        <v>54.525587213964229</v>
      </c>
      <c r="Z250" s="66">
        <f t="shared" si="43"/>
        <v>56.825587213964226</v>
      </c>
      <c r="AA250" s="66">
        <f t="shared" si="44"/>
        <v>57.025587213964229</v>
      </c>
      <c r="AB250" t="s">
        <v>377</v>
      </c>
      <c r="AC250" t="s">
        <v>42</v>
      </c>
      <c r="AD250" t="s">
        <v>393</v>
      </c>
      <c r="AE250" t="s">
        <v>51</v>
      </c>
      <c r="AF250">
        <v>1236</v>
      </c>
      <c r="AG250" t="s">
        <v>37</v>
      </c>
      <c r="AH250" t="s">
        <v>394</v>
      </c>
      <c r="AI250">
        <v>130.95099999999999</v>
      </c>
      <c r="AJ250">
        <v>1.7885342465753424E-2</v>
      </c>
      <c r="AK250">
        <v>2.3149999999999997E-2</v>
      </c>
      <c r="AL250" t="s">
        <v>426</v>
      </c>
      <c r="AM250" t="s">
        <v>379</v>
      </c>
      <c r="AN250" t="s">
        <v>38</v>
      </c>
      <c r="AO250" t="s">
        <v>39</v>
      </c>
    </row>
    <row r="251" spans="1:41" x14ac:dyDescent="0.25">
      <c r="A251" s="85" t="s">
        <v>502</v>
      </c>
      <c r="B251" s="85" t="s">
        <v>478</v>
      </c>
      <c r="C251" s="85">
        <v>30</v>
      </c>
      <c r="D251" s="85" t="s">
        <v>431</v>
      </c>
      <c r="E251" s="85">
        <v>63</v>
      </c>
      <c r="F251" s="85" t="s">
        <v>35</v>
      </c>
      <c r="G251" s="85">
        <v>32.083885233918132</v>
      </c>
      <c r="H251" s="85">
        <v>0</v>
      </c>
      <c r="I251" s="85">
        <v>0</v>
      </c>
      <c r="J251" s="85">
        <v>13.145955528560577</v>
      </c>
      <c r="K251" s="85">
        <v>0</v>
      </c>
      <c r="L251" s="85">
        <v>0.74150000000000027</v>
      </c>
      <c r="M251" s="85">
        <v>1.0164056190759914</v>
      </c>
      <c r="N251" s="85">
        <v>0.15680570156112011</v>
      </c>
      <c r="O251" s="85">
        <v>1.1000000000000003</v>
      </c>
      <c r="P251" s="85">
        <v>3.805742471029292</v>
      </c>
      <c r="S251" s="88"/>
      <c r="T251" s="87">
        <v>3</v>
      </c>
      <c r="V251" s="89">
        <f t="shared" si="36"/>
        <v>55.050294554145111</v>
      </c>
      <c r="W251" s="66">
        <f t="shared" si="40"/>
        <v>57.350294554145108</v>
      </c>
      <c r="X251" s="66">
        <f t="shared" si="41"/>
        <v>57.550294554145111</v>
      </c>
      <c r="Y251" s="66">
        <f t="shared" si="42"/>
        <v>55.050294554145111</v>
      </c>
      <c r="Z251" s="66">
        <f t="shared" si="43"/>
        <v>57.350294554145108</v>
      </c>
      <c r="AA251" s="66">
        <f t="shared" si="44"/>
        <v>57.550294554145111</v>
      </c>
      <c r="AB251" t="s">
        <v>377</v>
      </c>
      <c r="AC251" t="s">
        <v>42</v>
      </c>
      <c r="AD251" t="s">
        <v>393</v>
      </c>
      <c r="AE251" t="s">
        <v>51</v>
      </c>
      <c r="AF251">
        <v>1236</v>
      </c>
      <c r="AG251" t="s">
        <v>37</v>
      </c>
      <c r="AH251" t="s">
        <v>394</v>
      </c>
      <c r="AI251">
        <v>174.09799999999998</v>
      </c>
      <c r="AJ251">
        <v>1.7885342465753424E-2</v>
      </c>
      <c r="AK251">
        <v>2.3149999999999997E-2</v>
      </c>
      <c r="AL251" t="s">
        <v>427</v>
      </c>
      <c r="AM251" t="s">
        <v>379</v>
      </c>
      <c r="AN251" t="s">
        <v>38</v>
      </c>
      <c r="AO251" t="s">
        <v>39</v>
      </c>
    </row>
    <row r="252" spans="1:41" x14ac:dyDescent="0.25">
      <c r="A252" s="85" t="s">
        <v>502</v>
      </c>
      <c r="B252" s="85" t="s">
        <v>505</v>
      </c>
      <c r="C252" s="85">
        <v>36</v>
      </c>
      <c r="D252" s="85" t="s">
        <v>431</v>
      </c>
      <c r="E252" s="85">
        <v>63</v>
      </c>
      <c r="F252" s="85" t="s">
        <v>35</v>
      </c>
      <c r="G252" s="85">
        <v>31.534782343987825</v>
      </c>
      <c r="H252" s="85">
        <v>0</v>
      </c>
      <c r="I252" s="85">
        <v>0</v>
      </c>
      <c r="J252" s="85">
        <v>12.362937192932845</v>
      </c>
      <c r="K252" s="85">
        <v>0</v>
      </c>
      <c r="L252" s="85">
        <v>0.74150000000000027</v>
      </c>
      <c r="M252" s="85">
        <v>1.0361531824361838</v>
      </c>
      <c r="N252" s="85">
        <v>0.16217977289802296</v>
      </c>
      <c r="O252" s="85">
        <v>1.1000000000000003</v>
      </c>
      <c r="P252" s="85">
        <v>3.7625467992257451</v>
      </c>
      <c r="S252" s="88"/>
      <c r="T252" s="87">
        <v>3</v>
      </c>
      <c r="V252" s="89">
        <f t="shared" si="36"/>
        <v>53.700099291480626</v>
      </c>
      <c r="W252" s="66">
        <f t="shared" si="40"/>
        <v>56.000099291480623</v>
      </c>
      <c r="X252" s="66">
        <f t="shared" si="41"/>
        <v>56.200099291480626</v>
      </c>
      <c r="Y252" s="66">
        <f t="shared" si="42"/>
        <v>53.700099291480626</v>
      </c>
      <c r="Z252" s="66">
        <f t="shared" si="43"/>
        <v>56.000099291480623</v>
      </c>
      <c r="AA252" s="66">
        <f t="shared" si="44"/>
        <v>56.200099291480626</v>
      </c>
      <c r="AB252" t="s">
        <v>377</v>
      </c>
      <c r="AC252" t="s">
        <v>42</v>
      </c>
      <c r="AD252" t="s">
        <v>393</v>
      </c>
      <c r="AE252" t="s">
        <v>51</v>
      </c>
      <c r="AF252">
        <v>1236</v>
      </c>
      <c r="AG252" t="s">
        <v>37</v>
      </c>
      <c r="AH252" t="s">
        <v>394</v>
      </c>
      <c r="AI252">
        <v>217.99999999999997</v>
      </c>
      <c r="AJ252">
        <v>1.7885342465753424E-2</v>
      </c>
      <c r="AK252">
        <v>2.3149999999999997E-2</v>
      </c>
      <c r="AL252" t="s">
        <v>428</v>
      </c>
      <c r="AM252" t="s">
        <v>379</v>
      </c>
      <c r="AN252" t="s">
        <v>38</v>
      </c>
      <c r="AO252" t="s">
        <v>39</v>
      </c>
    </row>
    <row r="253" spans="1:41" x14ac:dyDescent="0.25">
      <c r="A253" s="85" t="s">
        <v>599</v>
      </c>
      <c r="B253" s="85" t="s">
        <v>595</v>
      </c>
      <c r="C253" s="85">
        <v>12</v>
      </c>
      <c r="D253" s="85" t="s">
        <v>431</v>
      </c>
      <c r="E253" s="85">
        <v>63</v>
      </c>
      <c r="F253" s="85" t="s">
        <v>35</v>
      </c>
      <c r="G253" s="85">
        <v>32.653223744292234</v>
      </c>
      <c r="H253" s="85">
        <v>0</v>
      </c>
      <c r="I253" s="85">
        <v>0</v>
      </c>
      <c r="J253" s="85">
        <v>12.281278193306289</v>
      </c>
      <c r="K253" s="85">
        <v>0</v>
      </c>
      <c r="L253" s="85">
        <v>0.74150000000000016</v>
      </c>
      <c r="M253" s="85">
        <v>0.88116758231541048</v>
      </c>
      <c r="N253" s="85">
        <v>0.134355</v>
      </c>
      <c r="O253" s="85">
        <v>1.1000000000000001</v>
      </c>
      <c r="P253" s="85">
        <v>3.8641809605220714</v>
      </c>
      <c r="S253" s="88"/>
      <c r="T253" s="87">
        <v>3</v>
      </c>
      <c r="V253" s="89">
        <f t="shared" si="36"/>
        <v>54.655705480435998</v>
      </c>
      <c r="W253" s="66">
        <f t="shared" si="40"/>
        <v>56.955705480435995</v>
      </c>
      <c r="X253" s="66">
        <f t="shared" si="41"/>
        <v>57.155705480435998</v>
      </c>
      <c r="Y253" s="66">
        <f t="shared" si="42"/>
        <v>54.655705480435998</v>
      </c>
      <c r="Z253" s="66">
        <f t="shared" si="43"/>
        <v>56.955705480435995</v>
      </c>
      <c r="AA253" s="66">
        <f t="shared" si="44"/>
        <v>57.155705480435998</v>
      </c>
      <c r="AB253" t="s">
        <v>377</v>
      </c>
      <c r="AC253" t="s">
        <v>42</v>
      </c>
      <c r="AD253" t="s">
        <v>393</v>
      </c>
      <c r="AE253" t="s">
        <v>51</v>
      </c>
      <c r="AF253">
        <v>1236</v>
      </c>
      <c r="AG253" t="s">
        <v>37</v>
      </c>
      <c r="AH253" t="s">
        <v>394</v>
      </c>
      <c r="AI253">
        <v>217.99999999999997</v>
      </c>
      <c r="AJ253">
        <v>1.7885342465753424E-2</v>
      </c>
      <c r="AK253">
        <v>2.3149999999999997E-2</v>
      </c>
      <c r="AL253" t="s">
        <v>429</v>
      </c>
      <c r="AM253" t="s">
        <v>379</v>
      </c>
      <c r="AN253" t="s">
        <v>38</v>
      </c>
      <c r="AO253" t="s">
        <v>39</v>
      </c>
    </row>
    <row r="254" spans="1:41" x14ac:dyDescent="0.25">
      <c r="A254" s="85" t="s">
        <v>599</v>
      </c>
      <c r="B254" s="85" t="s">
        <v>481</v>
      </c>
      <c r="C254" s="85">
        <v>18</v>
      </c>
      <c r="D254" s="85" t="s">
        <v>431</v>
      </c>
      <c r="E254" s="85">
        <v>63</v>
      </c>
      <c r="F254" s="85" t="s">
        <v>35</v>
      </c>
      <c r="G254" s="85">
        <v>32.870537240537239</v>
      </c>
      <c r="H254" s="85">
        <v>0</v>
      </c>
      <c r="I254" s="85">
        <v>0</v>
      </c>
      <c r="J254" s="85">
        <v>12.566157132674322</v>
      </c>
      <c r="K254" s="85">
        <v>0</v>
      </c>
      <c r="L254" s="85">
        <v>0.74150000000000005</v>
      </c>
      <c r="M254" s="85">
        <v>0.94868518957600034</v>
      </c>
      <c r="N254" s="85">
        <v>0.14672202987380298</v>
      </c>
      <c r="O254" s="85">
        <v>1.1000000000000001</v>
      </c>
      <c r="P254" s="85">
        <v>3.8871185439045894</v>
      </c>
      <c r="S254" s="88"/>
      <c r="T254" s="87">
        <v>3</v>
      </c>
      <c r="V254" s="89">
        <f t="shared" si="36"/>
        <v>55.260720136565951</v>
      </c>
      <c r="W254" s="66">
        <f t="shared" si="40"/>
        <v>57.560720136565948</v>
      </c>
      <c r="X254" s="66">
        <f t="shared" si="41"/>
        <v>57.760720136565951</v>
      </c>
      <c r="Y254" s="66">
        <f t="shared" si="42"/>
        <v>55.260720136565951</v>
      </c>
      <c r="Z254" s="66">
        <f t="shared" si="43"/>
        <v>57.560720136565948</v>
      </c>
      <c r="AA254" s="66">
        <f t="shared" si="44"/>
        <v>57.760720136565951</v>
      </c>
      <c r="AB254" t="s">
        <v>377</v>
      </c>
      <c r="AC254" t="s">
        <v>42</v>
      </c>
      <c r="AD254" t="s">
        <v>393</v>
      </c>
      <c r="AE254" t="s">
        <v>51</v>
      </c>
      <c r="AF254">
        <v>1236</v>
      </c>
      <c r="AG254" t="s">
        <v>37</v>
      </c>
      <c r="AH254" t="s">
        <v>394</v>
      </c>
      <c r="AI254">
        <v>7.1280000000000001</v>
      </c>
      <c r="AJ254">
        <v>1.7885342465753424E-2</v>
      </c>
      <c r="AK254">
        <v>2.3149999999999997E-2</v>
      </c>
      <c r="AL254" t="s">
        <v>430</v>
      </c>
      <c r="AM254" t="s">
        <v>379</v>
      </c>
      <c r="AN254" t="s">
        <v>38</v>
      </c>
      <c r="AO254" t="s">
        <v>39</v>
      </c>
    </row>
    <row r="255" spans="1:41" x14ac:dyDescent="0.25">
      <c r="A255" s="85" t="s">
        <v>599</v>
      </c>
      <c r="B255" s="85" t="s">
        <v>600</v>
      </c>
      <c r="C255" s="85">
        <v>24</v>
      </c>
      <c r="D255" s="85" t="s">
        <v>431</v>
      </c>
      <c r="E255" s="85">
        <v>63</v>
      </c>
      <c r="F255" s="85" t="s">
        <v>35</v>
      </c>
      <c r="G255" s="85">
        <v>31.736045662100459</v>
      </c>
      <c r="H255" s="85">
        <v>0</v>
      </c>
      <c r="I255" s="85">
        <v>0</v>
      </c>
      <c r="J255" s="85">
        <v>12.983337498767145</v>
      </c>
      <c r="K255" s="85">
        <v>0</v>
      </c>
      <c r="L255" s="85">
        <v>0.74150000000000016</v>
      </c>
      <c r="M255" s="85">
        <v>0.99646995661726989</v>
      </c>
      <c r="N255" s="85">
        <v>0.15303750000000002</v>
      </c>
      <c r="O255" s="85">
        <v>1.1000000000000003</v>
      </c>
      <c r="P255" s="85">
        <v>3.7836016316239212</v>
      </c>
      <c r="S255" s="88"/>
      <c r="T255" s="87">
        <v>3</v>
      </c>
      <c r="V255" s="89">
        <f t="shared" si="36"/>
        <v>54.4939922491088</v>
      </c>
      <c r="W255" s="66">
        <f t="shared" si="40"/>
        <v>56.793992249108797</v>
      </c>
      <c r="X255" s="66">
        <f t="shared" si="41"/>
        <v>56.9939922491088</v>
      </c>
      <c r="Y255" s="66">
        <f t="shared" si="42"/>
        <v>54.4939922491088</v>
      </c>
      <c r="Z255" s="66">
        <f t="shared" si="43"/>
        <v>56.793992249108797</v>
      </c>
      <c r="AA255" s="66">
        <f t="shared" si="44"/>
        <v>56.9939922491088</v>
      </c>
    </row>
    <row r="256" spans="1:41" x14ac:dyDescent="0.25">
      <c r="A256" s="85" t="s">
        <v>599</v>
      </c>
      <c r="B256" s="85" t="s">
        <v>483</v>
      </c>
      <c r="C256" s="85">
        <v>30</v>
      </c>
      <c r="D256" s="85" t="s">
        <v>431</v>
      </c>
      <c r="E256" s="85">
        <v>63</v>
      </c>
      <c r="F256" s="85" t="s">
        <v>35</v>
      </c>
      <c r="G256" s="85">
        <v>31.935338455909264</v>
      </c>
      <c r="H256" s="85">
        <v>0</v>
      </c>
      <c r="I256" s="85">
        <v>0</v>
      </c>
      <c r="J256" s="85">
        <v>13.051481371816374</v>
      </c>
      <c r="K256" s="85">
        <v>0</v>
      </c>
      <c r="L256" s="85">
        <v>0.74150000000000016</v>
      </c>
      <c r="M256" s="85">
        <v>1.0226185215103964</v>
      </c>
      <c r="N256" s="85">
        <v>0.160147707735664</v>
      </c>
      <c r="O256" s="85">
        <v>1.1000000000000003</v>
      </c>
      <c r="P256" s="85">
        <v>3.797453513171368</v>
      </c>
      <c r="S256" s="88"/>
      <c r="T256" s="87">
        <v>3</v>
      </c>
      <c r="V256" s="89">
        <f t="shared" si="36"/>
        <v>54.808539570143068</v>
      </c>
      <c r="W256" s="66">
        <f t="shared" si="40"/>
        <v>57.108539570143066</v>
      </c>
      <c r="X256" s="66">
        <f t="shared" si="41"/>
        <v>57.308539570143068</v>
      </c>
      <c r="Y256" s="66">
        <f t="shared" si="42"/>
        <v>54.808539570143068</v>
      </c>
      <c r="Z256" s="66">
        <f t="shared" si="43"/>
        <v>57.108539570143066</v>
      </c>
      <c r="AA256" s="66">
        <f t="shared" si="44"/>
        <v>57.308539570143068</v>
      </c>
    </row>
    <row r="257" spans="1:27" x14ac:dyDescent="0.25">
      <c r="A257" s="85" t="s">
        <v>599</v>
      </c>
      <c r="B257" s="85" t="s">
        <v>601</v>
      </c>
      <c r="C257" s="85">
        <v>36</v>
      </c>
      <c r="D257" s="85" t="s">
        <v>431</v>
      </c>
      <c r="E257" s="85">
        <v>63</v>
      </c>
      <c r="F257" s="85" t="s">
        <v>35</v>
      </c>
      <c r="G257" s="85">
        <v>31.425713850837145</v>
      </c>
      <c r="H257" s="85">
        <v>0</v>
      </c>
      <c r="I257" s="85">
        <v>0</v>
      </c>
      <c r="J257" s="85">
        <v>12.279794686221141</v>
      </c>
      <c r="K257" s="85">
        <v>0</v>
      </c>
      <c r="L257" s="85">
        <v>0.74150000000000016</v>
      </c>
      <c r="M257" s="85">
        <v>1.0432396257462688</v>
      </c>
      <c r="N257" s="85">
        <v>0.16498899999999994</v>
      </c>
      <c r="O257" s="85">
        <v>1.0999999999999999</v>
      </c>
      <c r="P257" s="85">
        <v>3.7537735308170364</v>
      </c>
      <c r="S257" s="88"/>
      <c r="T257" s="87">
        <v>3</v>
      </c>
      <c r="V257" s="89">
        <f t="shared" si="36"/>
        <v>53.50901069362159</v>
      </c>
      <c r="W257" s="66">
        <f t="shared" si="40"/>
        <v>55.809010693621588</v>
      </c>
      <c r="X257" s="66">
        <f t="shared" si="41"/>
        <v>56.00901069362159</v>
      </c>
      <c r="Y257" s="66">
        <f t="shared" si="42"/>
        <v>53.50901069362159</v>
      </c>
      <c r="Z257" s="66">
        <f t="shared" si="43"/>
        <v>55.809010693621588</v>
      </c>
      <c r="AA257" s="66">
        <f t="shared" si="44"/>
        <v>56.00901069362159</v>
      </c>
    </row>
    <row r="258" spans="1:27" x14ac:dyDescent="0.25">
      <c r="A258" s="85" t="s">
        <v>602</v>
      </c>
      <c r="B258" s="85" t="s">
        <v>596</v>
      </c>
      <c r="C258" s="85">
        <v>12</v>
      </c>
      <c r="D258" s="85" t="s">
        <v>431</v>
      </c>
      <c r="E258" s="85">
        <v>63</v>
      </c>
      <c r="F258" s="85" t="s">
        <v>35</v>
      </c>
      <c r="G258" s="85">
        <v>32.871123287671232</v>
      </c>
      <c r="H258" s="85">
        <v>0</v>
      </c>
      <c r="I258" s="85">
        <v>0</v>
      </c>
      <c r="J258" s="85">
        <v>12.405147336664912</v>
      </c>
      <c r="K258" s="85">
        <v>0</v>
      </c>
      <c r="L258" s="85">
        <v>0.74150000000000016</v>
      </c>
      <c r="M258" s="85">
        <v>0.94903638434309023</v>
      </c>
      <c r="N258" s="85">
        <v>0.13756872738342774</v>
      </c>
      <c r="O258" s="85">
        <v>1.1000000000000003</v>
      </c>
      <c r="P258" s="85">
        <v>3.9040149344549597</v>
      </c>
      <c r="S258" s="88"/>
      <c r="T258" s="87">
        <v>3</v>
      </c>
      <c r="V258" s="89">
        <f t="shared" si="36"/>
        <v>55.108390670517622</v>
      </c>
      <c r="W258" s="66">
        <f t="shared" si="40"/>
        <v>57.408390670517619</v>
      </c>
      <c r="X258" s="66">
        <f t="shared" si="41"/>
        <v>57.608390670517622</v>
      </c>
      <c r="Y258" s="66">
        <f t="shared" si="42"/>
        <v>55.108390670517622</v>
      </c>
      <c r="Z258" s="66">
        <f t="shared" si="43"/>
        <v>57.408390670517619</v>
      </c>
      <c r="AA258" s="66">
        <f t="shared" si="44"/>
        <v>57.608390670517622</v>
      </c>
    </row>
    <row r="259" spans="1:27" x14ac:dyDescent="0.25">
      <c r="A259" s="85" t="s">
        <v>602</v>
      </c>
      <c r="B259" s="85" t="s">
        <v>40</v>
      </c>
      <c r="C259" s="85">
        <v>18</v>
      </c>
      <c r="D259" s="85" t="s">
        <v>431</v>
      </c>
      <c r="E259" s="85">
        <v>63</v>
      </c>
      <c r="F259" s="85" t="s">
        <v>35</v>
      </c>
      <c r="G259" s="85">
        <v>32.346880341880343</v>
      </c>
      <c r="H259" s="85">
        <v>0</v>
      </c>
      <c r="I259" s="85">
        <v>0</v>
      </c>
      <c r="J259" s="85">
        <v>12.693658272166727</v>
      </c>
      <c r="K259" s="85">
        <v>0</v>
      </c>
      <c r="L259" s="85">
        <v>0.74150000000000016</v>
      </c>
      <c r="M259" s="85">
        <v>0.99920440436256719</v>
      </c>
      <c r="N259" s="85">
        <v>0.14893127978106893</v>
      </c>
      <c r="O259" s="85">
        <v>1.1000000000000003</v>
      </c>
      <c r="P259" s="85">
        <v>3.8651404277892332</v>
      </c>
      <c r="S259" s="88"/>
      <c r="T259" s="87">
        <v>3</v>
      </c>
      <c r="V259" s="89">
        <f t="shared" si="36"/>
        <v>54.895314725979944</v>
      </c>
      <c r="W259" s="66">
        <f t="shared" si="40"/>
        <v>57.195314725979941</v>
      </c>
      <c r="X259" s="66">
        <f t="shared" si="41"/>
        <v>57.395314725979944</v>
      </c>
      <c r="Y259" s="66">
        <f t="shared" si="42"/>
        <v>54.895314725979944</v>
      </c>
      <c r="Z259" s="66">
        <f t="shared" si="43"/>
        <v>57.195314725979941</v>
      </c>
      <c r="AA259" s="66">
        <f t="shared" si="44"/>
        <v>57.395314725979944</v>
      </c>
    </row>
    <row r="260" spans="1:27" x14ac:dyDescent="0.25">
      <c r="A260" s="85" t="s">
        <v>602</v>
      </c>
      <c r="B260" s="85" t="s">
        <v>603</v>
      </c>
      <c r="C260" s="85">
        <v>24</v>
      </c>
      <c r="D260" s="85" t="s">
        <v>431</v>
      </c>
      <c r="E260" s="85">
        <v>63</v>
      </c>
      <c r="F260" s="85" t="s">
        <v>35</v>
      </c>
      <c r="G260" s="85">
        <v>31.817598173515986</v>
      </c>
      <c r="H260" s="85">
        <v>0</v>
      </c>
      <c r="I260" s="85">
        <v>0</v>
      </c>
      <c r="J260" s="85">
        <v>13.103270753370342</v>
      </c>
      <c r="K260" s="85">
        <v>0</v>
      </c>
      <c r="L260" s="85">
        <v>0.74150000000000027</v>
      </c>
      <c r="M260" s="85">
        <v>1.0362534265940662</v>
      </c>
      <c r="N260" s="85">
        <v>0.15538283721811855</v>
      </c>
      <c r="O260" s="85">
        <v>1.1000000000000005</v>
      </c>
      <c r="P260" s="85">
        <v>3.8019104972745508</v>
      </c>
      <c r="S260" s="88"/>
      <c r="T260" s="87">
        <v>3</v>
      </c>
      <c r="V260" s="89">
        <f t="shared" si="36"/>
        <v>54.755915687973065</v>
      </c>
      <c r="W260" s="66">
        <f t="shared" si="40"/>
        <v>57.055915687973062</v>
      </c>
      <c r="X260" s="66">
        <f t="shared" si="41"/>
        <v>57.255915687973065</v>
      </c>
      <c r="Y260" s="66">
        <f t="shared" si="42"/>
        <v>54.755915687973065</v>
      </c>
      <c r="Z260" s="66">
        <f t="shared" si="43"/>
        <v>57.055915687973062</v>
      </c>
      <c r="AA260" s="66">
        <f t="shared" si="44"/>
        <v>57.255915687973065</v>
      </c>
    </row>
    <row r="261" spans="1:27" x14ac:dyDescent="0.25">
      <c r="A261" s="85" t="s">
        <v>602</v>
      </c>
      <c r="B261" s="85" t="s">
        <v>41</v>
      </c>
      <c r="C261" s="85">
        <v>30</v>
      </c>
      <c r="D261" s="85" t="s">
        <v>431</v>
      </c>
      <c r="E261" s="85">
        <v>63</v>
      </c>
      <c r="F261" s="85" t="s">
        <v>35</v>
      </c>
      <c r="G261" s="85">
        <v>31.663944383461402</v>
      </c>
      <c r="H261" s="85">
        <v>0</v>
      </c>
      <c r="I261" s="85">
        <v>0</v>
      </c>
      <c r="J261" s="85">
        <v>12.931372421034936</v>
      </c>
      <c r="K261" s="85">
        <v>0</v>
      </c>
      <c r="L261" s="85">
        <v>0.74150000000000027</v>
      </c>
      <c r="M261" s="85">
        <v>1.0546664243644572</v>
      </c>
      <c r="N261" s="85">
        <v>0.16206969471404734</v>
      </c>
      <c r="O261" s="85">
        <v>1.1000000000000003</v>
      </c>
      <c r="P261" s="85">
        <v>3.7880579637303589</v>
      </c>
      <c r="S261" s="88"/>
      <c r="T261" s="87">
        <v>3</v>
      </c>
      <c r="V261" s="89">
        <f t="shared" si="36"/>
        <v>54.441610887305202</v>
      </c>
      <c r="W261" s="66">
        <f t="shared" si="40"/>
        <v>56.7416108873052</v>
      </c>
      <c r="X261" s="66">
        <f t="shared" si="41"/>
        <v>56.941610887305202</v>
      </c>
      <c r="Y261" s="66">
        <f t="shared" si="42"/>
        <v>54.441610887305202</v>
      </c>
      <c r="Z261" s="66">
        <f t="shared" si="43"/>
        <v>56.7416108873052</v>
      </c>
      <c r="AA261" s="66">
        <f t="shared" si="44"/>
        <v>56.941610887305202</v>
      </c>
    </row>
    <row r="262" spans="1:27" x14ac:dyDescent="0.25">
      <c r="A262" s="85" t="s">
        <v>602</v>
      </c>
      <c r="B262" s="85" t="s">
        <v>604</v>
      </c>
      <c r="C262" s="85">
        <v>36</v>
      </c>
      <c r="D262" s="85" t="s">
        <v>431</v>
      </c>
      <c r="E262" s="85">
        <v>63</v>
      </c>
      <c r="F262" s="85" t="s">
        <v>35</v>
      </c>
      <c r="G262" s="85">
        <v>31.382964992389653</v>
      </c>
      <c r="H262" s="85">
        <v>0</v>
      </c>
      <c r="I262" s="85">
        <v>0</v>
      </c>
      <c r="J262" s="85">
        <v>12.196652179509444</v>
      </c>
      <c r="K262" s="85">
        <v>0</v>
      </c>
      <c r="L262" s="85">
        <v>0.74150000000000027</v>
      </c>
      <c r="M262" s="85">
        <v>1.0643246504109061</v>
      </c>
      <c r="N262" s="85">
        <v>0.16655255814541237</v>
      </c>
      <c r="O262" s="85">
        <v>1.1000000000000001</v>
      </c>
      <c r="P262" s="85">
        <v>3.7553906787464078</v>
      </c>
      <c r="S262" s="88"/>
      <c r="T262" s="87">
        <v>3</v>
      </c>
      <c r="V262" s="89">
        <f t="shared" si="36"/>
        <v>53.407385059201822</v>
      </c>
      <c r="W262" s="66">
        <f t="shared" si="40"/>
        <v>55.707385059201819</v>
      </c>
      <c r="X262" s="66">
        <f t="shared" si="41"/>
        <v>55.907385059201822</v>
      </c>
      <c r="Y262" s="66">
        <f t="shared" si="42"/>
        <v>53.407385059201822</v>
      </c>
      <c r="Z262" s="66">
        <f t="shared" si="43"/>
        <v>55.707385059201819</v>
      </c>
      <c r="AA262" s="66">
        <f t="shared" si="44"/>
        <v>55.907385059201822</v>
      </c>
    </row>
    <row r="263" spans="1:27" x14ac:dyDescent="0.25">
      <c r="A263" s="85" t="s">
        <v>605</v>
      </c>
      <c r="B263" s="85" t="s">
        <v>597</v>
      </c>
      <c r="C263" s="85">
        <v>12</v>
      </c>
      <c r="D263" s="85" t="s">
        <v>431</v>
      </c>
      <c r="E263" s="85">
        <v>63</v>
      </c>
      <c r="F263" s="85" t="s">
        <v>35</v>
      </c>
      <c r="G263" s="85">
        <v>32.915031963470319</v>
      </c>
      <c r="H263" s="85">
        <v>0</v>
      </c>
      <c r="I263" s="85">
        <v>0</v>
      </c>
      <c r="J263" s="85">
        <v>12.517029143569468</v>
      </c>
      <c r="K263" s="85">
        <v>0</v>
      </c>
      <c r="L263" s="85">
        <v>0.74150000000000027</v>
      </c>
      <c r="M263" s="85">
        <v>0.99701118308499215</v>
      </c>
      <c r="N263" s="85">
        <v>0.14049400481338098</v>
      </c>
      <c r="O263" s="85">
        <v>1.1000000000000003</v>
      </c>
      <c r="P263" s="85">
        <v>3.9166397715288426</v>
      </c>
      <c r="S263" s="88"/>
      <c r="T263" s="87">
        <v>3</v>
      </c>
      <c r="V263" s="89">
        <f t="shared" si="36"/>
        <v>55.327706066467002</v>
      </c>
      <c r="W263" s="66">
        <f t="shared" si="40"/>
        <v>57.627706066466999</v>
      </c>
      <c r="X263" s="66">
        <f t="shared" si="41"/>
        <v>57.827706066467002</v>
      </c>
      <c r="Y263" s="66">
        <f t="shared" si="42"/>
        <v>55.327706066467002</v>
      </c>
      <c r="Z263" s="66">
        <f t="shared" si="43"/>
        <v>57.627706066466999</v>
      </c>
      <c r="AA263" s="66">
        <f t="shared" si="44"/>
        <v>57.827706066467002</v>
      </c>
    </row>
    <row r="264" spans="1:27" x14ac:dyDescent="0.25">
      <c r="A264" s="85" t="s">
        <v>605</v>
      </c>
      <c r="B264" s="85" t="s">
        <v>43</v>
      </c>
      <c r="C264" s="85">
        <v>18</v>
      </c>
      <c r="D264" s="85" t="s">
        <v>431</v>
      </c>
      <c r="E264" s="85">
        <v>63</v>
      </c>
      <c r="F264" s="85" t="s">
        <v>35</v>
      </c>
      <c r="G264" s="85">
        <v>31.875081967213116</v>
      </c>
      <c r="H264" s="85">
        <v>0</v>
      </c>
      <c r="I264" s="85">
        <v>0</v>
      </c>
      <c r="J264" s="85">
        <v>12.845879733351575</v>
      </c>
      <c r="K264" s="85">
        <v>0</v>
      </c>
      <c r="L264" s="85">
        <v>0.74150000000000027</v>
      </c>
      <c r="M264" s="85">
        <v>1.032413282797618</v>
      </c>
      <c r="N264" s="85">
        <v>0.15099702141528426</v>
      </c>
      <c r="O264" s="85">
        <v>1.1000000000000003</v>
      </c>
      <c r="P264" s="85">
        <v>3.8282448836385536</v>
      </c>
      <c r="S264" s="88"/>
      <c r="T264" s="87">
        <v>3</v>
      </c>
      <c r="V264" s="89">
        <f t="shared" si="36"/>
        <v>54.574116888416143</v>
      </c>
      <c r="W264" s="66">
        <f t="shared" si="40"/>
        <v>56.87411688841614</v>
      </c>
      <c r="X264" s="66">
        <f t="shared" si="41"/>
        <v>57.074116888416143</v>
      </c>
      <c r="Y264" s="66">
        <f t="shared" si="42"/>
        <v>54.574116888416143</v>
      </c>
      <c r="Z264" s="66">
        <f t="shared" si="43"/>
        <v>56.87411688841614</v>
      </c>
      <c r="AA264" s="66">
        <f t="shared" si="44"/>
        <v>57.074116888416143</v>
      </c>
    </row>
    <row r="265" spans="1:27" x14ac:dyDescent="0.25">
      <c r="A265" s="85" t="s">
        <v>605</v>
      </c>
      <c r="B265" s="85" t="s">
        <v>606</v>
      </c>
      <c r="C265" s="85">
        <v>24</v>
      </c>
      <c r="D265" s="85" t="s">
        <v>431</v>
      </c>
      <c r="E265" s="85">
        <v>63</v>
      </c>
      <c r="F265" s="85" t="s">
        <v>35</v>
      </c>
      <c r="G265" s="85">
        <v>31.833780821917813</v>
      </c>
      <c r="H265" s="85">
        <v>0</v>
      </c>
      <c r="I265" s="85">
        <v>0</v>
      </c>
      <c r="J265" s="85">
        <v>13.211597563979677</v>
      </c>
      <c r="K265" s="85">
        <v>0</v>
      </c>
      <c r="L265" s="85">
        <v>0.74150000000000027</v>
      </c>
      <c r="M265" s="85">
        <v>1.0641352808087792</v>
      </c>
      <c r="N265" s="85">
        <v>0.15751766734253125</v>
      </c>
      <c r="O265" s="85">
        <v>1.1000000000000005</v>
      </c>
      <c r="P265" s="85">
        <v>3.8076542886627709</v>
      </c>
      <c r="S265" s="88"/>
      <c r="T265" s="87">
        <v>3</v>
      </c>
      <c r="V265" s="89">
        <f t="shared" si="36"/>
        <v>54.916185622711573</v>
      </c>
      <c r="W265" s="66">
        <f t="shared" si="40"/>
        <v>57.216185622711571</v>
      </c>
      <c r="X265" s="66">
        <f t="shared" si="41"/>
        <v>57.416185622711573</v>
      </c>
      <c r="Y265" s="66">
        <f t="shared" si="42"/>
        <v>54.916185622711573</v>
      </c>
      <c r="Z265" s="66">
        <f t="shared" si="43"/>
        <v>57.216185622711571</v>
      </c>
      <c r="AA265" s="66">
        <f t="shared" si="44"/>
        <v>57.416185622711573</v>
      </c>
    </row>
    <row r="266" spans="1:27" x14ac:dyDescent="0.25">
      <c r="A266" s="85" t="s">
        <v>605</v>
      </c>
      <c r="B266" s="85" t="s">
        <v>44</v>
      </c>
      <c r="C266" s="85">
        <v>30</v>
      </c>
      <c r="D266" s="85" t="s">
        <v>431</v>
      </c>
      <c r="E266" s="85">
        <v>63</v>
      </c>
      <c r="F266" s="85" t="s">
        <v>35</v>
      </c>
      <c r="G266" s="85">
        <v>31.394296134208613</v>
      </c>
      <c r="H266" s="85">
        <v>0</v>
      </c>
      <c r="I266" s="85">
        <v>0</v>
      </c>
      <c r="J266" s="85">
        <v>12.826906798878813</v>
      </c>
      <c r="K266" s="85">
        <v>0</v>
      </c>
      <c r="L266" s="85">
        <v>0.74150000000000016</v>
      </c>
      <c r="M266" s="85">
        <v>1.0753274612031261</v>
      </c>
      <c r="N266" s="85">
        <v>0.16386091366392172</v>
      </c>
      <c r="O266" s="85">
        <v>1.1000000000000003</v>
      </c>
      <c r="P266" s="85">
        <v>3.7687252099926489</v>
      </c>
      <c r="S266" s="88"/>
      <c r="T266" s="87">
        <v>3</v>
      </c>
      <c r="V266" s="89">
        <f t="shared" si="36"/>
        <v>54.070616517947116</v>
      </c>
      <c r="W266" s="66">
        <f t="shared" si="40"/>
        <v>56.370616517947113</v>
      </c>
      <c r="X266" s="66">
        <f t="shared" si="41"/>
        <v>56.570616517947116</v>
      </c>
      <c r="Y266" s="66">
        <f t="shared" si="42"/>
        <v>54.070616517947116</v>
      </c>
      <c r="Z266" s="66">
        <f t="shared" si="43"/>
        <v>56.370616517947113</v>
      </c>
      <c r="AA266" s="66">
        <f t="shared" si="44"/>
        <v>56.570616517947116</v>
      </c>
    </row>
    <row r="267" spans="1:27" x14ac:dyDescent="0.25">
      <c r="A267" s="85" t="s">
        <v>605</v>
      </c>
      <c r="B267" s="85" t="s">
        <v>607</v>
      </c>
      <c r="C267" s="85">
        <v>36</v>
      </c>
      <c r="D267" s="85" t="s">
        <v>431</v>
      </c>
      <c r="E267" s="85">
        <v>63</v>
      </c>
      <c r="F267" s="85" t="s">
        <v>35</v>
      </c>
      <c r="G267" s="85">
        <v>31.380471411192215</v>
      </c>
      <c r="H267" s="85">
        <v>0</v>
      </c>
      <c r="I267" s="85">
        <v>0</v>
      </c>
      <c r="J267" s="85">
        <v>12.129308574462566</v>
      </c>
      <c r="K267" s="85">
        <v>0</v>
      </c>
      <c r="L267" s="85">
        <v>0.74150000000000027</v>
      </c>
      <c r="M267" s="85">
        <v>1.0806386650458846</v>
      </c>
      <c r="N267" s="85">
        <v>0.16797577822835416</v>
      </c>
      <c r="O267" s="85">
        <v>1.1000000000000005</v>
      </c>
      <c r="P267" s="85">
        <v>3.758362742834461</v>
      </c>
      <c r="S267" s="88"/>
      <c r="T267" s="87">
        <v>3</v>
      </c>
      <c r="V267" s="89">
        <f t="shared" si="36"/>
        <v>53.358257171763483</v>
      </c>
      <c r="W267" s="66">
        <f t="shared" si="40"/>
        <v>55.658257171763481</v>
      </c>
      <c r="X267" s="66">
        <f t="shared" si="41"/>
        <v>55.858257171763483</v>
      </c>
      <c r="Y267" s="66">
        <f t="shared" si="42"/>
        <v>53.358257171763483</v>
      </c>
      <c r="Z267" s="66">
        <f t="shared" si="43"/>
        <v>55.658257171763481</v>
      </c>
      <c r="AA267" s="66">
        <f t="shared" si="44"/>
        <v>55.858257171763483</v>
      </c>
    </row>
    <row r="268" spans="1:27" x14ac:dyDescent="0.25">
      <c r="A268" s="85" t="s">
        <v>608</v>
      </c>
      <c r="B268" s="85" t="s">
        <v>598</v>
      </c>
      <c r="C268" s="85">
        <v>12</v>
      </c>
      <c r="D268" s="85" t="s">
        <v>431</v>
      </c>
      <c r="E268" s="85">
        <v>63</v>
      </c>
      <c r="F268" s="85" t="s">
        <v>35</v>
      </c>
      <c r="G268" s="85">
        <v>32.669251141552515</v>
      </c>
      <c r="H268" s="85">
        <v>0</v>
      </c>
      <c r="I268" s="85">
        <v>0</v>
      </c>
      <c r="J268" s="85">
        <v>12.640898286928087</v>
      </c>
      <c r="K268" s="85">
        <v>0</v>
      </c>
      <c r="L268" s="85">
        <v>0.74150000000000016</v>
      </c>
      <c r="M268" s="85">
        <v>1.0199930081005797</v>
      </c>
      <c r="N268" s="85">
        <v>0.14362403020138087</v>
      </c>
      <c r="O268" s="85">
        <v>1.0999999999999999</v>
      </c>
      <c r="P268" s="85">
        <v>3.89546054812575</v>
      </c>
      <c r="S268" s="88"/>
      <c r="T268" s="87">
        <v>3</v>
      </c>
      <c r="V268" s="89">
        <f t="shared" ref="V268:V302" si="45">SUM(I268:U268,G268)</f>
        <v>55.210727014908315</v>
      </c>
      <c r="W268" s="66">
        <f t="shared" si="40"/>
        <v>57.510727014908312</v>
      </c>
      <c r="X268" s="66">
        <f t="shared" si="41"/>
        <v>57.710727014908315</v>
      </c>
      <c r="Y268" s="66">
        <f t="shared" si="42"/>
        <v>55.210727014908315</v>
      </c>
      <c r="Z268" s="66">
        <f t="shared" si="43"/>
        <v>57.510727014908312</v>
      </c>
      <c r="AA268" s="66">
        <f t="shared" si="44"/>
        <v>57.710727014908315</v>
      </c>
    </row>
    <row r="269" spans="1:27" x14ac:dyDescent="0.25">
      <c r="A269" s="85" t="s">
        <v>608</v>
      </c>
      <c r="B269" s="85" t="s">
        <v>388</v>
      </c>
      <c r="C269" s="85">
        <v>18</v>
      </c>
      <c r="D269" s="85" t="s">
        <v>431</v>
      </c>
      <c r="E269" s="85">
        <v>63</v>
      </c>
      <c r="F269" s="85" t="s">
        <v>35</v>
      </c>
      <c r="G269" s="85">
        <v>31.269720194647199</v>
      </c>
      <c r="H269" s="85">
        <v>0</v>
      </c>
      <c r="I269" s="85">
        <v>0</v>
      </c>
      <c r="J269" s="85">
        <v>13.000663645186354</v>
      </c>
      <c r="K269" s="85">
        <v>0</v>
      </c>
      <c r="L269" s="85">
        <v>0.74150000000000005</v>
      </c>
      <c r="M269" s="85">
        <v>1.0541890186230825</v>
      </c>
      <c r="N269" s="85">
        <v>0.15304334938259351</v>
      </c>
      <c r="O269" s="85">
        <v>1.1000000000000001</v>
      </c>
      <c r="P269" s="85">
        <v>3.7756477850499892</v>
      </c>
      <c r="S269" s="88"/>
      <c r="T269" s="87">
        <v>3</v>
      </c>
      <c r="V269" s="89">
        <f t="shared" si="45"/>
        <v>54.09476399288922</v>
      </c>
      <c r="W269" s="66">
        <f t="shared" si="40"/>
        <v>56.394763992889217</v>
      </c>
      <c r="X269" s="66">
        <f t="shared" si="41"/>
        <v>56.59476399288922</v>
      </c>
      <c r="Y269" s="66">
        <f t="shared" si="42"/>
        <v>54.09476399288922</v>
      </c>
      <c r="Z269" s="66">
        <f t="shared" si="43"/>
        <v>56.394763992889217</v>
      </c>
      <c r="AA269" s="66">
        <f t="shared" si="44"/>
        <v>56.59476399288922</v>
      </c>
    </row>
    <row r="270" spans="1:27" x14ac:dyDescent="0.25">
      <c r="A270" s="85" t="s">
        <v>608</v>
      </c>
      <c r="B270" s="85" t="s">
        <v>609</v>
      </c>
      <c r="C270" s="85">
        <v>24</v>
      </c>
      <c r="D270" s="85" t="s">
        <v>431</v>
      </c>
      <c r="E270" s="85">
        <v>63</v>
      </c>
      <c r="F270" s="85" t="s">
        <v>35</v>
      </c>
      <c r="G270" s="85">
        <v>31.6605799086758</v>
      </c>
      <c r="H270" s="85">
        <v>0</v>
      </c>
      <c r="I270" s="85">
        <v>0</v>
      </c>
      <c r="J270" s="85">
        <v>13.331530818582864</v>
      </c>
      <c r="K270" s="85">
        <v>0</v>
      </c>
      <c r="L270" s="85">
        <v>0.74150000000000016</v>
      </c>
      <c r="M270" s="85">
        <v>1.0763895657363891</v>
      </c>
      <c r="N270" s="85">
        <v>0.15980191991292261</v>
      </c>
      <c r="O270" s="85">
        <v>1.1000000000000001</v>
      </c>
      <c r="P270" s="85">
        <v>3.7906486897081439</v>
      </c>
      <c r="S270" s="88"/>
      <c r="T270" s="87">
        <v>3</v>
      </c>
      <c r="V270" s="89">
        <f t="shared" si="45"/>
        <v>54.860450902616122</v>
      </c>
      <c r="W270" s="66">
        <f t="shared" si="40"/>
        <v>57.16045090261612</v>
      </c>
      <c r="X270" s="66">
        <f t="shared" si="41"/>
        <v>57.360450902616122</v>
      </c>
      <c r="Y270" s="66">
        <f t="shared" si="42"/>
        <v>54.860450902616122</v>
      </c>
      <c r="Z270" s="66">
        <f t="shared" si="43"/>
        <v>57.16045090261612</v>
      </c>
      <c r="AA270" s="66">
        <f t="shared" si="44"/>
        <v>57.360450902616122</v>
      </c>
    </row>
    <row r="271" spans="1:27" x14ac:dyDescent="0.25">
      <c r="A271" s="85" t="s">
        <v>608</v>
      </c>
      <c r="B271" s="85" t="s">
        <v>391</v>
      </c>
      <c r="C271" s="85">
        <v>30</v>
      </c>
      <c r="D271" s="85" t="s">
        <v>431</v>
      </c>
      <c r="E271" s="85">
        <v>63</v>
      </c>
      <c r="F271" s="85" t="s">
        <v>35</v>
      </c>
      <c r="G271" s="85">
        <v>31.065089448703905</v>
      </c>
      <c r="H271" s="85">
        <v>0</v>
      </c>
      <c r="I271" s="85">
        <v>0</v>
      </c>
      <c r="J271" s="85">
        <v>12.730789314336695</v>
      </c>
      <c r="K271" s="85">
        <v>0</v>
      </c>
      <c r="L271" s="85">
        <v>0.74150000000000016</v>
      </c>
      <c r="M271" s="85">
        <v>1.0887895439014503</v>
      </c>
      <c r="N271" s="85">
        <v>0.16566023503211008</v>
      </c>
      <c r="O271" s="85">
        <v>1.1000000000000001</v>
      </c>
      <c r="P271" s="85">
        <v>3.7394148673129322</v>
      </c>
      <c r="S271" s="88"/>
      <c r="T271" s="87">
        <v>3</v>
      </c>
      <c r="V271" s="89">
        <f t="shared" si="45"/>
        <v>53.631243409287094</v>
      </c>
      <c r="W271" s="66">
        <f t="shared" si="40"/>
        <v>55.931243409287092</v>
      </c>
      <c r="X271" s="66">
        <f t="shared" si="41"/>
        <v>56.131243409287094</v>
      </c>
      <c r="Y271" s="66">
        <f t="shared" si="42"/>
        <v>53.631243409287094</v>
      </c>
      <c r="Z271" s="66">
        <f t="shared" si="43"/>
        <v>55.931243409287092</v>
      </c>
      <c r="AA271" s="66">
        <f t="shared" si="44"/>
        <v>56.131243409287094</v>
      </c>
    </row>
    <row r="272" spans="1:27" x14ac:dyDescent="0.25">
      <c r="A272" s="85" t="s">
        <v>608</v>
      </c>
      <c r="B272" s="85" t="s">
        <v>610</v>
      </c>
      <c r="C272" s="85">
        <v>36</v>
      </c>
      <c r="D272" s="85" t="s">
        <v>431</v>
      </c>
      <c r="E272" s="85">
        <v>63</v>
      </c>
      <c r="F272" s="85" t="s">
        <v>35</v>
      </c>
      <c r="G272" s="85">
        <v>31.161888686131384</v>
      </c>
      <c r="H272" s="85">
        <v>0</v>
      </c>
      <c r="I272" s="85">
        <v>0</v>
      </c>
      <c r="J272" s="85">
        <v>12.046166067750866</v>
      </c>
      <c r="K272" s="85">
        <v>0</v>
      </c>
      <c r="L272" s="85">
        <v>0.74150000000000027</v>
      </c>
      <c r="M272" s="85">
        <v>1.083891220119009</v>
      </c>
      <c r="N272" s="85">
        <v>0.16949861327528176</v>
      </c>
      <c r="O272" s="85">
        <v>1.1000000000000005</v>
      </c>
      <c r="P272" s="85">
        <v>3.7352205171806938</v>
      </c>
      <c r="S272" s="88"/>
      <c r="T272" s="87">
        <v>3</v>
      </c>
      <c r="V272" s="89">
        <f t="shared" si="45"/>
        <v>53.038165104457235</v>
      </c>
      <c r="W272" s="66">
        <f t="shared" si="40"/>
        <v>55.338165104457232</v>
      </c>
      <c r="X272" s="66">
        <f t="shared" si="41"/>
        <v>55.538165104457235</v>
      </c>
      <c r="Y272" s="66">
        <f t="shared" si="42"/>
        <v>53.038165104457235</v>
      </c>
      <c r="Z272" s="66">
        <f t="shared" si="43"/>
        <v>55.338165104457232</v>
      </c>
      <c r="AA272" s="66">
        <f t="shared" si="44"/>
        <v>55.538165104457235</v>
      </c>
    </row>
    <row r="273" spans="1:27" x14ac:dyDescent="0.25">
      <c r="A273" s="85" t="s">
        <v>611</v>
      </c>
      <c r="B273" s="85" t="s">
        <v>473</v>
      </c>
      <c r="C273" s="85">
        <v>12</v>
      </c>
      <c r="D273" s="85" t="s">
        <v>431</v>
      </c>
      <c r="E273" s="85">
        <v>63</v>
      </c>
      <c r="F273" s="85" t="s">
        <v>35</v>
      </c>
      <c r="G273" s="85">
        <v>32.466401826484017</v>
      </c>
      <c r="H273" s="85">
        <v>0</v>
      </c>
      <c r="I273" s="85">
        <v>0</v>
      </c>
      <c r="J273" s="85">
        <v>12.760771651468689</v>
      </c>
      <c r="K273" s="85">
        <v>0</v>
      </c>
      <c r="L273" s="85">
        <v>0.74150000000000016</v>
      </c>
      <c r="M273" s="85">
        <v>1.0271822443820429</v>
      </c>
      <c r="N273" s="85">
        <v>0.14668366006502087</v>
      </c>
      <c r="O273" s="85">
        <v>1.1000000000000003</v>
      </c>
      <c r="P273" s="85">
        <v>3.8691613933214408</v>
      </c>
      <c r="S273" s="88"/>
      <c r="T273" s="87">
        <v>3</v>
      </c>
      <c r="V273" s="89">
        <f t="shared" si="45"/>
        <v>55.111700775721211</v>
      </c>
      <c r="W273" s="66">
        <f t="shared" si="40"/>
        <v>57.411700775721208</v>
      </c>
      <c r="X273" s="66">
        <f t="shared" si="41"/>
        <v>57.611700775721211</v>
      </c>
      <c r="Y273" s="66">
        <f t="shared" si="42"/>
        <v>55.111700775721211</v>
      </c>
      <c r="Z273" s="66">
        <f t="shared" si="43"/>
        <v>57.411700775721208</v>
      </c>
      <c r="AA273" s="66">
        <f t="shared" si="44"/>
        <v>57.611700775721211</v>
      </c>
    </row>
    <row r="274" spans="1:27" x14ac:dyDescent="0.25">
      <c r="A274" s="85" t="s">
        <v>611</v>
      </c>
      <c r="B274" s="85" t="s">
        <v>498</v>
      </c>
      <c r="C274" s="85">
        <v>18</v>
      </c>
      <c r="D274" s="85" t="s">
        <v>431</v>
      </c>
      <c r="E274" s="85">
        <v>63</v>
      </c>
      <c r="F274" s="85" t="s">
        <v>35</v>
      </c>
      <c r="G274" s="85">
        <v>31.040686095931999</v>
      </c>
      <c r="H274" s="85">
        <v>0</v>
      </c>
      <c r="I274" s="85">
        <v>0</v>
      </c>
      <c r="J274" s="85">
        <v>13.153701966808855</v>
      </c>
      <c r="K274" s="85">
        <v>0</v>
      </c>
      <c r="L274" s="85">
        <v>0.74150000000000016</v>
      </c>
      <c r="M274" s="85">
        <v>1.0577033979458872</v>
      </c>
      <c r="N274" s="85">
        <v>0.15511159321607662</v>
      </c>
      <c r="O274" s="85">
        <v>1.1000000000000003</v>
      </c>
      <c r="P274" s="85">
        <v>3.7465655083023734</v>
      </c>
      <c r="S274" s="88"/>
      <c r="T274" s="87">
        <v>3</v>
      </c>
      <c r="V274" s="89">
        <f t="shared" si="45"/>
        <v>53.995268562205197</v>
      </c>
      <c r="W274" s="66">
        <f t="shared" si="40"/>
        <v>56.295268562205194</v>
      </c>
      <c r="X274" s="66">
        <f t="shared" si="41"/>
        <v>56.495268562205197</v>
      </c>
      <c r="Y274" s="66">
        <f t="shared" si="42"/>
        <v>53.995268562205197</v>
      </c>
      <c r="Z274" s="66">
        <f t="shared" si="43"/>
        <v>56.295268562205194</v>
      </c>
      <c r="AA274" s="66">
        <f t="shared" si="44"/>
        <v>56.495268562205197</v>
      </c>
    </row>
    <row r="275" spans="1:27" x14ac:dyDescent="0.25">
      <c r="A275" s="85" t="s">
        <v>611</v>
      </c>
      <c r="B275" s="85" t="s">
        <v>474</v>
      </c>
      <c r="C275" s="85">
        <v>24</v>
      </c>
      <c r="D275" s="85" t="s">
        <v>431</v>
      </c>
      <c r="E275" s="85">
        <v>63</v>
      </c>
      <c r="F275" s="85" t="s">
        <v>35</v>
      </c>
      <c r="G275" s="85">
        <v>31.540424657534246</v>
      </c>
      <c r="H275" s="85">
        <v>0</v>
      </c>
      <c r="I275" s="85">
        <v>0</v>
      </c>
      <c r="J275" s="85">
        <v>13.44759525852144</v>
      </c>
      <c r="K275" s="85">
        <v>0</v>
      </c>
      <c r="L275" s="85">
        <v>0.74150000000000027</v>
      </c>
      <c r="M275" s="85">
        <v>1.0807095987853843</v>
      </c>
      <c r="N275" s="85">
        <v>0.16203479872830248</v>
      </c>
      <c r="O275" s="85">
        <v>1.1000000000000005</v>
      </c>
      <c r="P275" s="85">
        <v>3.7744201972121982</v>
      </c>
      <c r="S275" s="88"/>
      <c r="T275" s="87">
        <v>3</v>
      </c>
      <c r="V275" s="89">
        <f t="shared" si="45"/>
        <v>54.846684510781571</v>
      </c>
      <c r="W275" s="66">
        <f t="shared" si="40"/>
        <v>57.146684510781569</v>
      </c>
      <c r="X275" s="66">
        <f t="shared" si="41"/>
        <v>57.346684510781571</v>
      </c>
      <c r="Y275" s="66">
        <f t="shared" si="42"/>
        <v>54.846684510781571</v>
      </c>
      <c r="Z275" s="66">
        <f t="shared" si="43"/>
        <v>57.146684510781569</v>
      </c>
      <c r="AA275" s="66">
        <f t="shared" si="44"/>
        <v>57.346684510781571</v>
      </c>
    </row>
    <row r="276" spans="1:27" x14ac:dyDescent="0.25">
      <c r="A276" s="85" t="s">
        <v>611</v>
      </c>
      <c r="B276" s="85" t="s">
        <v>500</v>
      </c>
      <c r="C276" s="85">
        <v>30</v>
      </c>
      <c r="D276" s="85" t="s">
        <v>431</v>
      </c>
      <c r="E276" s="85">
        <v>63</v>
      </c>
      <c r="F276" s="85" t="s">
        <v>35</v>
      </c>
      <c r="G276" s="85">
        <v>30.941575492341357</v>
      </c>
      <c r="H276" s="85">
        <v>0</v>
      </c>
      <c r="I276" s="85">
        <v>0</v>
      </c>
      <c r="J276" s="85">
        <v>12.627993132633499</v>
      </c>
      <c r="K276" s="85">
        <v>0</v>
      </c>
      <c r="L276" s="85">
        <v>0.74150000000000027</v>
      </c>
      <c r="M276" s="85">
        <v>1.0908260801199936</v>
      </c>
      <c r="N276" s="85">
        <v>0.16747007483815995</v>
      </c>
      <c r="O276" s="85">
        <v>1.1000000000000005</v>
      </c>
      <c r="P276" s="85">
        <v>3.7239363182598653</v>
      </c>
      <c r="S276" s="88"/>
      <c r="T276" s="87">
        <v>3</v>
      </c>
      <c r="V276" s="89">
        <f t="shared" si="45"/>
        <v>53.393301098192879</v>
      </c>
      <c r="W276" s="66">
        <f t="shared" si="40"/>
        <v>55.693301098192876</v>
      </c>
      <c r="X276" s="66">
        <f t="shared" si="41"/>
        <v>55.893301098192879</v>
      </c>
      <c r="Y276" s="66">
        <f t="shared" si="42"/>
        <v>53.393301098192879</v>
      </c>
      <c r="Z276" s="66">
        <f t="shared" si="43"/>
        <v>55.693301098192876</v>
      </c>
      <c r="AA276" s="66">
        <f t="shared" si="44"/>
        <v>55.893301098192879</v>
      </c>
    </row>
    <row r="277" spans="1:27" x14ac:dyDescent="0.25">
      <c r="A277" s="85" t="s">
        <v>611</v>
      </c>
      <c r="B277" s="85" t="s">
        <v>612</v>
      </c>
      <c r="C277" s="85">
        <v>36</v>
      </c>
      <c r="D277" s="85" t="s">
        <v>431</v>
      </c>
      <c r="E277" s="85">
        <v>63</v>
      </c>
      <c r="F277" s="85" t="s">
        <v>35</v>
      </c>
      <c r="G277" s="85">
        <v>31.029151459854017</v>
      </c>
      <c r="H277" s="85">
        <v>0</v>
      </c>
      <c r="I277" s="85">
        <v>0</v>
      </c>
      <c r="J277" s="85">
        <v>11.965705577384705</v>
      </c>
      <c r="K277" s="85">
        <v>0</v>
      </c>
      <c r="L277" s="85">
        <v>0.74150000000000027</v>
      </c>
      <c r="M277" s="85">
        <v>1.083891220119009</v>
      </c>
      <c r="N277" s="85">
        <v>0.17098719915220165</v>
      </c>
      <c r="O277" s="85">
        <v>1.1000000000000005</v>
      </c>
      <c r="P277" s="85">
        <v>3.7193526904779275</v>
      </c>
      <c r="S277" s="88"/>
      <c r="T277" s="87">
        <v>3</v>
      </c>
      <c r="V277" s="89">
        <f t="shared" si="45"/>
        <v>52.810588146987861</v>
      </c>
      <c r="W277" s="66">
        <f t="shared" si="40"/>
        <v>55.110588146987858</v>
      </c>
      <c r="X277" s="66">
        <f t="shared" si="41"/>
        <v>55.310588146987861</v>
      </c>
      <c r="Y277" s="66">
        <f t="shared" si="42"/>
        <v>52.810588146987861</v>
      </c>
      <c r="Z277" s="66">
        <f t="shared" si="43"/>
        <v>55.110588146987858</v>
      </c>
      <c r="AA277" s="66">
        <f t="shared" si="44"/>
        <v>55.310588146987861</v>
      </c>
    </row>
    <row r="278" spans="1:27" x14ac:dyDescent="0.25">
      <c r="A278" s="85" t="s">
        <v>615</v>
      </c>
      <c r="B278" s="85" t="s">
        <v>476</v>
      </c>
      <c r="C278" s="85">
        <v>12</v>
      </c>
      <c r="D278" s="85" t="s">
        <v>431</v>
      </c>
      <c r="E278" s="85">
        <v>63</v>
      </c>
      <c r="F278" s="85" t="s">
        <v>35</v>
      </c>
      <c r="G278" s="85">
        <v>32.191753424657541</v>
      </c>
      <c r="H278" s="85">
        <v>0</v>
      </c>
      <c r="I278" s="85">
        <v>0</v>
      </c>
      <c r="J278" s="85">
        <v>12.884640794827304</v>
      </c>
      <c r="K278" s="85">
        <v>0</v>
      </c>
      <c r="L278" s="85">
        <v>0.74150000000000027</v>
      </c>
      <c r="M278" s="85">
        <v>1.0954219271031569</v>
      </c>
      <c r="N278" s="85">
        <v>0.14973899751863895</v>
      </c>
      <c r="O278" s="85">
        <v>1.1000000000000003</v>
      </c>
      <c r="P278" s="85">
        <v>3.8443575039298858</v>
      </c>
      <c r="S278" s="88"/>
      <c r="T278" s="87">
        <v>3</v>
      </c>
      <c r="V278" s="89">
        <f t="shared" si="45"/>
        <v>55.007412648036528</v>
      </c>
      <c r="W278" s="66">
        <f t="shared" si="40"/>
        <v>57.307412648036525</v>
      </c>
      <c r="X278" s="66">
        <f t="shared" si="41"/>
        <v>57.507412648036528</v>
      </c>
      <c r="Y278" s="66">
        <f t="shared" si="42"/>
        <v>55.007412648036528</v>
      </c>
      <c r="Z278" s="66">
        <f t="shared" si="43"/>
        <v>57.307412648036525</v>
      </c>
      <c r="AA278" s="66">
        <f t="shared" si="44"/>
        <v>57.507412648036528</v>
      </c>
    </row>
    <row r="279" spans="1:27" x14ac:dyDescent="0.25">
      <c r="A279" s="85" t="s">
        <v>615</v>
      </c>
      <c r="B279" s="85" t="s">
        <v>504</v>
      </c>
      <c r="C279" s="85">
        <v>18</v>
      </c>
      <c r="D279" s="85" t="s">
        <v>431</v>
      </c>
      <c r="E279" s="85">
        <v>63</v>
      </c>
      <c r="F279" s="85" t="s">
        <v>35</v>
      </c>
      <c r="G279" s="85">
        <v>30.881392944038936</v>
      </c>
      <c r="H279" s="85">
        <v>0</v>
      </c>
      <c r="I279" s="85">
        <v>0</v>
      </c>
      <c r="J279" s="85">
        <v>13.331013790448131</v>
      </c>
      <c r="K279" s="85">
        <v>0</v>
      </c>
      <c r="L279" s="85">
        <v>0.74150000000000005</v>
      </c>
      <c r="M279" s="85">
        <v>1.12760831964802</v>
      </c>
      <c r="N279" s="85">
        <v>0.15709003176896966</v>
      </c>
      <c r="O279" s="85">
        <v>1.1000000000000001</v>
      </c>
      <c r="P279" s="85">
        <v>3.7276951306944781</v>
      </c>
      <c r="S279" s="88"/>
      <c r="T279" s="87">
        <v>3</v>
      </c>
      <c r="V279" s="89">
        <f t="shared" si="45"/>
        <v>54.066300216598535</v>
      </c>
      <c r="W279" s="66">
        <f t="shared" si="40"/>
        <v>56.366300216598532</v>
      </c>
      <c r="X279" s="66">
        <f t="shared" si="41"/>
        <v>56.566300216598535</v>
      </c>
      <c r="Y279" s="66">
        <f t="shared" si="42"/>
        <v>54.066300216598535</v>
      </c>
      <c r="Z279" s="66">
        <f t="shared" si="43"/>
        <v>56.366300216598532</v>
      </c>
      <c r="AA279" s="66">
        <f t="shared" si="44"/>
        <v>56.566300216598535</v>
      </c>
    </row>
    <row r="280" spans="1:27" x14ac:dyDescent="0.25">
      <c r="A280" s="85" t="s">
        <v>615</v>
      </c>
      <c r="B280" s="85" t="s">
        <v>478</v>
      </c>
      <c r="C280" s="85">
        <v>24</v>
      </c>
      <c r="D280" s="85" t="s">
        <v>431</v>
      </c>
      <c r="E280" s="85">
        <v>63</v>
      </c>
      <c r="F280" s="85" t="s">
        <v>35</v>
      </c>
      <c r="G280" s="85">
        <v>31.374589041095891</v>
      </c>
      <c r="H280" s="85">
        <v>0</v>
      </c>
      <c r="I280" s="85">
        <v>0</v>
      </c>
      <c r="J280" s="85">
        <v>13.567528513124628</v>
      </c>
      <c r="K280" s="85">
        <v>0</v>
      </c>
      <c r="L280" s="85">
        <v>0.74150000000000005</v>
      </c>
      <c r="M280" s="85">
        <v>1.1527489088193497</v>
      </c>
      <c r="N280" s="85">
        <v>0.16426454499764501</v>
      </c>
      <c r="O280" s="85">
        <v>1.1000000000000001</v>
      </c>
      <c r="P280" s="85">
        <v>3.7584939293044153</v>
      </c>
      <c r="S280" s="88"/>
      <c r="T280" s="87">
        <v>3</v>
      </c>
      <c r="V280" s="89">
        <f t="shared" si="45"/>
        <v>54.859124937341932</v>
      </c>
      <c r="W280" s="66">
        <f t="shared" si="40"/>
        <v>57.159124937341929</v>
      </c>
      <c r="X280" s="66">
        <f t="shared" si="41"/>
        <v>57.359124937341932</v>
      </c>
      <c r="Y280" s="66">
        <f t="shared" si="42"/>
        <v>54.859124937341932</v>
      </c>
      <c r="Z280" s="66">
        <f t="shared" si="43"/>
        <v>57.159124937341929</v>
      </c>
      <c r="AA280" s="66">
        <f t="shared" si="44"/>
        <v>57.359124937341932</v>
      </c>
    </row>
    <row r="281" spans="1:27" x14ac:dyDescent="0.25">
      <c r="A281" s="85" t="s">
        <v>615</v>
      </c>
      <c r="B281" s="85" t="s">
        <v>505</v>
      </c>
      <c r="C281" s="85">
        <v>30</v>
      </c>
      <c r="D281" s="85" t="s">
        <v>431</v>
      </c>
      <c r="E281" s="85">
        <v>63</v>
      </c>
      <c r="F281" s="85" t="s">
        <v>35</v>
      </c>
      <c r="G281" s="85">
        <v>30.858196422051847</v>
      </c>
      <c r="H281" s="85">
        <v>0</v>
      </c>
      <c r="I281" s="85">
        <v>0</v>
      </c>
      <c r="J281" s="85">
        <v>12.544185049589863</v>
      </c>
      <c r="K281" s="85">
        <v>0</v>
      </c>
      <c r="L281" s="85">
        <v>0.74150000000000005</v>
      </c>
      <c r="M281" s="85">
        <v>1.167050191411279</v>
      </c>
      <c r="N281" s="85">
        <v>0.16920943615180159</v>
      </c>
      <c r="O281" s="85">
        <v>1.1000000000000001</v>
      </c>
      <c r="P281" s="85">
        <v>3.7180838959824216</v>
      </c>
      <c r="S281" s="88"/>
      <c r="T281" s="87">
        <v>3</v>
      </c>
      <c r="V281" s="89">
        <f t="shared" si="45"/>
        <v>53.298224995187212</v>
      </c>
      <c r="W281" s="66">
        <f t="shared" si="40"/>
        <v>55.598224995187209</v>
      </c>
      <c r="X281" s="66">
        <f t="shared" si="41"/>
        <v>55.798224995187212</v>
      </c>
      <c r="Y281" s="66">
        <f t="shared" si="42"/>
        <v>53.298224995187212</v>
      </c>
      <c r="Z281" s="66">
        <f t="shared" si="43"/>
        <v>55.598224995187209</v>
      </c>
      <c r="AA281" s="66">
        <f t="shared" si="44"/>
        <v>55.798224995187212</v>
      </c>
    </row>
    <row r="282" spans="1:27" x14ac:dyDescent="0.25">
      <c r="A282" s="85" t="s">
        <v>615</v>
      </c>
      <c r="B282" s="85" t="s">
        <v>616</v>
      </c>
      <c r="C282" s="85">
        <v>36</v>
      </c>
      <c r="D282" s="85" t="s">
        <v>431</v>
      </c>
      <c r="E282" s="85">
        <v>63</v>
      </c>
      <c r="F282" s="85" t="s">
        <v>35</v>
      </c>
      <c r="G282" s="85">
        <v>30.884428223844285</v>
      </c>
      <c r="H282" s="85">
        <v>0</v>
      </c>
      <c r="I282" s="85">
        <v>0</v>
      </c>
      <c r="J282" s="85">
        <v>11.882563070673003</v>
      </c>
      <c r="K282" s="85">
        <v>0</v>
      </c>
      <c r="L282" s="85">
        <v>0.74150000000000016</v>
      </c>
      <c r="M282" s="85">
        <v>1.159801108680953</v>
      </c>
      <c r="N282" s="85">
        <v>0.17247369666509665</v>
      </c>
      <c r="O282" s="85">
        <v>1.1000000000000003</v>
      </c>
      <c r="P282" s="85">
        <v>3.7099268468605149</v>
      </c>
      <c r="S282" s="88"/>
      <c r="T282" s="87">
        <v>3</v>
      </c>
      <c r="V282" s="89">
        <f t="shared" si="45"/>
        <v>52.650692946723851</v>
      </c>
      <c r="W282" s="66">
        <f t="shared" si="40"/>
        <v>54.950692946723848</v>
      </c>
      <c r="X282" s="66">
        <f t="shared" si="41"/>
        <v>55.150692946723851</v>
      </c>
      <c r="Y282" s="66">
        <f t="shared" si="42"/>
        <v>52.650692946723851</v>
      </c>
      <c r="Z282" s="66">
        <f t="shared" si="43"/>
        <v>54.950692946723848</v>
      </c>
      <c r="AA282" s="66">
        <f t="shared" si="44"/>
        <v>55.150692946723851</v>
      </c>
    </row>
    <row r="283" spans="1:27" x14ac:dyDescent="0.25">
      <c r="A283" s="85" t="s">
        <v>617</v>
      </c>
      <c r="B283" s="85" t="s">
        <v>481</v>
      </c>
      <c r="C283" s="85">
        <v>12</v>
      </c>
      <c r="D283" s="85" t="s">
        <v>431</v>
      </c>
      <c r="E283" s="85">
        <v>63</v>
      </c>
      <c r="F283" s="85" t="s">
        <v>35</v>
      </c>
      <c r="G283" s="85">
        <v>31.958894977168956</v>
      </c>
      <c r="H283" s="85">
        <v>0</v>
      </c>
      <c r="I283" s="85">
        <v>0</v>
      </c>
      <c r="J283" s="85">
        <v>12.99689631016385</v>
      </c>
      <c r="K283" s="85">
        <v>0</v>
      </c>
      <c r="L283" s="85">
        <v>0.74150000000000027</v>
      </c>
      <c r="M283" s="85">
        <v>1.1099190995508752</v>
      </c>
      <c r="N283" s="85">
        <v>0.15284026375949181</v>
      </c>
      <c r="O283" s="85">
        <v>1.1000000000000005</v>
      </c>
      <c r="P283" s="85">
        <v>3.8189932642404747</v>
      </c>
      <c r="S283" s="88"/>
      <c r="T283" s="87">
        <v>3</v>
      </c>
      <c r="V283" s="89">
        <f t="shared" si="45"/>
        <v>54.879043914883653</v>
      </c>
      <c r="W283" s="66">
        <f t="shared" si="40"/>
        <v>57.17904391488365</v>
      </c>
      <c r="X283" s="66">
        <f t="shared" si="41"/>
        <v>57.379043914883653</v>
      </c>
      <c r="Y283" s="66">
        <f t="shared" si="42"/>
        <v>54.879043914883653</v>
      </c>
      <c r="Z283" s="66">
        <f t="shared" si="43"/>
        <v>57.17904391488365</v>
      </c>
      <c r="AA283" s="66">
        <f t="shared" si="44"/>
        <v>57.379043914883653</v>
      </c>
    </row>
    <row r="284" spans="1:27" x14ac:dyDescent="0.25">
      <c r="A284" s="85" t="s">
        <v>617</v>
      </c>
      <c r="B284" s="85" t="s">
        <v>600</v>
      </c>
      <c r="C284" s="85">
        <v>18</v>
      </c>
      <c r="D284" s="85" t="s">
        <v>431</v>
      </c>
      <c r="E284" s="85">
        <v>63</v>
      </c>
      <c r="F284" s="85" t="s">
        <v>35</v>
      </c>
      <c r="G284" s="85">
        <v>30.755913782635098</v>
      </c>
      <c r="H284" s="85">
        <v>0</v>
      </c>
      <c r="I284" s="85">
        <v>0</v>
      </c>
      <c r="J284" s="85">
        <v>13.406599479543537</v>
      </c>
      <c r="K284" s="85">
        <v>0</v>
      </c>
      <c r="L284" s="85">
        <v>0.74150000000000005</v>
      </c>
      <c r="M284" s="85">
        <v>1.1448792889334867</v>
      </c>
      <c r="N284" s="85">
        <v>0.15917764685231967</v>
      </c>
      <c r="O284" s="85">
        <v>1.1000000000000001</v>
      </c>
      <c r="P284" s="85">
        <v>3.707004513902096</v>
      </c>
      <c r="S284" s="88"/>
      <c r="T284" s="87">
        <v>3</v>
      </c>
      <c r="V284" s="89">
        <f t="shared" si="45"/>
        <v>54.015074711866532</v>
      </c>
      <c r="W284" s="66">
        <f t="shared" si="40"/>
        <v>56.315074711866529</v>
      </c>
      <c r="X284" s="66">
        <f t="shared" si="41"/>
        <v>56.515074711866532</v>
      </c>
      <c r="Y284" s="66">
        <f t="shared" si="42"/>
        <v>54.015074711866532</v>
      </c>
      <c r="Z284" s="66">
        <f t="shared" si="43"/>
        <v>56.315074711866529</v>
      </c>
      <c r="AA284" s="66">
        <f t="shared" si="44"/>
        <v>56.515074711866532</v>
      </c>
    </row>
    <row r="285" spans="1:27" x14ac:dyDescent="0.25">
      <c r="A285" s="85" t="s">
        <v>617</v>
      </c>
      <c r="B285" s="85" t="s">
        <v>483</v>
      </c>
      <c r="C285" s="85">
        <v>24</v>
      </c>
      <c r="D285" s="85" t="s">
        <v>431</v>
      </c>
      <c r="E285" s="85">
        <v>63</v>
      </c>
      <c r="F285" s="85" t="s">
        <v>35</v>
      </c>
      <c r="G285" s="85">
        <v>31.247639269406392</v>
      </c>
      <c r="H285" s="85">
        <v>0</v>
      </c>
      <c r="I285" s="85">
        <v>0</v>
      </c>
      <c r="J285" s="85">
        <v>13.38690109530509</v>
      </c>
      <c r="K285" s="85">
        <v>0</v>
      </c>
      <c r="L285" s="85">
        <v>0.74150000000000016</v>
      </c>
      <c r="M285" s="85">
        <v>1.1611388677960088</v>
      </c>
      <c r="N285" s="85">
        <v>0.16652780950958659</v>
      </c>
      <c r="O285" s="85">
        <v>1.1000000000000003</v>
      </c>
      <c r="P285" s="85">
        <v>3.7453630004262641</v>
      </c>
      <c r="S285" s="88"/>
      <c r="T285" s="87">
        <v>3</v>
      </c>
      <c r="V285" s="89">
        <f t="shared" si="45"/>
        <v>54.54907004244334</v>
      </c>
      <c r="W285" s="66">
        <f t="shared" si="40"/>
        <v>56.849070042443337</v>
      </c>
      <c r="X285" s="66">
        <f t="shared" si="41"/>
        <v>57.04907004244334</v>
      </c>
      <c r="Y285" s="66">
        <f t="shared" si="42"/>
        <v>54.54907004244334</v>
      </c>
      <c r="Z285" s="66">
        <f t="shared" si="43"/>
        <v>56.849070042443337</v>
      </c>
      <c r="AA285" s="66">
        <f t="shared" si="44"/>
        <v>57.04907004244334</v>
      </c>
    </row>
    <row r="286" spans="1:27" x14ac:dyDescent="0.25">
      <c r="A286" s="85" t="s">
        <v>617</v>
      </c>
      <c r="B286" s="85" t="s">
        <v>601</v>
      </c>
      <c r="C286" s="85">
        <v>30</v>
      </c>
      <c r="D286" s="85" t="s">
        <v>431</v>
      </c>
      <c r="E286" s="85">
        <v>63</v>
      </c>
      <c r="F286" s="85" t="s">
        <v>35</v>
      </c>
      <c r="G286" s="85">
        <v>30.775536105032824</v>
      </c>
      <c r="H286" s="85">
        <v>0</v>
      </c>
      <c r="I286" s="85">
        <v>0</v>
      </c>
      <c r="J286" s="85">
        <v>12.395178880720366</v>
      </c>
      <c r="K286" s="85">
        <v>0</v>
      </c>
      <c r="L286" s="85">
        <v>0.74150000000000016</v>
      </c>
      <c r="M286" s="85">
        <v>1.1764207656010339</v>
      </c>
      <c r="N286" s="85">
        <v>0.17103834478774044</v>
      </c>
      <c r="O286" s="85">
        <v>1.1000000000000003</v>
      </c>
      <c r="P286" s="85">
        <v>3.7055049493006633</v>
      </c>
      <c r="S286" s="88"/>
      <c r="T286" s="87">
        <v>3</v>
      </c>
      <c r="V286" s="89">
        <f t="shared" si="45"/>
        <v>53.065179045442626</v>
      </c>
      <c r="W286" s="66">
        <f t="shared" si="40"/>
        <v>55.365179045442623</v>
      </c>
      <c r="X286" s="66">
        <f t="shared" si="41"/>
        <v>55.565179045442626</v>
      </c>
      <c r="Y286" s="66">
        <f t="shared" si="42"/>
        <v>53.065179045442626</v>
      </c>
      <c r="Z286" s="66">
        <f t="shared" si="43"/>
        <v>55.365179045442623</v>
      </c>
      <c r="AA286" s="66">
        <f t="shared" si="44"/>
        <v>55.565179045442626</v>
      </c>
    </row>
    <row r="287" spans="1:27" x14ac:dyDescent="0.25">
      <c r="A287" s="85" t="s">
        <v>617</v>
      </c>
      <c r="B287" s="85" t="s">
        <v>618</v>
      </c>
      <c r="C287" s="85">
        <v>36</v>
      </c>
      <c r="D287" s="85" t="s">
        <v>431</v>
      </c>
      <c r="E287" s="85">
        <v>63</v>
      </c>
      <c r="F287" s="85" t="s">
        <v>35</v>
      </c>
      <c r="G287" s="85">
        <v>30.736064476885648</v>
      </c>
      <c r="H287" s="85">
        <v>0</v>
      </c>
      <c r="I287" s="85">
        <v>0</v>
      </c>
      <c r="J287" s="85">
        <v>11.762144792126641</v>
      </c>
      <c r="K287" s="85">
        <v>0</v>
      </c>
      <c r="L287" s="85">
        <v>0.74150000000000016</v>
      </c>
      <c r="M287" s="85">
        <v>1.160862697982638</v>
      </c>
      <c r="N287" s="85">
        <v>0.17398253967305771</v>
      </c>
      <c r="O287" s="85">
        <v>1.1000000000000001</v>
      </c>
      <c r="P287" s="85">
        <v>3.6919510962674158</v>
      </c>
      <c r="S287" s="88"/>
      <c r="T287" s="87">
        <v>3</v>
      </c>
      <c r="V287" s="89">
        <f t="shared" si="45"/>
        <v>52.366505602935405</v>
      </c>
      <c r="W287" s="66">
        <f t="shared" si="40"/>
        <v>54.666505602935402</v>
      </c>
      <c r="X287" s="66">
        <f t="shared" si="41"/>
        <v>54.866505602935405</v>
      </c>
      <c r="Y287" s="66">
        <f t="shared" si="42"/>
        <v>52.366505602935405</v>
      </c>
      <c r="Z287" s="66">
        <f t="shared" si="43"/>
        <v>54.666505602935402</v>
      </c>
      <c r="AA287" s="66">
        <f t="shared" si="44"/>
        <v>54.866505602935405</v>
      </c>
    </row>
    <row r="288" spans="1:27" x14ac:dyDescent="0.25">
      <c r="A288" s="85" t="s">
        <v>633</v>
      </c>
      <c r="B288" s="85" t="s">
        <v>40</v>
      </c>
      <c r="C288" s="85">
        <v>12</v>
      </c>
      <c r="D288" s="85" t="s">
        <v>431</v>
      </c>
      <c r="E288" s="85">
        <v>63</v>
      </c>
      <c r="F288" s="85" t="s">
        <v>35</v>
      </c>
      <c r="G288" s="85">
        <v>31.865716894977169</v>
      </c>
      <c r="H288" s="85">
        <v>0</v>
      </c>
      <c r="I288" s="85">
        <v>0</v>
      </c>
      <c r="J288" s="85">
        <v>13.112893676011616</v>
      </c>
      <c r="K288" s="85">
        <v>0</v>
      </c>
      <c r="L288" s="85">
        <v>0.74150000000000016</v>
      </c>
      <c r="M288" s="85">
        <v>1.1433646985362482</v>
      </c>
      <c r="N288" s="85">
        <v>0.15619907460166116</v>
      </c>
      <c r="O288" s="85">
        <v>1.1000000000000003</v>
      </c>
      <c r="P288" s="85">
        <v>3.8171293850888919</v>
      </c>
      <c r="S288" s="88"/>
      <c r="T288" s="87">
        <v>3</v>
      </c>
      <c r="V288" s="89">
        <f t="shared" si="45"/>
        <v>54.936803729215583</v>
      </c>
      <c r="W288" s="66">
        <f t="shared" si="40"/>
        <v>57.23680372921558</v>
      </c>
      <c r="X288" s="66">
        <f t="shared" si="41"/>
        <v>57.436803729215583</v>
      </c>
      <c r="Y288" s="66">
        <f t="shared" si="42"/>
        <v>54.936803729215583</v>
      </c>
      <c r="Z288" s="66">
        <f t="shared" si="43"/>
        <v>57.23680372921558</v>
      </c>
      <c r="AA288" s="66">
        <f t="shared" si="44"/>
        <v>57.436803729215583</v>
      </c>
    </row>
    <row r="289" spans="1:41" x14ac:dyDescent="0.25">
      <c r="A289" s="85" t="s">
        <v>633</v>
      </c>
      <c r="B289" s="85" t="s">
        <v>603</v>
      </c>
      <c r="C289" s="85">
        <v>18</v>
      </c>
      <c r="D289" s="85" t="s">
        <v>431</v>
      </c>
      <c r="E289" s="85">
        <v>63</v>
      </c>
      <c r="F289" s="85" t="s">
        <v>35</v>
      </c>
      <c r="G289" s="85">
        <v>31.323199757134184</v>
      </c>
      <c r="H289" s="85">
        <v>0</v>
      </c>
      <c r="I289" s="85">
        <v>0</v>
      </c>
      <c r="J289" s="85">
        <v>13.518530963714838</v>
      </c>
      <c r="K289" s="85">
        <v>0</v>
      </c>
      <c r="L289" s="85">
        <v>0.74150000000000005</v>
      </c>
      <c r="M289" s="85">
        <v>1.1707752582059008</v>
      </c>
      <c r="N289" s="85">
        <v>0.16236605171582691</v>
      </c>
      <c r="O289" s="85">
        <v>1.1000000000000003</v>
      </c>
      <c r="P289" s="85">
        <v>3.7516804801566317</v>
      </c>
      <c r="S289" s="88"/>
      <c r="T289" s="87">
        <v>3</v>
      </c>
      <c r="V289" s="89">
        <f t="shared" si="45"/>
        <v>54.768052510927383</v>
      </c>
      <c r="W289" s="66">
        <f t="shared" si="40"/>
        <v>57.06805251092738</v>
      </c>
      <c r="X289" s="66">
        <f t="shared" si="41"/>
        <v>57.268052510927383</v>
      </c>
      <c r="Y289" s="66">
        <f t="shared" si="42"/>
        <v>54.768052510927383</v>
      </c>
      <c r="Z289" s="66">
        <f t="shared" si="43"/>
        <v>57.06805251092738</v>
      </c>
      <c r="AA289" s="66">
        <f t="shared" si="44"/>
        <v>57.268052510927383</v>
      </c>
    </row>
    <row r="290" spans="1:41" x14ac:dyDescent="0.25">
      <c r="A290" s="85" t="s">
        <v>633</v>
      </c>
      <c r="B290" s="85" t="s">
        <v>41</v>
      </c>
      <c r="C290" s="85">
        <v>24</v>
      </c>
      <c r="D290" s="85" t="s">
        <v>431</v>
      </c>
      <c r="E290" s="85">
        <v>63</v>
      </c>
      <c r="F290" s="85" t="s">
        <v>35</v>
      </c>
      <c r="G290" s="85">
        <v>31.254031963470322</v>
      </c>
      <c r="H290" s="85">
        <v>0</v>
      </c>
      <c r="I290" s="85">
        <v>0</v>
      </c>
      <c r="J290" s="85">
        <v>13.200252763558229</v>
      </c>
      <c r="K290" s="85">
        <v>0</v>
      </c>
      <c r="L290" s="85">
        <v>0.74149999999999994</v>
      </c>
      <c r="M290" s="85">
        <v>1.1812505137524738</v>
      </c>
      <c r="N290" s="85">
        <v>0.16897902678376547</v>
      </c>
      <c r="O290" s="85">
        <v>1.1000000000000003</v>
      </c>
      <c r="P290" s="85">
        <v>3.7490986451888442</v>
      </c>
      <c r="S290" s="88"/>
      <c r="T290" s="87">
        <v>3</v>
      </c>
      <c r="V290" s="89">
        <f t="shared" si="45"/>
        <v>54.395112912753632</v>
      </c>
      <c r="W290" s="66">
        <f t="shared" si="40"/>
        <v>56.695112912753629</v>
      </c>
      <c r="X290" s="66">
        <f t="shared" si="41"/>
        <v>56.895112912753632</v>
      </c>
      <c r="Y290" s="66">
        <f t="shared" si="42"/>
        <v>54.395112912753632</v>
      </c>
      <c r="Z290" s="66">
        <f t="shared" si="43"/>
        <v>56.695112912753629</v>
      </c>
      <c r="AA290" s="66">
        <f t="shared" si="44"/>
        <v>56.895112912753632</v>
      </c>
    </row>
    <row r="291" spans="1:41" x14ac:dyDescent="0.25">
      <c r="A291" s="85" t="s">
        <v>633</v>
      </c>
      <c r="B291" s="85" t="s">
        <v>604</v>
      </c>
      <c r="C291" s="85">
        <v>30</v>
      </c>
      <c r="D291" s="85" t="s">
        <v>431</v>
      </c>
      <c r="E291" s="85">
        <v>63</v>
      </c>
      <c r="F291" s="85" t="s">
        <v>35</v>
      </c>
      <c r="G291" s="85">
        <v>30.999930707512764</v>
      </c>
      <c r="H291" s="85">
        <v>0</v>
      </c>
      <c r="I291" s="85">
        <v>0</v>
      </c>
      <c r="J291" s="85">
        <v>12.265184342185291</v>
      </c>
      <c r="K291" s="85">
        <v>0</v>
      </c>
      <c r="L291" s="85">
        <v>0.74150000000000016</v>
      </c>
      <c r="M291" s="85">
        <v>1.1858123151398099</v>
      </c>
      <c r="N291" s="85">
        <v>0.17297051049397458</v>
      </c>
      <c r="O291" s="85">
        <v>1.1000000000000003</v>
      </c>
      <c r="P291" s="85">
        <v>3.7196523193570763</v>
      </c>
      <c r="S291" s="88"/>
      <c r="T291" s="87">
        <v>3</v>
      </c>
      <c r="V291" s="89">
        <f t="shared" si="45"/>
        <v>53.185050194688912</v>
      </c>
      <c r="W291" s="66">
        <f t="shared" si="40"/>
        <v>55.48505019468891</v>
      </c>
      <c r="X291" s="66">
        <f t="shared" si="41"/>
        <v>55.685050194688912</v>
      </c>
      <c r="Y291" s="66">
        <f t="shared" si="42"/>
        <v>53.185050194688912</v>
      </c>
      <c r="Z291" s="66">
        <f t="shared" si="43"/>
        <v>55.48505019468891</v>
      </c>
      <c r="AA291" s="66">
        <f t="shared" si="44"/>
        <v>55.685050194688912</v>
      </c>
    </row>
    <row r="292" spans="1:41" x14ac:dyDescent="0.25">
      <c r="A292" s="85" t="s">
        <v>633</v>
      </c>
      <c r="B292" s="85" t="s">
        <v>634</v>
      </c>
      <c r="C292" s="85">
        <v>36</v>
      </c>
      <c r="D292" s="85" t="s">
        <v>431</v>
      </c>
      <c r="E292" s="85">
        <v>63</v>
      </c>
      <c r="F292" s="85" t="s">
        <v>35</v>
      </c>
      <c r="G292" s="85">
        <v>30.599489051094892</v>
      </c>
      <c r="H292" s="85">
        <v>0</v>
      </c>
      <c r="I292" s="85">
        <v>0</v>
      </c>
      <c r="J292" s="85">
        <v>11.637712570962069</v>
      </c>
      <c r="K292" s="85">
        <v>0</v>
      </c>
      <c r="L292" s="85">
        <v>0.74150000000000005</v>
      </c>
      <c r="M292" s="85">
        <v>1.1622910696504305</v>
      </c>
      <c r="N292" s="85">
        <v>0.17561668452251028</v>
      </c>
      <c r="O292" s="85">
        <v>1.1000000000000001</v>
      </c>
      <c r="P292" s="85">
        <v>3.6728764984422133</v>
      </c>
      <c r="S292" s="88"/>
      <c r="T292" s="87">
        <v>3</v>
      </c>
      <c r="V292" s="89">
        <f t="shared" si="45"/>
        <v>52.089485874672114</v>
      </c>
      <c r="W292" s="66">
        <f t="shared" si="40"/>
        <v>54.389485874672111</v>
      </c>
      <c r="X292" s="66">
        <f t="shared" si="41"/>
        <v>54.589485874672114</v>
      </c>
      <c r="Y292" s="66">
        <f t="shared" si="42"/>
        <v>52.089485874672114</v>
      </c>
      <c r="Z292" s="66">
        <f t="shared" si="43"/>
        <v>54.389485874672111</v>
      </c>
      <c r="AA292" s="66">
        <f t="shared" si="44"/>
        <v>54.589485874672114</v>
      </c>
    </row>
    <row r="293" spans="1:41" x14ac:dyDescent="0.25">
      <c r="A293" s="85" t="s">
        <v>638</v>
      </c>
      <c r="B293" s="85" t="s">
        <v>43</v>
      </c>
      <c r="C293" s="85">
        <v>12</v>
      </c>
      <c r="D293" s="85" t="s">
        <v>431</v>
      </c>
      <c r="E293" s="85">
        <v>63</v>
      </c>
      <c r="F293" s="85" t="s">
        <v>35</v>
      </c>
      <c r="G293" s="85">
        <v>31.773378995433788</v>
      </c>
      <c r="H293" s="85">
        <v>0</v>
      </c>
      <c r="I293" s="85">
        <v>0</v>
      </c>
      <c r="J293" s="85">
        <v>13.228891041859383</v>
      </c>
      <c r="K293" s="85">
        <v>0</v>
      </c>
      <c r="L293" s="85">
        <v>0.74150000000000005</v>
      </c>
      <c r="M293" s="85">
        <v>1.1651989816712125</v>
      </c>
      <c r="N293" s="85">
        <v>0.15943168858918541</v>
      </c>
      <c r="O293" s="85">
        <v>1.0999999999999999</v>
      </c>
      <c r="P293" s="85">
        <v>3.8101653138251379</v>
      </c>
      <c r="S293" s="88"/>
      <c r="T293" s="87">
        <v>3</v>
      </c>
      <c r="V293" s="89">
        <f t="shared" si="45"/>
        <v>54.978566021378711</v>
      </c>
      <c r="W293" s="66">
        <f t="shared" si="40"/>
        <v>57.278566021378708</v>
      </c>
      <c r="X293" s="66">
        <f t="shared" si="41"/>
        <v>57.478566021378711</v>
      </c>
      <c r="Y293" s="66">
        <f t="shared" si="42"/>
        <v>54.978566021378711</v>
      </c>
      <c r="Z293" s="66">
        <f t="shared" si="43"/>
        <v>57.278566021378708</v>
      </c>
      <c r="AA293" s="66">
        <f t="shared" si="44"/>
        <v>57.478566021378711</v>
      </c>
    </row>
    <row r="294" spans="1:41" x14ac:dyDescent="0.25">
      <c r="A294" s="85" t="s">
        <v>638</v>
      </c>
      <c r="B294" s="85" t="s">
        <v>606</v>
      </c>
      <c r="C294" s="85">
        <v>18</v>
      </c>
      <c r="D294" s="85" t="s">
        <v>431</v>
      </c>
      <c r="E294" s="85">
        <v>63</v>
      </c>
      <c r="F294" s="85" t="s">
        <v>35</v>
      </c>
      <c r="G294" s="85">
        <v>31.751874236874237</v>
      </c>
      <c r="H294" s="85">
        <v>0</v>
      </c>
      <c r="I294" s="85">
        <v>0</v>
      </c>
      <c r="J294" s="85">
        <v>13.592242563277848</v>
      </c>
      <c r="K294" s="85">
        <v>0</v>
      </c>
      <c r="L294" s="85">
        <v>0.74149999999999994</v>
      </c>
      <c r="M294" s="85">
        <v>1.1905076432483279</v>
      </c>
      <c r="N294" s="85">
        <v>0.16537981215427103</v>
      </c>
      <c r="O294" s="85">
        <v>1.0999999999999999</v>
      </c>
      <c r="P294" s="85">
        <v>3.7913527187367548</v>
      </c>
      <c r="S294" s="88"/>
      <c r="T294" s="87">
        <v>3</v>
      </c>
      <c r="V294" s="89">
        <f t="shared" si="45"/>
        <v>55.332856974291438</v>
      </c>
      <c r="W294" s="66">
        <f t="shared" si="40"/>
        <v>57.632856974291435</v>
      </c>
      <c r="X294" s="66">
        <f t="shared" si="41"/>
        <v>57.832856974291438</v>
      </c>
      <c r="Y294" s="66">
        <f t="shared" si="42"/>
        <v>55.332856974291438</v>
      </c>
      <c r="Z294" s="66">
        <f t="shared" si="43"/>
        <v>57.632856974291435</v>
      </c>
      <c r="AA294" s="66">
        <f t="shared" si="44"/>
        <v>57.832856974291438</v>
      </c>
    </row>
    <row r="295" spans="1:41" x14ac:dyDescent="0.25">
      <c r="A295" s="85" t="s">
        <v>638</v>
      </c>
      <c r="B295" s="85" t="s">
        <v>44</v>
      </c>
      <c r="C295" s="85">
        <v>24</v>
      </c>
      <c r="D295" s="85" t="s">
        <v>431</v>
      </c>
      <c r="E295" s="85">
        <v>63</v>
      </c>
      <c r="F295" s="85" t="s">
        <v>35</v>
      </c>
      <c r="G295" s="85">
        <v>31.222260273972601</v>
      </c>
      <c r="H295" s="85">
        <v>0</v>
      </c>
      <c r="I295" s="85">
        <v>0</v>
      </c>
      <c r="J295" s="85">
        <v>13.013604431811373</v>
      </c>
      <c r="K295" s="85">
        <v>0</v>
      </c>
      <c r="L295" s="85">
        <v>0.74149999999999994</v>
      </c>
      <c r="M295" s="85">
        <v>1.1941030796617156</v>
      </c>
      <c r="N295" s="85">
        <v>0.17133814720444809</v>
      </c>
      <c r="O295" s="85">
        <v>1.1000000000000001</v>
      </c>
      <c r="P295" s="85">
        <v>3.748952328391657</v>
      </c>
      <c r="S295" s="88"/>
      <c r="T295" s="87">
        <v>3</v>
      </c>
      <c r="V295" s="89">
        <f t="shared" si="45"/>
        <v>54.191758261041798</v>
      </c>
      <c r="W295" s="66">
        <f t="shared" si="40"/>
        <v>56.491758261041795</v>
      </c>
      <c r="X295" s="66">
        <f t="shared" si="41"/>
        <v>56.691758261041798</v>
      </c>
      <c r="Y295" s="66">
        <f t="shared" si="42"/>
        <v>54.191758261041798</v>
      </c>
      <c r="Z295" s="66">
        <f t="shared" si="43"/>
        <v>56.491758261041795</v>
      </c>
      <c r="AA295" s="66">
        <f t="shared" si="44"/>
        <v>56.691758261041798</v>
      </c>
    </row>
    <row r="296" spans="1:41" x14ac:dyDescent="0.25">
      <c r="A296" s="85" t="s">
        <v>638</v>
      </c>
      <c r="B296" s="85" t="s">
        <v>607</v>
      </c>
      <c r="C296" s="85">
        <v>30</v>
      </c>
      <c r="D296" s="85" t="s">
        <v>431</v>
      </c>
      <c r="E296" s="85">
        <v>63</v>
      </c>
      <c r="F296" s="85" t="s">
        <v>35</v>
      </c>
      <c r="G296" s="85">
        <v>31.239978070175432</v>
      </c>
      <c r="H296" s="85">
        <v>0</v>
      </c>
      <c r="I296" s="85">
        <v>0</v>
      </c>
      <c r="J296" s="85">
        <v>12.137263070819131</v>
      </c>
      <c r="K296" s="85">
        <v>0</v>
      </c>
      <c r="L296" s="85">
        <v>0.74150000000000016</v>
      </c>
      <c r="M296" s="85">
        <v>1.195433043688034</v>
      </c>
      <c r="N296" s="85">
        <v>0.1748104498590044</v>
      </c>
      <c r="O296" s="85">
        <v>1.1000000000000003</v>
      </c>
      <c r="P296" s="85">
        <v>3.7423264500199376</v>
      </c>
      <c r="S296" s="88"/>
      <c r="T296" s="87">
        <v>3</v>
      </c>
      <c r="V296" s="89">
        <f t="shared" si="45"/>
        <v>53.331311084561534</v>
      </c>
      <c r="W296" s="66">
        <f t="shared" si="40"/>
        <v>55.631311084561531</v>
      </c>
      <c r="X296" s="66">
        <f t="shared" si="41"/>
        <v>55.831311084561534</v>
      </c>
      <c r="Y296" s="66">
        <f t="shared" si="42"/>
        <v>53.331311084561534</v>
      </c>
      <c r="Z296" s="66">
        <f t="shared" si="43"/>
        <v>55.631311084561531</v>
      </c>
      <c r="AA296" s="66">
        <f t="shared" si="44"/>
        <v>55.831311084561534</v>
      </c>
    </row>
    <row r="297" spans="1:41" x14ac:dyDescent="0.25">
      <c r="A297" s="85" t="s">
        <v>638</v>
      </c>
      <c r="B297" s="85" t="s">
        <v>639</v>
      </c>
      <c r="C297" s="85">
        <v>36</v>
      </c>
      <c r="D297" s="85" t="s">
        <v>431</v>
      </c>
      <c r="E297" s="85">
        <v>63</v>
      </c>
      <c r="F297" s="85" t="s">
        <v>35</v>
      </c>
      <c r="G297" s="85">
        <v>30.546639294403896</v>
      </c>
      <c r="H297" s="85">
        <v>0</v>
      </c>
      <c r="I297" s="85">
        <v>0</v>
      </c>
      <c r="J297" s="85">
        <v>11.513280349797499</v>
      </c>
      <c r="K297" s="85">
        <v>0</v>
      </c>
      <c r="L297" s="85">
        <v>0.74150000000000016</v>
      </c>
      <c r="M297" s="85">
        <v>1.166836647456921</v>
      </c>
      <c r="N297" s="85">
        <v>0.17718943146963206</v>
      </c>
      <c r="O297" s="85">
        <v>1.1000000000000003</v>
      </c>
      <c r="P297" s="85">
        <v>3.6708327697078729</v>
      </c>
      <c r="S297" s="88"/>
      <c r="T297" s="87">
        <v>3</v>
      </c>
      <c r="V297" s="89">
        <f t="shared" si="45"/>
        <v>51.916278492835822</v>
      </c>
      <c r="W297" s="66">
        <f t="shared" si="40"/>
        <v>54.216278492835819</v>
      </c>
      <c r="X297" s="66">
        <f t="shared" si="41"/>
        <v>54.416278492835822</v>
      </c>
      <c r="Y297" s="66">
        <f t="shared" si="42"/>
        <v>51.916278492835822</v>
      </c>
      <c r="Z297" s="66">
        <f t="shared" si="43"/>
        <v>54.216278492835819</v>
      </c>
      <c r="AA297" s="66">
        <f t="shared" si="44"/>
        <v>54.416278492835822</v>
      </c>
    </row>
    <row r="298" spans="1:41" x14ac:dyDescent="0.25">
      <c r="A298" s="85" t="s">
        <v>642</v>
      </c>
      <c r="B298" s="85" t="s">
        <v>388</v>
      </c>
      <c r="C298" s="85">
        <v>12</v>
      </c>
      <c r="D298" s="85" t="s">
        <v>431</v>
      </c>
      <c r="E298" s="85">
        <v>63</v>
      </c>
      <c r="F298" s="85" t="s">
        <v>35</v>
      </c>
      <c r="G298" s="85">
        <v>31.527479452054791</v>
      </c>
      <c r="H298" s="85">
        <v>0</v>
      </c>
      <c r="I298" s="85">
        <v>0</v>
      </c>
      <c r="J298" s="85">
        <v>13.341146557195927</v>
      </c>
      <c r="K298" s="85">
        <v>0</v>
      </c>
      <c r="L298" s="85">
        <v>0.74150000000000005</v>
      </c>
      <c r="M298" s="85">
        <v>1.175051936414929</v>
      </c>
      <c r="N298" s="85">
        <v>0.16246856867970913</v>
      </c>
      <c r="O298" s="85">
        <v>1.0999999999999999</v>
      </c>
      <c r="P298" s="85">
        <v>3.7883478776370296</v>
      </c>
      <c r="S298" s="88"/>
      <c r="T298" s="87">
        <v>3</v>
      </c>
      <c r="V298" s="89">
        <f t="shared" si="45"/>
        <v>54.835994391982382</v>
      </c>
      <c r="W298" s="66">
        <f t="shared" si="40"/>
        <v>57.135994391982379</v>
      </c>
      <c r="X298" s="66">
        <f t="shared" si="41"/>
        <v>57.335994391982382</v>
      </c>
      <c r="Y298" s="66">
        <f t="shared" si="42"/>
        <v>54.835994391982382</v>
      </c>
      <c r="Z298" s="66">
        <f t="shared" si="43"/>
        <v>57.135994391982379</v>
      </c>
      <c r="AA298" s="66">
        <f t="shared" si="44"/>
        <v>57.335994391982382</v>
      </c>
    </row>
    <row r="299" spans="1:41" x14ac:dyDescent="0.25">
      <c r="A299" s="85" t="s">
        <v>642</v>
      </c>
      <c r="B299" s="85" t="s">
        <v>609</v>
      </c>
      <c r="C299" s="85">
        <v>18</v>
      </c>
      <c r="D299" s="85" t="s">
        <v>431</v>
      </c>
      <c r="E299" s="85">
        <v>63</v>
      </c>
      <c r="F299" s="85" t="s">
        <v>35</v>
      </c>
      <c r="G299" s="85">
        <v>31.963339427178546</v>
      </c>
      <c r="H299" s="85">
        <v>0</v>
      </c>
      <c r="I299" s="85">
        <v>0</v>
      </c>
      <c r="J299" s="85">
        <v>13.670745753404018</v>
      </c>
      <c r="K299" s="85">
        <v>0</v>
      </c>
      <c r="L299" s="85">
        <v>0.74150000000000005</v>
      </c>
      <c r="M299" s="85">
        <v>1.191412496250791</v>
      </c>
      <c r="N299" s="85">
        <v>0.16838260348244186</v>
      </c>
      <c r="O299" s="85">
        <v>1.1000000000000001</v>
      </c>
      <c r="P299" s="85">
        <v>3.8069993971107201</v>
      </c>
      <c r="S299" s="88"/>
      <c r="T299" s="87">
        <v>3</v>
      </c>
      <c r="V299" s="89">
        <f t="shared" si="45"/>
        <v>55.642379677426518</v>
      </c>
      <c r="W299" s="66">
        <f t="shared" si="40"/>
        <v>57.942379677426516</v>
      </c>
      <c r="X299" s="66">
        <f t="shared" si="41"/>
        <v>58.142379677426518</v>
      </c>
      <c r="Y299" s="66">
        <f t="shared" si="42"/>
        <v>55.642379677426518</v>
      </c>
      <c r="Z299" s="66">
        <f t="shared" si="43"/>
        <v>57.942379677426516</v>
      </c>
      <c r="AA299" s="66">
        <f t="shared" si="44"/>
        <v>58.142379677426518</v>
      </c>
    </row>
    <row r="300" spans="1:41" x14ac:dyDescent="0.25">
      <c r="A300" s="85" t="s">
        <v>642</v>
      </c>
      <c r="B300" s="85" t="s">
        <v>391</v>
      </c>
      <c r="C300" s="85">
        <v>24</v>
      </c>
      <c r="D300" s="85" t="s">
        <v>431</v>
      </c>
      <c r="E300" s="85">
        <v>63</v>
      </c>
      <c r="F300" s="85" t="s">
        <v>35</v>
      </c>
      <c r="G300" s="85">
        <v>31.142671232876712</v>
      </c>
      <c r="H300" s="85">
        <v>0</v>
      </c>
      <c r="I300" s="85">
        <v>0</v>
      </c>
      <c r="J300" s="85">
        <v>12.83297701399183</v>
      </c>
      <c r="K300" s="85">
        <v>0</v>
      </c>
      <c r="L300" s="85">
        <v>0.74150000000000016</v>
      </c>
      <c r="M300" s="85">
        <v>1.2001014416214946</v>
      </c>
      <c r="N300" s="85">
        <v>0.17355442352583031</v>
      </c>
      <c r="O300" s="85">
        <v>1.0999999999999999</v>
      </c>
      <c r="P300" s="85">
        <v>3.7410460551067084</v>
      </c>
      <c r="S300" s="88"/>
      <c r="T300" s="87">
        <v>3</v>
      </c>
      <c r="V300" s="89">
        <f t="shared" si="45"/>
        <v>53.931850167122576</v>
      </c>
      <c r="W300" s="66">
        <f t="shared" si="40"/>
        <v>56.231850167122573</v>
      </c>
      <c r="X300" s="66">
        <f t="shared" si="41"/>
        <v>56.431850167122576</v>
      </c>
      <c r="Y300" s="66">
        <f t="shared" si="42"/>
        <v>53.931850167122576</v>
      </c>
      <c r="Z300" s="66">
        <f t="shared" si="43"/>
        <v>56.231850167122573</v>
      </c>
      <c r="AA300" s="66">
        <f t="shared" si="44"/>
        <v>56.431850167122576</v>
      </c>
    </row>
    <row r="301" spans="1:41" x14ac:dyDescent="0.25">
      <c r="A301" s="85" t="s">
        <v>642</v>
      </c>
      <c r="B301" s="85" t="s">
        <v>610</v>
      </c>
      <c r="C301" s="85">
        <v>30</v>
      </c>
      <c r="D301" s="85" t="s">
        <v>431</v>
      </c>
      <c r="E301" s="85">
        <v>63</v>
      </c>
      <c r="F301" s="85" t="s">
        <v>35</v>
      </c>
      <c r="G301" s="85">
        <v>31.243322380430811</v>
      </c>
      <c r="H301" s="85">
        <v>0</v>
      </c>
      <c r="I301" s="85">
        <v>0</v>
      </c>
      <c r="J301" s="85">
        <v>11.989706054231329</v>
      </c>
      <c r="K301" s="85">
        <v>0</v>
      </c>
      <c r="L301" s="85">
        <v>0.74150000000000016</v>
      </c>
      <c r="M301" s="85">
        <v>1.1901090809797275</v>
      </c>
      <c r="N301" s="85">
        <v>0.17660061751018438</v>
      </c>
      <c r="O301" s="85">
        <v>1.1000000000000001</v>
      </c>
      <c r="P301" s="85">
        <v>3.7375669103017977</v>
      </c>
      <c r="S301" s="88"/>
      <c r="T301" s="87">
        <v>3</v>
      </c>
      <c r="V301" s="89">
        <f t="shared" si="45"/>
        <v>53.178805043453849</v>
      </c>
      <c r="W301" s="66">
        <f t="shared" si="40"/>
        <v>55.478805043453846</v>
      </c>
      <c r="X301" s="66">
        <f t="shared" si="41"/>
        <v>55.678805043453849</v>
      </c>
      <c r="Y301" s="66">
        <f t="shared" si="42"/>
        <v>53.178805043453849</v>
      </c>
      <c r="Z301" s="66">
        <f t="shared" si="43"/>
        <v>55.478805043453846</v>
      </c>
      <c r="AA301" s="66">
        <f t="shared" si="44"/>
        <v>55.678805043453849</v>
      </c>
    </row>
    <row r="302" spans="1:41" x14ac:dyDescent="0.25">
      <c r="A302" s="85" t="s">
        <v>642</v>
      </c>
      <c r="B302" s="85" t="s">
        <v>643</v>
      </c>
      <c r="C302" s="85">
        <v>36</v>
      </c>
      <c r="D302" s="85" t="s">
        <v>431</v>
      </c>
      <c r="E302" s="85">
        <v>63</v>
      </c>
      <c r="F302" s="85" t="s">
        <v>35</v>
      </c>
      <c r="G302" s="85">
        <v>30.589747566909978</v>
      </c>
      <c r="H302" s="85">
        <v>0</v>
      </c>
      <c r="I302" s="85">
        <v>0</v>
      </c>
      <c r="J302" s="85">
        <v>11.392862071251136</v>
      </c>
      <c r="K302" s="85">
        <v>0</v>
      </c>
      <c r="L302" s="85">
        <v>0.74150000000000016</v>
      </c>
      <c r="M302" s="85">
        <v>1.1733361076835491</v>
      </c>
      <c r="N302" s="85">
        <v>0.17866694901722016</v>
      </c>
      <c r="O302" s="85">
        <v>1.1000000000000003</v>
      </c>
      <c r="P302" s="85">
        <v>3.6797845008127048</v>
      </c>
      <c r="S302" s="88"/>
      <c r="T302" s="87">
        <v>3</v>
      </c>
      <c r="V302" s="89">
        <f t="shared" si="45"/>
        <v>51.855897195674586</v>
      </c>
      <c r="W302" s="66">
        <f t="shared" si="40"/>
        <v>54.155897195674584</v>
      </c>
      <c r="X302" s="66">
        <f t="shared" si="41"/>
        <v>54.355897195674586</v>
      </c>
      <c r="Y302" s="66">
        <f t="shared" si="42"/>
        <v>51.855897195674586</v>
      </c>
      <c r="Z302" s="66">
        <f t="shared" si="43"/>
        <v>54.155897195674584</v>
      </c>
      <c r="AA302" s="66">
        <f t="shared" si="44"/>
        <v>54.355897195674586</v>
      </c>
    </row>
    <row r="303" spans="1:41" x14ac:dyDescent="0.25">
      <c r="A303" s="85" t="s">
        <v>495</v>
      </c>
      <c r="B303" s="85" t="s">
        <v>496</v>
      </c>
      <c r="C303" s="85">
        <v>12</v>
      </c>
      <c r="D303" s="85" t="s">
        <v>468</v>
      </c>
      <c r="E303" s="85">
        <v>11</v>
      </c>
      <c r="F303" s="85" t="s">
        <v>35</v>
      </c>
      <c r="G303" s="85">
        <v>38.390726630856406</v>
      </c>
      <c r="H303" s="85">
        <v>1.6460143020892843</v>
      </c>
      <c r="I303" s="85">
        <v>0</v>
      </c>
      <c r="J303" s="85">
        <v>19.239005797155883</v>
      </c>
      <c r="K303" s="85">
        <v>0</v>
      </c>
      <c r="L303" s="85">
        <v>2.5999999999999996</v>
      </c>
      <c r="M303" s="85">
        <v>0.87744472793340389</v>
      </c>
      <c r="N303" s="85">
        <v>0</v>
      </c>
      <c r="O303" s="85">
        <v>1.1000000000000001</v>
      </c>
      <c r="P303" s="85">
        <v>1.5727272568254755</v>
      </c>
      <c r="S303" s="88"/>
      <c r="T303" s="87">
        <v>3.5</v>
      </c>
      <c r="V303" s="89">
        <f t="shared" ref="V303:V335" si="46">SUM(I303:U303,G303)</f>
        <v>67.279904412771174</v>
      </c>
      <c r="W303" s="66">
        <f t="shared" ref="W303" si="47">+V303+$W$1</f>
        <v>69.579904412771171</v>
      </c>
      <c r="X303" s="66">
        <f t="shared" ref="X303" si="48">+V303+$X$1</f>
        <v>69.779904412771174</v>
      </c>
      <c r="Y303" s="66">
        <f t="shared" ref="Y303" si="49">+V303</f>
        <v>67.279904412771174</v>
      </c>
      <c r="Z303" s="66">
        <f t="shared" ref="Z303" si="50">+W303</f>
        <v>69.579904412771171</v>
      </c>
      <c r="AA303" s="66">
        <f t="shared" ref="AA303" si="51">+X303</f>
        <v>69.779904412771174</v>
      </c>
      <c r="AB303" t="s">
        <v>377</v>
      </c>
      <c r="AC303" t="s">
        <v>42</v>
      </c>
      <c r="AD303" t="s">
        <v>58</v>
      </c>
      <c r="AE303" t="s">
        <v>640</v>
      </c>
      <c r="AF303">
        <v>8</v>
      </c>
      <c r="AG303" t="s">
        <v>37</v>
      </c>
      <c r="AH303" t="s">
        <v>59</v>
      </c>
      <c r="AI303">
        <v>203.66600000000003</v>
      </c>
      <c r="AJ303">
        <v>0</v>
      </c>
      <c r="AK303">
        <v>0</v>
      </c>
      <c r="AL303" t="s">
        <v>456</v>
      </c>
      <c r="AM303" t="s">
        <v>379</v>
      </c>
      <c r="AN303" t="s">
        <v>38</v>
      </c>
      <c r="AO303" t="s">
        <v>39</v>
      </c>
    </row>
    <row r="304" spans="1:41" x14ac:dyDescent="0.25">
      <c r="A304" s="85" t="s">
        <v>495</v>
      </c>
      <c r="B304" s="85" t="s">
        <v>473</v>
      </c>
      <c r="C304" s="85">
        <v>18</v>
      </c>
      <c r="D304" s="85" t="s">
        <v>468</v>
      </c>
      <c r="E304" s="85">
        <v>11</v>
      </c>
      <c r="F304" s="85" t="s">
        <v>35</v>
      </c>
      <c r="G304" s="85">
        <v>41.914747425802531</v>
      </c>
      <c r="H304" s="85">
        <v>1.714881735936828</v>
      </c>
      <c r="I304" s="85">
        <v>0</v>
      </c>
      <c r="J304" s="85">
        <v>16.699134391693754</v>
      </c>
      <c r="K304" s="85">
        <v>0</v>
      </c>
      <c r="L304" s="85">
        <v>2.6000000000000005</v>
      </c>
      <c r="M304" s="85">
        <v>1.0566317016174311</v>
      </c>
      <c r="N304" s="85">
        <v>0</v>
      </c>
      <c r="O304" s="85">
        <v>1.1000000000000001</v>
      </c>
      <c r="P304" s="85">
        <v>1.8722419424014765</v>
      </c>
      <c r="S304" s="88"/>
      <c r="T304" s="87">
        <v>3.5</v>
      </c>
      <c r="V304" s="89">
        <f t="shared" si="46"/>
        <v>68.742755461515202</v>
      </c>
      <c r="W304" s="66">
        <f t="shared" ref="W304:W362" si="52">+V304+$W$1</f>
        <v>71.042755461515199</v>
      </c>
      <c r="X304" s="66">
        <f t="shared" ref="X304:X362" si="53">+V304+$X$1</f>
        <v>71.242755461515202</v>
      </c>
      <c r="Y304" s="66">
        <f t="shared" ref="Y304:Y362" si="54">+V304</f>
        <v>68.742755461515202</v>
      </c>
      <c r="Z304" s="66">
        <f t="shared" ref="Z304:Z362" si="55">+W304</f>
        <v>71.042755461515199</v>
      </c>
      <c r="AA304" s="66">
        <f t="shared" ref="AA304:AA362" si="56">+X304</f>
        <v>71.242755461515202</v>
      </c>
      <c r="AB304" t="s">
        <v>377</v>
      </c>
      <c r="AC304" t="s">
        <v>42</v>
      </c>
      <c r="AD304" t="s">
        <v>58</v>
      </c>
      <c r="AE304" t="s">
        <v>36</v>
      </c>
      <c r="AF304">
        <v>8</v>
      </c>
      <c r="AG304" t="s">
        <v>37</v>
      </c>
      <c r="AH304" t="s">
        <v>59</v>
      </c>
      <c r="AI304">
        <v>310.87100000000009</v>
      </c>
      <c r="AJ304">
        <v>0</v>
      </c>
      <c r="AK304">
        <v>0</v>
      </c>
      <c r="AL304" t="s">
        <v>457</v>
      </c>
      <c r="AM304" t="s">
        <v>379</v>
      </c>
      <c r="AN304" t="s">
        <v>38</v>
      </c>
      <c r="AO304" t="s">
        <v>39</v>
      </c>
    </row>
    <row r="305" spans="1:45" x14ac:dyDescent="0.25">
      <c r="A305" s="85" t="s">
        <v>495</v>
      </c>
      <c r="B305" s="85" t="s">
        <v>498</v>
      </c>
      <c r="C305" s="85">
        <v>24</v>
      </c>
      <c r="D305" s="85" t="s">
        <v>468</v>
      </c>
      <c r="E305" s="85">
        <v>11</v>
      </c>
      <c r="F305" s="85" t="s">
        <v>35</v>
      </c>
      <c r="G305" s="85">
        <v>38.681093579684386</v>
      </c>
      <c r="H305" s="85">
        <v>1.5492807942962727</v>
      </c>
      <c r="I305" s="85">
        <v>0</v>
      </c>
      <c r="J305" s="85">
        <v>19.760276377912994</v>
      </c>
      <c r="K305" s="85">
        <v>0</v>
      </c>
      <c r="L305" s="85">
        <v>2.6000000000000005</v>
      </c>
      <c r="M305" s="85">
        <v>1.0397672198131001</v>
      </c>
      <c r="N305" s="85">
        <v>0</v>
      </c>
      <c r="O305" s="85">
        <v>1.1000000000000003</v>
      </c>
      <c r="P305" s="85">
        <v>1.6228383198234391</v>
      </c>
      <c r="S305" s="88"/>
      <c r="T305" s="87">
        <v>3.5</v>
      </c>
      <c r="V305" s="89">
        <f t="shared" si="46"/>
        <v>68.303975497233921</v>
      </c>
      <c r="W305" s="66">
        <f t="shared" si="52"/>
        <v>70.603975497233918</v>
      </c>
      <c r="X305" s="66">
        <f t="shared" si="53"/>
        <v>70.803975497233921</v>
      </c>
      <c r="Y305" s="66">
        <f t="shared" si="54"/>
        <v>68.303975497233921</v>
      </c>
      <c r="Z305" s="66">
        <f t="shared" si="55"/>
        <v>70.603975497233918</v>
      </c>
      <c r="AA305" s="66">
        <f t="shared" si="56"/>
        <v>70.803975497233921</v>
      </c>
      <c r="AB305" t="s">
        <v>377</v>
      </c>
      <c r="AC305" t="s">
        <v>42</v>
      </c>
      <c r="AD305" t="s">
        <v>58</v>
      </c>
      <c r="AE305" t="s">
        <v>36</v>
      </c>
      <c r="AF305">
        <v>8</v>
      </c>
      <c r="AG305" t="s">
        <v>37</v>
      </c>
      <c r="AH305" t="s">
        <v>59</v>
      </c>
      <c r="AI305">
        <v>407.33199999999999</v>
      </c>
      <c r="AJ305">
        <v>0</v>
      </c>
      <c r="AK305">
        <v>0</v>
      </c>
      <c r="AL305" t="s">
        <v>458</v>
      </c>
      <c r="AM305" t="s">
        <v>379</v>
      </c>
      <c r="AN305" t="s">
        <v>38</v>
      </c>
      <c r="AO305" t="s">
        <v>39</v>
      </c>
    </row>
    <row r="306" spans="1:45" x14ac:dyDescent="0.25">
      <c r="A306" s="85" t="s">
        <v>495</v>
      </c>
      <c r="B306" s="85" t="s">
        <v>474</v>
      </c>
      <c r="C306" s="85">
        <v>30</v>
      </c>
      <c r="D306" s="85" t="s">
        <v>468</v>
      </c>
      <c r="E306" s="85">
        <v>11</v>
      </c>
      <c r="F306" s="85" t="s">
        <v>35</v>
      </c>
      <c r="G306" s="85">
        <v>40.467161862129281</v>
      </c>
      <c r="H306" s="85">
        <v>1.5754201863151707</v>
      </c>
      <c r="I306" s="85">
        <v>0</v>
      </c>
      <c r="J306" s="85">
        <v>18.255572890968097</v>
      </c>
      <c r="K306" s="85">
        <v>0</v>
      </c>
      <c r="L306" s="85">
        <v>2.600000000000001</v>
      </c>
      <c r="M306" s="85">
        <v>1.1324551683902822</v>
      </c>
      <c r="N306" s="85">
        <v>0</v>
      </c>
      <c r="O306" s="85">
        <v>1.1000000000000005</v>
      </c>
      <c r="P306" s="85">
        <v>1.7859228565094023</v>
      </c>
      <c r="S306" s="88"/>
      <c r="T306" s="87">
        <v>3.5</v>
      </c>
      <c r="V306" s="89">
        <f t="shared" si="46"/>
        <v>68.841112777997068</v>
      </c>
      <c r="W306" s="66">
        <f t="shared" si="52"/>
        <v>71.141112777997066</v>
      </c>
      <c r="X306" s="66">
        <f t="shared" si="53"/>
        <v>71.341112777997068</v>
      </c>
      <c r="Y306" s="66">
        <f t="shared" si="54"/>
        <v>68.841112777997068</v>
      </c>
      <c r="Z306" s="66">
        <f t="shared" si="55"/>
        <v>71.141112777997066</v>
      </c>
      <c r="AA306" s="66">
        <f t="shared" si="56"/>
        <v>71.341112777997068</v>
      </c>
      <c r="AB306" t="s">
        <v>377</v>
      </c>
      <c r="AC306" t="s">
        <v>42</v>
      </c>
      <c r="AD306" t="s">
        <v>58</v>
      </c>
      <c r="AE306" t="s">
        <v>36</v>
      </c>
      <c r="AF306">
        <v>8</v>
      </c>
      <c r="AG306" t="s">
        <v>37</v>
      </c>
      <c r="AH306" t="s">
        <v>59</v>
      </c>
      <c r="AI306">
        <v>514.53700000000003</v>
      </c>
      <c r="AJ306">
        <v>0</v>
      </c>
      <c r="AK306">
        <v>0</v>
      </c>
      <c r="AL306" t="s">
        <v>459</v>
      </c>
      <c r="AM306" t="s">
        <v>379</v>
      </c>
      <c r="AN306" t="s">
        <v>38</v>
      </c>
      <c r="AO306" t="s">
        <v>39</v>
      </c>
    </row>
    <row r="307" spans="1:45" x14ac:dyDescent="0.25">
      <c r="A307" s="85" t="s">
        <v>495</v>
      </c>
      <c r="B307" s="85" t="s">
        <v>500</v>
      </c>
      <c r="C307" s="85">
        <v>36</v>
      </c>
      <c r="D307" s="85" t="s">
        <v>468</v>
      </c>
      <c r="E307" s="85">
        <v>11</v>
      </c>
      <c r="F307" s="85" t="s">
        <v>35</v>
      </c>
      <c r="G307" s="85">
        <v>38.549490734830556</v>
      </c>
      <c r="H307" s="85">
        <v>1.5135546617712095</v>
      </c>
      <c r="I307" s="85">
        <v>0</v>
      </c>
      <c r="J307" s="85">
        <v>20.213921376596772</v>
      </c>
      <c r="K307" s="85">
        <v>0</v>
      </c>
      <c r="L307" s="85">
        <v>2.600000000000001</v>
      </c>
      <c r="M307" s="85">
        <v>1.1086665591145954</v>
      </c>
      <c r="N307" s="85">
        <v>0</v>
      </c>
      <c r="O307" s="85">
        <v>1.1000000000000003</v>
      </c>
      <c r="P307" s="85">
        <v>1.63902230437708</v>
      </c>
      <c r="S307" s="88"/>
      <c r="T307" s="87">
        <v>3.5</v>
      </c>
      <c r="V307" s="89">
        <f t="shared" si="46"/>
        <v>68.711100974919006</v>
      </c>
      <c r="W307" s="66">
        <f t="shared" si="52"/>
        <v>71.011100974919003</v>
      </c>
      <c r="X307" s="66">
        <f t="shared" si="53"/>
        <v>71.211100974919006</v>
      </c>
      <c r="Y307" s="66">
        <f t="shared" si="54"/>
        <v>68.711100974919006</v>
      </c>
      <c r="Z307" s="66">
        <f t="shared" si="55"/>
        <v>71.011100974919003</v>
      </c>
      <c r="AA307" s="66">
        <f t="shared" si="56"/>
        <v>71.211100974919006</v>
      </c>
      <c r="AB307" t="s">
        <v>377</v>
      </c>
      <c r="AC307" t="s">
        <v>42</v>
      </c>
      <c r="AD307" t="s">
        <v>58</v>
      </c>
      <c r="AE307" t="s">
        <v>36</v>
      </c>
      <c r="AF307">
        <v>8</v>
      </c>
      <c r="AG307" t="s">
        <v>37</v>
      </c>
      <c r="AH307" t="s">
        <v>59</v>
      </c>
      <c r="AI307">
        <v>514.53700000000003</v>
      </c>
      <c r="AJ307">
        <v>0</v>
      </c>
      <c r="AK307">
        <v>0</v>
      </c>
      <c r="AL307" t="s">
        <v>460</v>
      </c>
      <c r="AM307" t="s">
        <v>379</v>
      </c>
      <c r="AN307" t="s">
        <v>38</v>
      </c>
      <c r="AO307" t="s">
        <v>39</v>
      </c>
    </row>
    <row r="308" spans="1:45" x14ac:dyDescent="0.25">
      <c r="A308" s="85" t="s">
        <v>502</v>
      </c>
      <c r="B308" s="85" t="s">
        <v>503</v>
      </c>
      <c r="C308" s="85">
        <v>12</v>
      </c>
      <c r="D308" s="85" t="s">
        <v>468</v>
      </c>
      <c r="E308" s="85">
        <v>11</v>
      </c>
      <c r="F308" s="85" t="s">
        <v>35</v>
      </c>
      <c r="G308" s="85">
        <v>38.809102746653835</v>
      </c>
      <c r="H308" s="85">
        <v>1.6116780891195788</v>
      </c>
      <c r="I308" s="85">
        <v>0</v>
      </c>
      <c r="J308" s="85">
        <v>19.42747931816475</v>
      </c>
      <c r="K308" s="85">
        <v>0</v>
      </c>
      <c r="L308" s="85">
        <v>2.6</v>
      </c>
      <c r="M308" s="85">
        <v>0.88272630973388277</v>
      </c>
      <c r="N308" s="85">
        <v>0</v>
      </c>
      <c r="O308" s="85">
        <v>1.1000000000000001</v>
      </c>
      <c r="P308" s="85">
        <v>1.6009006601923153</v>
      </c>
      <c r="S308" s="88"/>
      <c r="T308" s="87">
        <v>3.5</v>
      </c>
      <c r="V308" s="89">
        <f t="shared" si="46"/>
        <v>67.920209034744786</v>
      </c>
      <c r="W308" s="66">
        <f t="shared" si="52"/>
        <v>70.220209034744784</v>
      </c>
      <c r="X308" s="66">
        <f t="shared" si="53"/>
        <v>70.420209034744786</v>
      </c>
      <c r="Y308" s="66">
        <f t="shared" si="54"/>
        <v>67.920209034744786</v>
      </c>
      <c r="Z308" s="66">
        <f t="shared" si="55"/>
        <v>70.220209034744784</v>
      </c>
      <c r="AA308" s="66">
        <f t="shared" si="56"/>
        <v>70.420209034744786</v>
      </c>
      <c r="AB308" t="s">
        <v>377</v>
      </c>
      <c r="AC308" t="s">
        <v>42</v>
      </c>
      <c r="AD308" t="s">
        <v>58</v>
      </c>
      <c r="AE308" t="s">
        <v>36</v>
      </c>
      <c r="AF308">
        <v>8</v>
      </c>
      <c r="AG308" t="s">
        <v>37</v>
      </c>
      <c r="AH308" t="s">
        <v>59</v>
      </c>
      <c r="AI308">
        <v>15.75</v>
      </c>
      <c r="AJ308">
        <v>0</v>
      </c>
      <c r="AK308">
        <v>0</v>
      </c>
      <c r="AL308" t="s">
        <v>461</v>
      </c>
      <c r="AM308" t="s">
        <v>379</v>
      </c>
      <c r="AN308" t="s">
        <v>38</v>
      </c>
      <c r="AO308" t="s">
        <v>39</v>
      </c>
    </row>
    <row r="309" spans="1:45" x14ac:dyDescent="0.25">
      <c r="A309" s="85" t="s">
        <v>502</v>
      </c>
      <c r="B309" s="85" t="s">
        <v>476</v>
      </c>
      <c r="C309" s="85">
        <v>18</v>
      </c>
      <c r="D309" s="85" t="s">
        <v>468</v>
      </c>
      <c r="E309" s="85">
        <v>11</v>
      </c>
      <c r="F309" s="85" t="s">
        <v>35</v>
      </c>
      <c r="G309" s="85">
        <v>41.865678264563144</v>
      </c>
      <c r="H309" s="85">
        <v>1.6947824693163298</v>
      </c>
      <c r="I309" s="85">
        <v>0</v>
      </c>
      <c r="J309" s="85">
        <v>17.72215795334224</v>
      </c>
      <c r="K309" s="85">
        <v>0</v>
      </c>
      <c r="L309" s="85">
        <v>2.6000000000000005</v>
      </c>
      <c r="M309" s="85">
        <v>1.0549559760902587</v>
      </c>
      <c r="N309" s="85">
        <v>0</v>
      </c>
      <c r="O309" s="85">
        <v>1.1000000000000001</v>
      </c>
      <c r="P309" s="85">
        <v>1.894702311534787</v>
      </c>
      <c r="S309" s="88"/>
      <c r="T309" s="87">
        <v>3.5</v>
      </c>
      <c r="V309" s="89">
        <f t="shared" si="46"/>
        <v>69.737494505530435</v>
      </c>
      <c r="W309" s="66">
        <f t="shared" si="52"/>
        <v>72.037494505530432</v>
      </c>
      <c r="X309" s="66">
        <f t="shared" si="53"/>
        <v>72.237494505530435</v>
      </c>
      <c r="Y309" s="66">
        <f t="shared" si="54"/>
        <v>69.737494505530435</v>
      </c>
      <c r="Z309" s="66">
        <f t="shared" si="55"/>
        <v>72.037494505530432</v>
      </c>
      <c r="AA309" s="66">
        <f t="shared" si="56"/>
        <v>72.237494505530435</v>
      </c>
      <c r="AB309" t="s">
        <v>377</v>
      </c>
      <c r="AC309" t="s">
        <v>42</v>
      </c>
      <c r="AD309" t="s">
        <v>58</v>
      </c>
      <c r="AE309" t="s">
        <v>36</v>
      </c>
      <c r="AF309">
        <v>8</v>
      </c>
      <c r="AG309" t="s">
        <v>37</v>
      </c>
      <c r="AH309" t="s">
        <v>59</v>
      </c>
      <c r="AI309">
        <v>203.66600000000003</v>
      </c>
      <c r="AJ309">
        <v>0</v>
      </c>
      <c r="AK309">
        <v>0</v>
      </c>
      <c r="AL309" t="s">
        <v>462</v>
      </c>
      <c r="AM309" t="s">
        <v>379</v>
      </c>
      <c r="AN309" t="s">
        <v>38</v>
      </c>
      <c r="AO309" t="s">
        <v>39</v>
      </c>
    </row>
    <row r="310" spans="1:45" x14ac:dyDescent="0.25">
      <c r="A310" s="85" t="s">
        <v>502</v>
      </c>
      <c r="B310" s="85" t="s">
        <v>504</v>
      </c>
      <c r="C310" s="85">
        <v>24</v>
      </c>
      <c r="D310" s="85" t="s">
        <v>468</v>
      </c>
      <c r="E310" s="85">
        <v>11</v>
      </c>
      <c r="F310" s="85" t="s">
        <v>35</v>
      </c>
      <c r="G310" s="85">
        <v>38.878569226085844</v>
      </c>
      <c r="H310" s="85">
        <v>1.5552221941223863</v>
      </c>
      <c r="I310" s="85">
        <v>0</v>
      </c>
      <c r="J310" s="85">
        <v>19.874293656359967</v>
      </c>
      <c r="K310" s="85">
        <v>0</v>
      </c>
      <c r="L310" s="85">
        <v>2.600000000000001</v>
      </c>
      <c r="M310" s="85">
        <v>1.0455597072434872</v>
      </c>
      <c r="N310" s="85">
        <v>0</v>
      </c>
      <c r="O310" s="85">
        <v>1.1000000000000005</v>
      </c>
      <c r="P310" s="85">
        <v>1.6374414141124225</v>
      </c>
      <c r="S310" s="88"/>
      <c r="T310" s="87">
        <v>3.5</v>
      </c>
      <c r="V310" s="89">
        <f t="shared" si="46"/>
        <v>68.635864003801728</v>
      </c>
      <c r="W310" s="66">
        <f t="shared" si="52"/>
        <v>70.935864003801726</v>
      </c>
      <c r="X310" s="66">
        <f t="shared" si="53"/>
        <v>71.135864003801728</v>
      </c>
      <c r="Y310" s="66">
        <f t="shared" si="54"/>
        <v>68.635864003801728</v>
      </c>
      <c r="Z310" s="66">
        <f t="shared" si="55"/>
        <v>70.935864003801726</v>
      </c>
      <c r="AA310" s="66">
        <f t="shared" si="56"/>
        <v>71.135864003801728</v>
      </c>
      <c r="AB310" t="s">
        <v>377</v>
      </c>
      <c r="AC310" t="s">
        <v>42</v>
      </c>
      <c r="AD310" t="s">
        <v>58</v>
      </c>
      <c r="AE310" t="s">
        <v>36</v>
      </c>
      <c r="AF310">
        <v>8</v>
      </c>
      <c r="AG310" t="s">
        <v>37</v>
      </c>
      <c r="AH310" t="s">
        <v>59</v>
      </c>
      <c r="AI310">
        <v>312.80699999999996</v>
      </c>
      <c r="AJ310">
        <v>0</v>
      </c>
      <c r="AK310">
        <v>0</v>
      </c>
      <c r="AL310" t="s">
        <v>463</v>
      </c>
      <c r="AM310" t="s">
        <v>379</v>
      </c>
      <c r="AN310" t="s">
        <v>38</v>
      </c>
      <c r="AO310" t="s">
        <v>39</v>
      </c>
    </row>
    <row r="311" spans="1:45" x14ac:dyDescent="0.25">
      <c r="A311" s="85" t="s">
        <v>502</v>
      </c>
      <c r="B311" s="85" t="s">
        <v>478</v>
      </c>
      <c r="C311" s="85">
        <v>30</v>
      </c>
      <c r="D311" s="85" t="s">
        <v>468</v>
      </c>
      <c r="E311" s="85">
        <v>11</v>
      </c>
      <c r="F311" s="85" t="s">
        <v>35</v>
      </c>
      <c r="G311" s="85">
        <v>40.450982916780234</v>
      </c>
      <c r="H311" s="85">
        <v>1.5759865717510166</v>
      </c>
      <c r="I311" s="85">
        <v>0</v>
      </c>
      <c r="J311" s="85">
        <v>18.905430951281296</v>
      </c>
      <c r="K311" s="85">
        <v>0</v>
      </c>
      <c r="L311" s="85">
        <v>2.6000000000000014</v>
      </c>
      <c r="M311" s="85">
        <v>1.1320360130146652</v>
      </c>
      <c r="N311" s="85">
        <v>0</v>
      </c>
      <c r="O311" s="85">
        <v>1.1000000000000005</v>
      </c>
      <c r="P311" s="85">
        <v>1.8016698567749128</v>
      </c>
      <c r="S311" s="88"/>
      <c r="T311" s="87">
        <v>3.5</v>
      </c>
      <c r="V311" s="89">
        <f t="shared" si="46"/>
        <v>69.490119737851103</v>
      </c>
      <c r="W311" s="66">
        <f t="shared" si="52"/>
        <v>71.7901197378511</v>
      </c>
      <c r="X311" s="66">
        <f t="shared" si="53"/>
        <v>71.990119737851103</v>
      </c>
      <c r="Y311" s="66">
        <f t="shared" si="54"/>
        <v>69.490119737851103</v>
      </c>
      <c r="Z311" s="66">
        <f t="shared" si="55"/>
        <v>71.7901197378511</v>
      </c>
      <c r="AA311" s="66">
        <f t="shared" si="56"/>
        <v>71.990119737851103</v>
      </c>
      <c r="AB311" t="s">
        <v>377</v>
      </c>
      <c r="AC311" t="s">
        <v>42</v>
      </c>
      <c r="AD311" t="s">
        <v>58</v>
      </c>
      <c r="AE311" t="s">
        <v>36</v>
      </c>
      <c r="AF311">
        <v>8</v>
      </c>
      <c r="AG311" t="s">
        <v>37</v>
      </c>
      <c r="AH311" t="s">
        <v>59</v>
      </c>
      <c r="AI311">
        <v>407.33199999999988</v>
      </c>
      <c r="AJ311">
        <v>0</v>
      </c>
      <c r="AK311">
        <v>0</v>
      </c>
      <c r="AL311" t="s">
        <v>464</v>
      </c>
      <c r="AM311" t="s">
        <v>379</v>
      </c>
      <c r="AN311" t="s">
        <v>38</v>
      </c>
      <c r="AO311" t="s">
        <v>39</v>
      </c>
    </row>
    <row r="312" spans="1:45" x14ac:dyDescent="0.25">
      <c r="A312" s="85" t="s">
        <v>502</v>
      </c>
      <c r="B312" s="85" t="s">
        <v>505</v>
      </c>
      <c r="C312" s="85">
        <v>36</v>
      </c>
      <c r="D312" s="85" t="s">
        <v>468</v>
      </c>
      <c r="E312" s="85">
        <v>11</v>
      </c>
      <c r="F312" s="85" t="s">
        <v>35</v>
      </c>
      <c r="G312" s="85">
        <v>38.653048569717072</v>
      </c>
      <c r="H312" s="85">
        <v>1.5255934707825318</v>
      </c>
      <c r="I312" s="85">
        <v>0</v>
      </c>
      <c r="J312" s="85">
        <v>20.716350798257352</v>
      </c>
      <c r="K312" s="85">
        <v>0</v>
      </c>
      <c r="L312" s="85">
        <v>2.6000000000000005</v>
      </c>
      <c r="M312" s="85">
        <v>1.1111906001464642</v>
      </c>
      <c r="N312" s="85">
        <v>0</v>
      </c>
      <c r="O312" s="85">
        <v>1.1000000000000001</v>
      </c>
      <c r="P312" s="85">
        <v>1.6670291004999618</v>
      </c>
      <c r="S312" s="88"/>
      <c r="T312" s="87">
        <v>3.5</v>
      </c>
      <c r="V312" s="89">
        <f t="shared" si="46"/>
        <v>69.347619068620858</v>
      </c>
      <c r="W312" s="66">
        <f t="shared" si="52"/>
        <v>71.647619068620855</v>
      </c>
      <c r="X312" s="66">
        <f t="shared" si="53"/>
        <v>71.847619068620858</v>
      </c>
      <c r="Y312" s="66">
        <f t="shared" si="54"/>
        <v>69.347619068620858</v>
      </c>
      <c r="Z312" s="66">
        <f t="shared" si="55"/>
        <v>71.647619068620855</v>
      </c>
      <c r="AA312" s="66">
        <f t="shared" si="56"/>
        <v>71.847619068620858</v>
      </c>
      <c r="AB312" t="s">
        <v>377</v>
      </c>
      <c r="AC312" t="s">
        <v>42</v>
      </c>
      <c r="AD312" t="s">
        <v>58</v>
      </c>
      <c r="AE312" t="s">
        <v>36</v>
      </c>
      <c r="AF312">
        <v>8</v>
      </c>
      <c r="AG312" t="s">
        <v>37</v>
      </c>
      <c r="AH312" t="s">
        <v>59</v>
      </c>
      <c r="AI312">
        <v>516.47299999999996</v>
      </c>
      <c r="AJ312">
        <v>0</v>
      </c>
      <c r="AK312">
        <v>0</v>
      </c>
      <c r="AL312" t="s">
        <v>465</v>
      </c>
      <c r="AM312" t="s">
        <v>379</v>
      </c>
      <c r="AN312" t="s">
        <v>38</v>
      </c>
      <c r="AO312" t="s">
        <v>39</v>
      </c>
    </row>
    <row r="313" spans="1:45" x14ac:dyDescent="0.25">
      <c r="A313" s="85" t="s">
        <v>599</v>
      </c>
      <c r="B313" s="85" t="s">
        <v>595</v>
      </c>
      <c r="C313" s="85">
        <v>12</v>
      </c>
      <c r="D313" s="85" t="s">
        <v>468</v>
      </c>
      <c r="E313" s="85">
        <v>11</v>
      </c>
      <c r="F313" s="85" t="s">
        <v>35</v>
      </c>
      <c r="G313" s="85">
        <v>39.051096746634194</v>
      </c>
      <c r="H313" s="85">
        <v>1.5865305365885334</v>
      </c>
      <c r="I313" s="85">
        <v>0</v>
      </c>
      <c r="J313" s="85">
        <v>19.619154924528928</v>
      </c>
      <c r="K313" s="85">
        <v>0</v>
      </c>
      <c r="L313" s="85">
        <v>2.6</v>
      </c>
      <c r="M313" s="85">
        <v>0.92807582008881806</v>
      </c>
      <c r="N313" s="85">
        <v>0</v>
      </c>
      <c r="O313" s="85">
        <v>1.1000000000000001</v>
      </c>
      <c r="P313" s="85">
        <v>1.6203405619106084</v>
      </c>
      <c r="S313" s="88"/>
      <c r="T313" s="87">
        <v>3.5</v>
      </c>
      <c r="V313" s="89">
        <f t="shared" si="46"/>
        <v>68.418668053162548</v>
      </c>
      <c r="W313" s="66">
        <f t="shared" si="52"/>
        <v>70.718668053162546</v>
      </c>
      <c r="X313" s="66">
        <f t="shared" si="53"/>
        <v>70.918668053162548</v>
      </c>
      <c r="Y313" s="66">
        <f t="shared" si="54"/>
        <v>68.418668053162548</v>
      </c>
      <c r="Z313" s="66">
        <f t="shared" si="55"/>
        <v>70.718668053162546</v>
      </c>
      <c r="AA313" s="66">
        <f t="shared" si="56"/>
        <v>70.918668053162548</v>
      </c>
      <c r="AB313" t="s">
        <v>377</v>
      </c>
      <c r="AC313" t="s">
        <v>42</v>
      </c>
      <c r="AD313" t="s">
        <v>58</v>
      </c>
      <c r="AE313" t="s">
        <v>36</v>
      </c>
      <c r="AF313">
        <v>8</v>
      </c>
      <c r="AG313" t="s">
        <v>37</v>
      </c>
      <c r="AH313" t="s">
        <v>59</v>
      </c>
      <c r="AI313">
        <v>516.47299999999996</v>
      </c>
      <c r="AJ313">
        <v>0</v>
      </c>
      <c r="AK313">
        <v>0</v>
      </c>
      <c r="AL313" t="s">
        <v>466</v>
      </c>
      <c r="AM313" t="s">
        <v>379</v>
      </c>
      <c r="AN313" t="s">
        <v>38</v>
      </c>
      <c r="AO313" t="s">
        <v>39</v>
      </c>
    </row>
    <row r="314" spans="1:45" x14ac:dyDescent="0.25">
      <c r="A314" s="85" t="s">
        <v>599</v>
      </c>
      <c r="B314" s="85" t="s">
        <v>481</v>
      </c>
      <c r="C314" s="85">
        <v>18</v>
      </c>
      <c r="D314" s="85" t="s">
        <v>468</v>
      </c>
      <c r="E314" s="85">
        <v>11</v>
      </c>
      <c r="F314" s="85" t="s">
        <v>35</v>
      </c>
      <c r="G314" s="85">
        <v>41.050747548938368</v>
      </c>
      <c r="H314" s="85">
        <v>1.5922005403913531</v>
      </c>
      <c r="I314" s="85">
        <v>0</v>
      </c>
      <c r="J314" s="85">
        <v>18.879255093964293</v>
      </c>
      <c r="K314" s="85">
        <v>0</v>
      </c>
      <c r="L314" s="85">
        <v>2.6</v>
      </c>
      <c r="M314" s="85">
        <v>1.0548999334425622</v>
      </c>
      <c r="N314" s="85">
        <v>0</v>
      </c>
      <c r="O314" s="85">
        <v>1.0999999999999999</v>
      </c>
      <c r="P314" s="85">
        <v>1.8870026357348955</v>
      </c>
      <c r="S314" s="88"/>
      <c r="T314" s="87">
        <v>3.5</v>
      </c>
      <c r="V314" s="89">
        <f t="shared" si="46"/>
        <v>70.071905212080125</v>
      </c>
      <c r="W314" s="66">
        <f t="shared" si="52"/>
        <v>72.371905212080122</v>
      </c>
      <c r="X314" s="66">
        <f t="shared" si="53"/>
        <v>72.571905212080125</v>
      </c>
      <c r="Y314" s="66">
        <f t="shared" si="54"/>
        <v>70.071905212080125</v>
      </c>
      <c r="Z314" s="66">
        <f t="shared" si="55"/>
        <v>72.371905212080122</v>
      </c>
      <c r="AA314" s="66">
        <f t="shared" si="56"/>
        <v>72.571905212080125</v>
      </c>
      <c r="AB314" t="s">
        <v>377</v>
      </c>
      <c r="AC314" t="s">
        <v>42</v>
      </c>
      <c r="AD314" t="s">
        <v>58</v>
      </c>
      <c r="AE314" t="s">
        <v>36</v>
      </c>
      <c r="AF314">
        <v>8</v>
      </c>
      <c r="AG314" t="s">
        <v>37</v>
      </c>
      <c r="AH314" t="s">
        <v>59</v>
      </c>
      <c r="AI314">
        <v>15.179</v>
      </c>
      <c r="AJ314">
        <v>0</v>
      </c>
      <c r="AK314">
        <v>0</v>
      </c>
      <c r="AL314" t="s">
        <v>467</v>
      </c>
      <c r="AM314" t="s">
        <v>379</v>
      </c>
      <c r="AN314" t="s">
        <v>38</v>
      </c>
      <c r="AO314" t="s">
        <v>39</v>
      </c>
      <c r="AS314" t="s">
        <v>524</v>
      </c>
    </row>
    <row r="315" spans="1:45" x14ac:dyDescent="0.25">
      <c r="A315" s="85" t="s">
        <v>599</v>
      </c>
      <c r="B315" s="85" t="s">
        <v>600</v>
      </c>
      <c r="C315" s="85">
        <v>24</v>
      </c>
      <c r="D315" s="85" t="s">
        <v>468</v>
      </c>
      <c r="E315" s="85">
        <v>11</v>
      </c>
      <c r="F315" s="85" t="s">
        <v>35</v>
      </c>
      <c r="G315" s="85">
        <v>38.804483959030961</v>
      </c>
      <c r="H315" s="85">
        <v>1.5222373836885055</v>
      </c>
      <c r="I315" s="85">
        <v>0</v>
      </c>
      <c r="J315" s="85">
        <v>19.990248040112832</v>
      </c>
      <c r="K315" s="85">
        <v>0</v>
      </c>
      <c r="L315" s="85">
        <v>2.6000000000000005</v>
      </c>
      <c r="M315" s="85">
        <v>1.0682842386623317</v>
      </c>
      <c r="N315" s="85">
        <v>0</v>
      </c>
      <c r="O315" s="85">
        <v>1.1000000000000001</v>
      </c>
      <c r="P315" s="85">
        <v>1.6400628004563935</v>
      </c>
      <c r="S315" s="88"/>
      <c r="T315" s="87">
        <v>3.5</v>
      </c>
      <c r="V315" s="89">
        <f t="shared" si="46"/>
        <v>68.70307903826253</v>
      </c>
      <c r="W315" s="66">
        <f t="shared" si="52"/>
        <v>71.003079038262527</v>
      </c>
      <c r="X315" s="66">
        <f t="shared" si="53"/>
        <v>71.20307903826253</v>
      </c>
      <c r="Y315" s="66">
        <f t="shared" si="54"/>
        <v>68.70307903826253</v>
      </c>
      <c r="Z315" s="66">
        <f t="shared" si="55"/>
        <v>71.003079038262527</v>
      </c>
      <c r="AA315" s="66">
        <f t="shared" si="56"/>
        <v>71.20307903826253</v>
      </c>
    </row>
    <row r="316" spans="1:45" x14ac:dyDescent="0.25">
      <c r="A316" s="85" t="s">
        <v>599</v>
      </c>
      <c r="B316" s="85" t="s">
        <v>483</v>
      </c>
      <c r="C316" s="85">
        <v>30</v>
      </c>
      <c r="D316" s="85" t="s">
        <v>468</v>
      </c>
      <c r="E316" s="85">
        <v>11</v>
      </c>
      <c r="F316" s="85" t="s">
        <v>35</v>
      </c>
      <c r="G316" s="85">
        <v>39.910220411894606</v>
      </c>
      <c r="H316" s="85">
        <v>1.5130634415323883</v>
      </c>
      <c r="I316" s="85">
        <v>0</v>
      </c>
      <c r="J316" s="85">
        <v>19.607381286200926</v>
      </c>
      <c r="K316" s="85">
        <v>0</v>
      </c>
      <c r="L316" s="85">
        <v>2.600000000000001</v>
      </c>
      <c r="M316" s="85">
        <v>1.1308865626055931</v>
      </c>
      <c r="N316" s="85">
        <v>0</v>
      </c>
      <c r="O316" s="85">
        <v>1.0999999999999999</v>
      </c>
      <c r="P316" s="85">
        <v>1.7960843697013698</v>
      </c>
      <c r="S316" s="88"/>
      <c r="T316" s="87">
        <v>3.5</v>
      </c>
      <c r="V316" s="89">
        <f t="shared" si="46"/>
        <v>69.644572630402493</v>
      </c>
      <c r="W316" s="66">
        <f t="shared" si="52"/>
        <v>71.94457263040249</v>
      </c>
      <c r="X316" s="66">
        <f t="shared" si="53"/>
        <v>72.144572630402493</v>
      </c>
      <c r="Y316" s="66">
        <f t="shared" si="54"/>
        <v>69.644572630402493</v>
      </c>
      <c r="Z316" s="66">
        <f t="shared" si="55"/>
        <v>71.94457263040249</v>
      </c>
      <c r="AA316" s="66">
        <f t="shared" si="56"/>
        <v>72.144572630402493</v>
      </c>
    </row>
    <row r="317" spans="1:45" x14ac:dyDescent="0.25">
      <c r="A317" s="85" t="s">
        <v>599</v>
      </c>
      <c r="B317" s="85" t="s">
        <v>601</v>
      </c>
      <c r="C317" s="85">
        <v>36</v>
      </c>
      <c r="D317" s="85" t="s">
        <v>468</v>
      </c>
      <c r="E317" s="85">
        <v>11</v>
      </c>
      <c r="F317" s="85" t="s">
        <v>35</v>
      </c>
      <c r="G317" s="85">
        <v>38.568256901004574</v>
      </c>
      <c r="H317" s="85">
        <v>1.5121229588432499</v>
      </c>
      <c r="I317" s="85">
        <v>0</v>
      </c>
      <c r="J317" s="85">
        <v>21.251570564045217</v>
      </c>
      <c r="K317" s="85">
        <v>0</v>
      </c>
      <c r="L317" s="85">
        <v>2.6</v>
      </c>
      <c r="M317" s="85">
        <v>1.1237034892627555</v>
      </c>
      <c r="N317" s="85">
        <v>0</v>
      </c>
      <c r="O317" s="85">
        <v>1.0999999999999996</v>
      </c>
      <c r="P317" s="85">
        <v>1.6858165078480101</v>
      </c>
      <c r="S317" s="88"/>
      <c r="T317" s="87">
        <v>3.5</v>
      </c>
      <c r="V317" s="89">
        <f t="shared" si="46"/>
        <v>69.829347462160555</v>
      </c>
      <c r="W317" s="66">
        <f t="shared" si="52"/>
        <v>72.129347462160553</v>
      </c>
      <c r="X317" s="66">
        <f t="shared" si="53"/>
        <v>72.329347462160555</v>
      </c>
      <c r="Y317" s="66">
        <f t="shared" si="54"/>
        <v>69.829347462160555</v>
      </c>
      <c r="Z317" s="66">
        <f t="shared" si="55"/>
        <v>72.129347462160553</v>
      </c>
      <c r="AA317" s="66">
        <f t="shared" si="56"/>
        <v>72.329347462160555</v>
      </c>
    </row>
    <row r="318" spans="1:45" x14ac:dyDescent="0.25">
      <c r="A318" s="85" t="s">
        <v>602</v>
      </c>
      <c r="B318" s="85" t="s">
        <v>596</v>
      </c>
      <c r="C318" s="85">
        <v>12</v>
      </c>
      <c r="D318" s="85" t="s">
        <v>468</v>
      </c>
      <c r="E318" s="85">
        <v>11</v>
      </c>
      <c r="F318" s="85" t="s">
        <v>35</v>
      </c>
      <c r="G318" s="85">
        <v>39.677446652853192</v>
      </c>
      <c r="H318" s="85">
        <v>1.6207251916659757</v>
      </c>
      <c r="I318" s="85">
        <v>0</v>
      </c>
      <c r="J318" s="85">
        <v>19.824413171947491</v>
      </c>
      <c r="K318" s="85">
        <v>0</v>
      </c>
      <c r="L318" s="85">
        <v>2.5999999999999996</v>
      </c>
      <c r="M318" s="85">
        <v>1.0353400302886415</v>
      </c>
      <c r="N318" s="85">
        <v>0</v>
      </c>
      <c r="O318" s="85">
        <v>1.0999999999999999</v>
      </c>
      <c r="P318" s="85">
        <v>1.6635522606646307</v>
      </c>
      <c r="S318" s="88"/>
      <c r="T318" s="87">
        <v>3.5</v>
      </c>
      <c r="V318" s="89">
        <f t="shared" si="46"/>
        <v>69.40075211575396</v>
      </c>
      <c r="W318" s="66">
        <f t="shared" si="52"/>
        <v>71.700752115753957</v>
      </c>
      <c r="X318" s="66">
        <f t="shared" si="53"/>
        <v>71.90075211575396</v>
      </c>
      <c r="Y318" s="66">
        <f t="shared" si="54"/>
        <v>69.40075211575396</v>
      </c>
      <c r="Z318" s="66">
        <f t="shared" si="55"/>
        <v>71.700752115753957</v>
      </c>
      <c r="AA318" s="66">
        <f t="shared" si="56"/>
        <v>71.90075211575396</v>
      </c>
    </row>
    <row r="319" spans="1:45" x14ac:dyDescent="0.25">
      <c r="A319" s="85" t="s">
        <v>602</v>
      </c>
      <c r="B319" s="85" t="s">
        <v>40</v>
      </c>
      <c r="C319" s="85">
        <v>18</v>
      </c>
      <c r="D319" s="85" t="s">
        <v>468</v>
      </c>
      <c r="E319" s="85">
        <v>11</v>
      </c>
      <c r="F319" s="85" t="s">
        <v>35</v>
      </c>
      <c r="G319" s="85">
        <v>39.202485740775323</v>
      </c>
      <c r="H319" s="85">
        <v>1.5786151669047399</v>
      </c>
      <c r="I319" s="85">
        <v>0</v>
      </c>
      <c r="J319" s="85">
        <v>20.051209860238785</v>
      </c>
      <c r="K319" s="85">
        <v>0</v>
      </c>
      <c r="L319" s="85">
        <v>2.6</v>
      </c>
      <c r="M319" s="85">
        <v>1.0779715886151688</v>
      </c>
      <c r="N319" s="85">
        <v>0</v>
      </c>
      <c r="O319" s="85">
        <v>1.0999999999999999</v>
      </c>
      <c r="P319" s="85">
        <v>1.7704506329686001</v>
      </c>
      <c r="S319" s="88"/>
      <c r="T319" s="87">
        <v>3.5</v>
      </c>
      <c r="V319" s="89">
        <f t="shared" si="46"/>
        <v>69.302117822597879</v>
      </c>
      <c r="W319" s="66">
        <f t="shared" si="52"/>
        <v>71.602117822597876</v>
      </c>
      <c r="X319" s="66">
        <f t="shared" si="53"/>
        <v>71.802117822597879</v>
      </c>
      <c r="Y319" s="66">
        <f t="shared" si="54"/>
        <v>69.302117822597879</v>
      </c>
      <c r="Z319" s="66">
        <f t="shared" si="55"/>
        <v>71.602117822597876</v>
      </c>
      <c r="AA319" s="66">
        <f t="shared" si="56"/>
        <v>71.802117822597879</v>
      </c>
    </row>
    <row r="320" spans="1:45" x14ac:dyDescent="0.25">
      <c r="A320" s="85" t="s">
        <v>602</v>
      </c>
      <c r="B320" s="85" t="s">
        <v>603</v>
      </c>
      <c r="C320" s="85">
        <v>24</v>
      </c>
      <c r="D320" s="85" t="s">
        <v>468</v>
      </c>
      <c r="E320" s="85">
        <v>11</v>
      </c>
      <c r="F320" s="85" t="s">
        <v>35</v>
      </c>
      <c r="G320" s="85">
        <v>39.081102540433847</v>
      </c>
      <c r="H320" s="85">
        <v>1.5261710335845393</v>
      </c>
      <c r="I320" s="85">
        <v>0</v>
      </c>
      <c r="J320" s="85">
        <v>20.114419258564038</v>
      </c>
      <c r="K320" s="85">
        <v>0</v>
      </c>
      <c r="L320" s="85">
        <v>2.6000000000000005</v>
      </c>
      <c r="M320" s="85">
        <v>1.1305301999975106</v>
      </c>
      <c r="N320" s="85">
        <v>0</v>
      </c>
      <c r="O320" s="85">
        <v>1.1000000000000001</v>
      </c>
      <c r="P320" s="85">
        <v>1.6613740697998329</v>
      </c>
      <c r="S320" s="88"/>
      <c r="T320" s="87">
        <v>3.5</v>
      </c>
      <c r="V320" s="89">
        <f t="shared" si="46"/>
        <v>69.187426068795233</v>
      </c>
      <c r="W320" s="66">
        <f t="shared" si="52"/>
        <v>71.48742606879523</v>
      </c>
      <c r="X320" s="66">
        <f t="shared" si="53"/>
        <v>71.687426068795233</v>
      </c>
      <c r="Y320" s="66">
        <f t="shared" si="54"/>
        <v>69.187426068795233</v>
      </c>
      <c r="Z320" s="66">
        <f t="shared" si="55"/>
        <v>71.48742606879523</v>
      </c>
      <c r="AA320" s="66">
        <f t="shared" si="56"/>
        <v>71.687426068795233</v>
      </c>
    </row>
    <row r="321" spans="1:27" x14ac:dyDescent="0.25">
      <c r="A321" s="85" t="s">
        <v>602</v>
      </c>
      <c r="B321" s="85" t="s">
        <v>41</v>
      </c>
      <c r="C321" s="85">
        <v>30</v>
      </c>
      <c r="D321" s="85" t="s">
        <v>468</v>
      </c>
      <c r="E321" s="85">
        <v>11</v>
      </c>
      <c r="F321" s="85" t="s">
        <v>35</v>
      </c>
      <c r="G321" s="85">
        <v>38.854758747669031</v>
      </c>
      <c r="H321" s="85">
        <v>1.5124169986752634</v>
      </c>
      <c r="I321" s="85">
        <v>0</v>
      </c>
      <c r="J321" s="85">
        <v>20.361571243041727</v>
      </c>
      <c r="K321" s="85">
        <v>0</v>
      </c>
      <c r="L321" s="85">
        <v>2.6000000000000005</v>
      </c>
      <c r="M321" s="85">
        <v>1.146108779908575</v>
      </c>
      <c r="N321" s="85">
        <v>0</v>
      </c>
      <c r="O321" s="85">
        <v>1.0999999999999999</v>
      </c>
      <c r="P321" s="85">
        <v>1.729351520260622</v>
      </c>
      <c r="S321" s="88"/>
      <c r="T321" s="87">
        <v>3.5</v>
      </c>
      <c r="V321" s="89">
        <f t="shared" si="46"/>
        <v>69.291790290879959</v>
      </c>
      <c r="W321" s="66">
        <f t="shared" si="52"/>
        <v>71.591790290879956</v>
      </c>
      <c r="X321" s="66">
        <f t="shared" si="53"/>
        <v>71.791790290879959</v>
      </c>
      <c r="Y321" s="66">
        <f t="shared" si="54"/>
        <v>69.291790290879959</v>
      </c>
      <c r="Z321" s="66">
        <f t="shared" si="55"/>
        <v>71.591790290879956</v>
      </c>
      <c r="AA321" s="66">
        <f t="shared" si="56"/>
        <v>71.791790290879959</v>
      </c>
    </row>
    <row r="322" spans="1:27" x14ac:dyDescent="0.25">
      <c r="A322" s="85" t="s">
        <v>602</v>
      </c>
      <c r="B322" s="85" t="s">
        <v>604</v>
      </c>
      <c r="C322" s="85">
        <v>36</v>
      </c>
      <c r="D322" s="85" t="s">
        <v>468</v>
      </c>
      <c r="E322" s="85">
        <v>11</v>
      </c>
      <c r="F322" s="85" t="s">
        <v>35</v>
      </c>
      <c r="G322" s="85">
        <v>38.639173270616261</v>
      </c>
      <c r="H322" s="85">
        <v>1.4871641381961851</v>
      </c>
      <c r="I322" s="85">
        <v>0</v>
      </c>
      <c r="J322" s="85">
        <v>21.824717419783692</v>
      </c>
      <c r="K322" s="85">
        <v>0</v>
      </c>
      <c r="L322" s="85">
        <v>2.5999999999999996</v>
      </c>
      <c r="M322" s="85">
        <v>1.1589783154926205</v>
      </c>
      <c r="N322" s="85">
        <v>0</v>
      </c>
      <c r="O322" s="85">
        <v>1.0999999999999996</v>
      </c>
      <c r="P322" s="85">
        <v>1.7170831127324464</v>
      </c>
      <c r="S322" s="88"/>
      <c r="T322" s="87">
        <v>3.5</v>
      </c>
      <c r="V322" s="89">
        <f t="shared" si="46"/>
        <v>70.539952118625024</v>
      </c>
      <c r="W322" s="66">
        <f t="shared" si="52"/>
        <v>72.839952118625021</v>
      </c>
      <c r="X322" s="66">
        <f t="shared" si="53"/>
        <v>73.039952118625024</v>
      </c>
      <c r="Y322" s="66">
        <f t="shared" si="54"/>
        <v>70.539952118625024</v>
      </c>
      <c r="Z322" s="66">
        <f t="shared" si="55"/>
        <v>72.839952118625021</v>
      </c>
      <c r="AA322" s="66">
        <f t="shared" si="56"/>
        <v>73.039952118625024</v>
      </c>
    </row>
    <row r="323" spans="1:27" x14ac:dyDescent="0.25">
      <c r="A323" s="85" t="s">
        <v>605</v>
      </c>
      <c r="B323" s="85" t="s">
        <v>597</v>
      </c>
      <c r="C323" s="85">
        <v>12</v>
      </c>
      <c r="D323" s="85" t="s">
        <v>468</v>
      </c>
      <c r="E323" s="85">
        <v>11</v>
      </c>
      <c r="F323" s="85" t="s">
        <v>35</v>
      </c>
      <c r="G323" s="85">
        <v>40.116943868883361</v>
      </c>
      <c r="H323" s="85">
        <v>1.6472543711664613</v>
      </c>
      <c r="I323" s="85">
        <v>0</v>
      </c>
      <c r="J323" s="85">
        <v>20.02482915402722</v>
      </c>
      <c r="K323" s="85">
        <v>0</v>
      </c>
      <c r="L323" s="85">
        <v>2.5999999999999996</v>
      </c>
      <c r="M323" s="85">
        <v>1.1116253467985013</v>
      </c>
      <c r="N323" s="85">
        <v>0</v>
      </c>
      <c r="O323" s="85">
        <v>1.0999999999999999</v>
      </c>
      <c r="P323" s="85">
        <v>1.6902982632852857</v>
      </c>
      <c r="S323" s="88"/>
      <c r="T323" s="87">
        <v>3.5</v>
      </c>
      <c r="V323" s="89">
        <f t="shared" si="46"/>
        <v>70.143696632994363</v>
      </c>
      <c r="W323" s="66">
        <f t="shared" si="52"/>
        <v>72.44369663299436</v>
      </c>
      <c r="X323" s="66">
        <f t="shared" si="53"/>
        <v>72.643696632994363</v>
      </c>
      <c r="Y323" s="66">
        <f t="shared" si="54"/>
        <v>70.143696632994363</v>
      </c>
      <c r="Z323" s="66">
        <f t="shared" si="55"/>
        <v>72.44369663299436</v>
      </c>
      <c r="AA323" s="66">
        <f t="shared" si="56"/>
        <v>72.643696632994363</v>
      </c>
    </row>
    <row r="324" spans="1:27" x14ac:dyDescent="0.25">
      <c r="A324" s="85" t="s">
        <v>605</v>
      </c>
      <c r="B324" s="85" t="s">
        <v>43</v>
      </c>
      <c r="C324" s="85">
        <v>18</v>
      </c>
      <c r="D324" s="85" t="s">
        <v>468</v>
      </c>
      <c r="E324" s="85">
        <v>11</v>
      </c>
      <c r="F324" s="85" t="s">
        <v>35</v>
      </c>
      <c r="G324" s="85">
        <v>37.528825783041846</v>
      </c>
      <c r="H324" s="85">
        <v>1.5638409621553819</v>
      </c>
      <c r="I324" s="85">
        <v>0</v>
      </c>
      <c r="J324" s="85">
        <v>21.073159029640955</v>
      </c>
      <c r="K324" s="85">
        <v>0</v>
      </c>
      <c r="L324" s="85">
        <v>2.5999999999999996</v>
      </c>
      <c r="M324" s="85">
        <v>1.0837234924601624</v>
      </c>
      <c r="N324" s="85">
        <v>0</v>
      </c>
      <c r="O324" s="85">
        <v>1.0999999999999999</v>
      </c>
      <c r="P324" s="85">
        <v>1.6456428734799153</v>
      </c>
      <c r="S324" s="88"/>
      <c r="T324" s="87">
        <v>3.5</v>
      </c>
      <c r="V324" s="89">
        <f t="shared" si="46"/>
        <v>68.531351178622884</v>
      </c>
      <c r="W324" s="66">
        <f t="shared" si="52"/>
        <v>70.831351178622882</v>
      </c>
      <c r="X324" s="66">
        <f t="shared" si="53"/>
        <v>71.031351178622884</v>
      </c>
      <c r="Y324" s="66">
        <f t="shared" si="54"/>
        <v>68.531351178622884</v>
      </c>
      <c r="Z324" s="66">
        <f t="shared" si="55"/>
        <v>70.831351178622882</v>
      </c>
      <c r="AA324" s="66">
        <f t="shared" si="56"/>
        <v>71.031351178622884</v>
      </c>
    </row>
    <row r="325" spans="1:27" x14ac:dyDescent="0.25">
      <c r="A325" s="85" t="s">
        <v>605</v>
      </c>
      <c r="B325" s="85" t="s">
        <v>606</v>
      </c>
      <c r="C325" s="85">
        <v>24</v>
      </c>
      <c r="D325" s="85" t="s">
        <v>468</v>
      </c>
      <c r="E325" s="85">
        <v>11</v>
      </c>
      <c r="F325" s="85" t="s">
        <v>35</v>
      </c>
      <c r="G325" s="85">
        <v>39.299236912395784</v>
      </c>
      <c r="H325" s="85">
        <v>1.5325793781492081</v>
      </c>
      <c r="I325" s="85">
        <v>0</v>
      </c>
      <c r="J325" s="85">
        <v>20.235661142897126</v>
      </c>
      <c r="K325" s="85">
        <v>0</v>
      </c>
      <c r="L325" s="85">
        <v>2.6000000000000005</v>
      </c>
      <c r="M325" s="85">
        <v>1.1752042563579566</v>
      </c>
      <c r="N325" s="85">
        <v>0</v>
      </c>
      <c r="O325" s="85">
        <v>1.1000000000000001</v>
      </c>
      <c r="P325" s="85">
        <v>1.6757161976583361</v>
      </c>
      <c r="S325" s="88"/>
      <c r="T325" s="87">
        <v>3.5</v>
      </c>
      <c r="V325" s="89">
        <f t="shared" si="46"/>
        <v>69.585818509309206</v>
      </c>
      <c r="W325" s="66">
        <f t="shared" si="52"/>
        <v>71.885818509309203</v>
      </c>
      <c r="X325" s="66">
        <f t="shared" si="53"/>
        <v>72.085818509309206</v>
      </c>
      <c r="Y325" s="66">
        <f t="shared" si="54"/>
        <v>69.585818509309206</v>
      </c>
      <c r="Z325" s="66">
        <f t="shared" si="55"/>
        <v>71.885818509309203</v>
      </c>
      <c r="AA325" s="66">
        <f t="shared" si="56"/>
        <v>72.085818509309206</v>
      </c>
    </row>
    <row r="326" spans="1:27" x14ac:dyDescent="0.25">
      <c r="A326" s="85" t="s">
        <v>605</v>
      </c>
      <c r="B326" s="85" t="s">
        <v>44</v>
      </c>
      <c r="C326" s="85">
        <v>30</v>
      </c>
      <c r="D326" s="85" t="s">
        <v>468</v>
      </c>
      <c r="E326" s="85">
        <v>11</v>
      </c>
      <c r="F326" s="85" t="s">
        <v>35</v>
      </c>
      <c r="G326" s="85">
        <v>37.902152090131523</v>
      </c>
      <c r="H326" s="85">
        <v>1.5068566853175298</v>
      </c>
      <c r="I326" s="85">
        <v>0</v>
      </c>
      <c r="J326" s="85">
        <v>21.031581618528886</v>
      </c>
      <c r="K326" s="85">
        <v>0</v>
      </c>
      <c r="L326" s="85">
        <v>2.6</v>
      </c>
      <c r="M326" s="85">
        <v>1.1516956928879021</v>
      </c>
      <c r="N326" s="85">
        <v>0</v>
      </c>
      <c r="O326" s="85">
        <v>1.0999999999999999</v>
      </c>
      <c r="P326" s="85">
        <v>1.6556588479213694</v>
      </c>
      <c r="S326" s="88"/>
      <c r="T326" s="87">
        <v>3.5</v>
      </c>
      <c r="V326" s="89">
        <f t="shared" si="46"/>
        <v>68.941088249469686</v>
      </c>
      <c r="W326" s="66">
        <f t="shared" si="52"/>
        <v>71.241088249469684</v>
      </c>
      <c r="X326" s="66">
        <f t="shared" si="53"/>
        <v>71.441088249469686</v>
      </c>
      <c r="Y326" s="66">
        <f t="shared" si="54"/>
        <v>68.941088249469686</v>
      </c>
      <c r="Z326" s="66">
        <f t="shared" si="55"/>
        <v>71.241088249469684</v>
      </c>
      <c r="AA326" s="66">
        <f t="shared" si="56"/>
        <v>71.441088249469686</v>
      </c>
    </row>
    <row r="327" spans="1:27" x14ac:dyDescent="0.25">
      <c r="A327" s="85" t="s">
        <v>605</v>
      </c>
      <c r="B327" s="85" t="s">
        <v>607</v>
      </c>
      <c r="C327" s="85">
        <v>36</v>
      </c>
      <c r="D327" s="85" t="s">
        <v>468</v>
      </c>
      <c r="E327" s="85">
        <v>11</v>
      </c>
      <c r="F327" s="85" t="s">
        <v>35</v>
      </c>
      <c r="G327" s="85">
        <v>38.73575499428803</v>
      </c>
      <c r="H327" s="85">
        <v>1.4519532911250224</v>
      </c>
      <c r="I327" s="85">
        <v>0</v>
      </c>
      <c r="J327" s="85">
        <v>22.308262301534995</v>
      </c>
      <c r="K327" s="85">
        <v>0</v>
      </c>
      <c r="L327" s="85">
        <v>2.5999999999999996</v>
      </c>
      <c r="M327" s="85">
        <v>1.1847562133795624</v>
      </c>
      <c r="N327" s="85">
        <v>0</v>
      </c>
      <c r="O327" s="85">
        <v>1.0999999999999996</v>
      </c>
      <c r="P327" s="85">
        <v>1.7397102518602054</v>
      </c>
      <c r="S327" s="88"/>
      <c r="T327" s="87">
        <v>3.5</v>
      </c>
      <c r="V327" s="89">
        <f t="shared" si="46"/>
        <v>71.168483761062788</v>
      </c>
      <c r="W327" s="66">
        <f t="shared" si="52"/>
        <v>73.468483761062785</v>
      </c>
      <c r="X327" s="66">
        <f t="shared" si="53"/>
        <v>73.668483761062788</v>
      </c>
      <c r="Y327" s="66">
        <f t="shared" si="54"/>
        <v>71.168483761062788</v>
      </c>
      <c r="Z327" s="66">
        <f t="shared" si="55"/>
        <v>73.468483761062785</v>
      </c>
      <c r="AA327" s="66">
        <f t="shared" si="56"/>
        <v>73.668483761062788</v>
      </c>
    </row>
    <row r="328" spans="1:27" x14ac:dyDescent="0.25">
      <c r="A328" s="85" t="s">
        <v>608</v>
      </c>
      <c r="B328" s="85" t="s">
        <v>598</v>
      </c>
      <c r="C328" s="85">
        <v>12</v>
      </c>
      <c r="D328" s="85" t="s">
        <v>468</v>
      </c>
      <c r="E328" s="85">
        <v>11</v>
      </c>
      <c r="F328" s="85" t="s">
        <v>35</v>
      </c>
      <c r="G328" s="85">
        <v>39.945219378786831</v>
      </c>
      <c r="H328" s="85">
        <v>1.6564522554991612</v>
      </c>
      <c r="I328" s="85">
        <v>0</v>
      </c>
      <c r="J328" s="85">
        <v>20.216176735965217</v>
      </c>
      <c r="K328" s="85">
        <v>0</v>
      </c>
      <c r="L328" s="85">
        <v>2.5999999999999996</v>
      </c>
      <c r="M328" s="85">
        <v>1.140622699132009</v>
      </c>
      <c r="N328" s="85">
        <v>0</v>
      </c>
      <c r="O328" s="85">
        <v>1.0999999999999999</v>
      </c>
      <c r="P328" s="85">
        <v>1.6915961396184989</v>
      </c>
      <c r="S328" s="88"/>
      <c r="T328" s="87">
        <v>3.5</v>
      </c>
      <c r="V328" s="89">
        <f t="shared" si="46"/>
        <v>70.193614953502561</v>
      </c>
      <c r="W328" s="66">
        <f t="shared" si="52"/>
        <v>72.493614953502558</v>
      </c>
      <c r="X328" s="66">
        <f t="shared" si="53"/>
        <v>72.693614953502561</v>
      </c>
      <c r="Y328" s="66">
        <f t="shared" si="54"/>
        <v>70.193614953502561</v>
      </c>
      <c r="Z328" s="66">
        <f t="shared" si="55"/>
        <v>72.493614953502558</v>
      </c>
      <c r="AA328" s="66">
        <f t="shared" si="56"/>
        <v>72.693614953502561</v>
      </c>
    </row>
    <row r="329" spans="1:27" x14ac:dyDescent="0.25">
      <c r="A329" s="85" t="s">
        <v>608</v>
      </c>
      <c r="B329" s="85" t="s">
        <v>388</v>
      </c>
      <c r="C329" s="85">
        <v>18</v>
      </c>
      <c r="D329" s="85" t="s">
        <v>468</v>
      </c>
      <c r="E329" s="85">
        <v>11</v>
      </c>
      <c r="F329" s="85" t="s">
        <v>35</v>
      </c>
      <c r="G329" s="85">
        <v>36.480649314113826</v>
      </c>
      <c r="H329" s="85">
        <v>1.5849498007318275</v>
      </c>
      <c r="I329" s="85">
        <v>0</v>
      </c>
      <c r="J329" s="85">
        <v>22.139517460394046</v>
      </c>
      <c r="K329" s="85">
        <v>0</v>
      </c>
      <c r="L329" s="85">
        <v>2.600000000000001</v>
      </c>
      <c r="M329" s="85">
        <v>1.0897881898873651</v>
      </c>
      <c r="N329" s="85">
        <v>0</v>
      </c>
      <c r="O329" s="85">
        <v>1.1000000000000005</v>
      </c>
      <c r="P329" s="85">
        <v>1.5655796444151937</v>
      </c>
      <c r="S329" s="88"/>
      <c r="T329" s="87">
        <v>3.5</v>
      </c>
      <c r="V329" s="89">
        <f t="shared" si="46"/>
        <v>68.475534608810435</v>
      </c>
      <c r="W329" s="66">
        <f t="shared" si="52"/>
        <v>70.775534608810432</v>
      </c>
      <c r="X329" s="66">
        <f t="shared" si="53"/>
        <v>70.975534608810435</v>
      </c>
      <c r="Y329" s="66">
        <f t="shared" si="54"/>
        <v>68.475534608810435</v>
      </c>
      <c r="Z329" s="66">
        <f t="shared" si="55"/>
        <v>70.775534608810432</v>
      </c>
      <c r="AA329" s="66">
        <f t="shared" si="56"/>
        <v>70.975534608810435</v>
      </c>
    </row>
    <row r="330" spans="1:27" x14ac:dyDescent="0.25">
      <c r="A330" s="85" t="s">
        <v>608</v>
      </c>
      <c r="B330" s="85" t="s">
        <v>609</v>
      </c>
      <c r="C330" s="85">
        <v>24</v>
      </c>
      <c r="D330" s="85" t="s">
        <v>468</v>
      </c>
      <c r="E330" s="85">
        <v>11</v>
      </c>
      <c r="F330" s="85" t="s">
        <v>35</v>
      </c>
      <c r="G330" s="85">
        <v>39.174166012000043</v>
      </c>
      <c r="H330" s="85">
        <v>1.5411842768402337</v>
      </c>
      <c r="I330" s="85">
        <v>0</v>
      </c>
      <c r="J330" s="85">
        <v>20.351417087887164</v>
      </c>
      <c r="K330" s="85">
        <v>0</v>
      </c>
      <c r="L330" s="85">
        <v>2.6000000000000014</v>
      </c>
      <c r="M330" s="85">
        <v>1.1914441249281662</v>
      </c>
      <c r="N330" s="85">
        <v>0</v>
      </c>
      <c r="O330" s="85">
        <v>1.1000000000000005</v>
      </c>
      <c r="P330" s="85">
        <v>1.6759010516031796</v>
      </c>
      <c r="S330" s="88"/>
      <c r="T330" s="87">
        <v>3.5</v>
      </c>
      <c r="V330" s="89">
        <f t="shared" si="46"/>
        <v>69.592928276418561</v>
      </c>
      <c r="W330" s="66">
        <f t="shared" si="52"/>
        <v>71.892928276418559</v>
      </c>
      <c r="X330" s="66">
        <f t="shared" si="53"/>
        <v>72.092928276418561</v>
      </c>
      <c r="Y330" s="66">
        <f t="shared" si="54"/>
        <v>69.592928276418561</v>
      </c>
      <c r="Z330" s="66">
        <f t="shared" si="55"/>
        <v>71.892928276418559</v>
      </c>
      <c r="AA330" s="66">
        <f t="shared" si="56"/>
        <v>72.092928276418561</v>
      </c>
    </row>
    <row r="331" spans="1:27" x14ac:dyDescent="0.25">
      <c r="A331" s="85" t="s">
        <v>608</v>
      </c>
      <c r="B331" s="85" t="s">
        <v>391</v>
      </c>
      <c r="C331" s="85">
        <v>30</v>
      </c>
      <c r="D331" s="85" t="s">
        <v>468</v>
      </c>
      <c r="E331" s="85">
        <v>11</v>
      </c>
      <c r="F331" s="85" t="s">
        <v>35</v>
      </c>
      <c r="G331" s="85">
        <v>37.244363732470049</v>
      </c>
      <c r="H331" s="85">
        <v>1.5167697200567716</v>
      </c>
      <c r="I331" s="85">
        <v>0</v>
      </c>
      <c r="J331" s="85">
        <v>21.693986773846781</v>
      </c>
      <c r="K331" s="85">
        <v>0</v>
      </c>
      <c r="L331" s="85">
        <v>2.6000000000000005</v>
      </c>
      <c r="M331" s="85">
        <v>1.1535970461142895</v>
      </c>
      <c r="N331" s="85">
        <v>0</v>
      </c>
      <c r="O331" s="85">
        <v>1.1000000000000001</v>
      </c>
      <c r="P331" s="85">
        <v>1.6071235380717011</v>
      </c>
      <c r="S331" s="88"/>
      <c r="T331" s="87">
        <v>3.5</v>
      </c>
      <c r="V331" s="89">
        <f t="shared" si="46"/>
        <v>68.899071090502815</v>
      </c>
      <c r="W331" s="66">
        <f t="shared" si="52"/>
        <v>71.199071090502812</v>
      </c>
      <c r="X331" s="66">
        <f t="shared" si="53"/>
        <v>71.399071090502815</v>
      </c>
      <c r="Y331" s="66">
        <f t="shared" si="54"/>
        <v>68.899071090502815</v>
      </c>
      <c r="Z331" s="66">
        <f t="shared" si="55"/>
        <v>71.199071090502812</v>
      </c>
      <c r="AA331" s="66">
        <f t="shared" si="56"/>
        <v>71.399071090502815</v>
      </c>
    </row>
    <row r="332" spans="1:27" x14ac:dyDescent="0.25">
      <c r="A332" s="85" t="s">
        <v>608</v>
      </c>
      <c r="B332" s="85" t="s">
        <v>610</v>
      </c>
      <c r="C332" s="85">
        <v>36</v>
      </c>
      <c r="D332" s="85" t="s">
        <v>468</v>
      </c>
      <c r="E332" s="85">
        <v>11</v>
      </c>
      <c r="F332" s="85" t="s">
        <v>35</v>
      </c>
      <c r="G332" s="85">
        <v>38.630555206400011</v>
      </c>
      <c r="H332" s="85">
        <v>1.4591105591980735</v>
      </c>
      <c r="I332" s="85">
        <v>0</v>
      </c>
      <c r="J332" s="85">
        <v>22.842566117923344</v>
      </c>
      <c r="K332" s="85">
        <v>0</v>
      </c>
      <c r="L332" s="85">
        <v>2.6</v>
      </c>
      <c r="M332" s="85">
        <v>1.1929370892195068</v>
      </c>
      <c r="N332" s="85">
        <v>0</v>
      </c>
      <c r="O332" s="85">
        <v>1.1000000000000001</v>
      </c>
      <c r="P332" s="85">
        <v>1.751383154850809</v>
      </c>
      <c r="S332" s="88"/>
      <c r="T332" s="87">
        <v>3.5</v>
      </c>
      <c r="V332" s="89">
        <f t="shared" si="46"/>
        <v>71.617441568393673</v>
      </c>
      <c r="W332" s="66">
        <f t="shared" si="52"/>
        <v>73.91744156839367</v>
      </c>
      <c r="X332" s="66">
        <f t="shared" si="53"/>
        <v>74.117441568393673</v>
      </c>
      <c r="Y332" s="66">
        <f t="shared" si="54"/>
        <v>71.617441568393673</v>
      </c>
      <c r="Z332" s="66">
        <f t="shared" si="55"/>
        <v>73.91744156839367</v>
      </c>
      <c r="AA332" s="66">
        <f t="shared" si="56"/>
        <v>74.117441568393673</v>
      </c>
    </row>
    <row r="333" spans="1:27" x14ac:dyDescent="0.25">
      <c r="A333" s="85" t="s">
        <v>611</v>
      </c>
      <c r="B333" s="85" t="s">
        <v>473</v>
      </c>
      <c r="C333" s="85">
        <v>12</v>
      </c>
      <c r="D333" s="85" t="s">
        <v>468</v>
      </c>
      <c r="E333" s="85">
        <v>11</v>
      </c>
      <c r="F333" s="85" t="s">
        <v>35</v>
      </c>
      <c r="G333" s="85">
        <v>39.924326397140412</v>
      </c>
      <c r="H333" s="85">
        <v>1.6508652099257901</v>
      </c>
      <c r="I333" s="85">
        <v>0</v>
      </c>
      <c r="J333" s="85">
        <v>20.406734224501388</v>
      </c>
      <c r="K333" s="85">
        <v>0</v>
      </c>
      <c r="L333" s="85">
        <v>2.5999999999999996</v>
      </c>
      <c r="M333" s="85">
        <v>1.1478096324478437</v>
      </c>
      <c r="N333" s="85">
        <v>0</v>
      </c>
      <c r="O333" s="85">
        <v>1.0999999999999996</v>
      </c>
      <c r="P333" s="85">
        <v>1.6972539256312682</v>
      </c>
      <c r="S333" s="88"/>
      <c r="T333" s="87">
        <v>3.5</v>
      </c>
      <c r="V333" s="89">
        <f t="shared" si="46"/>
        <v>70.376124179720904</v>
      </c>
      <c r="W333" s="66">
        <f t="shared" si="52"/>
        <v>72.676124179720901</v>
      </c>
      <c r="X333" s="66">
        <f t="shared" si="53"/>
        <v>72.876124179720904</v>
      </c>
      <c r="Y333" s="66">
        <f t="shared" si="54"/>
        <v>70.376124179720904</v>
      </c>
      <c r="Z333" s="66">
        <f t="shared" si="55"/>
        <v>72.676124179720901</v>
      </c>
      <c r="AA333" s="66">
        <f t="shared" si="56"/>
        <v>72.876124179720904</v>
      </c>
    </row>
    <row r="334" spans="1:27" x14ac:dyDescent="0.25">
      <c r="A334" s="85" t="s">
        <v>611</v>
      </c>
      <c r="B334" s="85" t="s">
        <v>498</v>
      </c>
      <c r="C334" s="85">
        <v>18</v>
      </c>
      <c r="D334" s="85" t="s">
        <v>468</v>
      </c>
      <c r="E334" s="85">
        <v>11</v>
      </c>
      <c r="F334" s="85" t="s">
        <v>35</v>
      </c>
      <c r="G334" s="85">
        <v>36.42573220784022</v>
      </c>
      <c r="H334" s="85">
        <v>1.5861875812464064</v>
      </c>
      <c r="I334" s="85">
        <v>0</v>
      </c>
      <c r="J334" s="85">
        <v>23.078670030437408</v>
      </c>
      <c r="K334" s="85">
        <v>0</v>
      </c>
      <c r="L334" s="85">
        <v>2.6000000000000005</v>
      </c>
      <c r="M334" s="85">
        <v>1.0939157368167665</v>
      </c>
      <c r="N334" s="85">
        <v>0</v>
      </c>
      <c r="O334" s="85">
        <v>1.1000000000000003</v>
      </c>
      <c r="P334" s="85">
        <v>1.4349528582333335</v>
      </c>
      <c r="S334" s="88"/>
      <c r="T334" s="87">
        <v>3.5</v>
      </c>
      <c r="V334" s="89">
        <f t="shared" si="46"/>
        <v>69.233270833327737</v>
      </c>
      <c r="W334" s="66">
        <f t="shared" si="52"/>
        <v>71.533270833327734</v>
      </c>
      <c r="X334" s="66">
        <f t="shared" si="53"/>
        <v>71.733270833327737</v>
      </c>
      <c r="Y334" s="66">
        <f t="shared" si="54"/>
        <v>69.233270833327737</v>
      </c>
      <c r="Z334" s="66">
        <f t="shared" si="55"/>
        <v>71.533270833327734</v>
      </c>
      <c r="AA334" s="66">
        <f t="shared" si="56"/>
        <v>71.733270833327737</v>
      </c>
    </row>
    <row r="335" spans="1:27" x14ac:dyDescent="0.25">
      <c r="A335" s="85" t="s">
        <v>611</v>
      </c>
      <c r="B335" s="85" t="s">
        <v>474</v>
      </c>
      <c r="C335" s="85">
        <v>24</v>
      </c>
      <c r="D335" s="85" t="s">
        <v>468</v>
      </c>
      <c r="E335" s="85">
        <v>11</v>
      </c>
      <c r="F335" s="85" t="s">
        <v>35</v>
      </c>
      <c r="G335" s="85">
        <v>39.139619204972853</v>
      </c>
      <c r="H335" s="85">
        <v>1.5354228579408868</v>
      </c>
      <c r="I335" s="85">
        <v>0</v>
      </c>
      <c r="J335" s="85">
        <v>20.466695064943483</v>
      </c>
      <c r="K335" s="85">
        <v>0</v>
      </c>
      <c r="L335" s="85">
        <v>2.6000000000000014</v>
      </c>
      <c r="M335" s="85">
        <v>1.1954514469353097</v>
      </c>
      <c r="N335" s="85">
        <v>0</v>
      </c>
      <c r="O335" s="85">
        <v>1.1000000000000005</v>
      </c>
      <c r="P335" s="85">
        <v>1.678611983752947</v>
      </c>
      <c r="S335" s="88"/>
      <c r="T335" s="87">
        <v>3.5</v>
      </c>
      <c r="V335" s="89">
        <f t="shared" si="46"/>
        <v>69.680377700604595</v>
      </c>
      <c r="W335" s="66">
        <f t="shared" si="52"/>
        <v>71.980377700604592</v>
      </c>
      <c r="X335" s="66">
        <f t="shared" si="53"/>
        <v>72.180377700604595</v>
      </c>
      <c r="Y335" s="66">
        <f t="shared" si="54"/>
        <v>69.680377700604595</v>
      </c>
      <c r="Z335" s="66">
        <f t="shared" si="55"/>
        <v>71.980377700604592</v>
      </c>
      <c r="AA335" s="66">
        <f t="shared" si="56"/>
        <v>72.180377700604595</v>
      </c>
    </row>
    <row r="336" spans="1:27" x14ac:dyDescent="0.25">
      <c r="A336" s="85" t="s">
        <v>611</v>
      </c>
      <c r="B336" s="85" t="s">
        <v>500</v>
      </c>
      <c r="C336" s="85">
        <v>30</v>
      </c>
      <c r="D336" s="85" t="s">
        <v>468</v>
      </c>
      <c r="E336" s="85">
        <v>11</v>
      </c>
      <c r="F336" s="85" t="s">
        <v>35</v>
      </c>
      <c r="G336" s="85">
        <v>37.157989348462955</v>
      </c>
      <c r="H336" s="85">
        <v>1.5179054680836828</v>
      </c>
      <c r="I336" s="85">
        <v>0</v>
      </c>
      <c r="J336" s="85">
        <v>22.308273699866319</v>
      </c>
      <c r="K336" s="85">
        <v>0</v>
      </c>
      <c r="L336" s="85">
        <v>2.600000000000001</v>
      </c>
      <c r="M336" s="85">
        <v>1.1539545914489218</v>
      </c>
      <c r="N336" s="85">
        <v>0</v>
      </c>
      <c r="O336" s="85">
        <v>1.1000000000000003</v>
      </c>
      <c r="P336" s="85">
        <v>1.5280074504806607</v>
      </c>
      <c r="S336" s="88"/>
      <c r="T336" s="87">
        <v>3.5</v>
      </c>
      <c r="V336" s="89">
        <f t="shared" ref="V336:V399" si="57">SUM(I336:U336,G336)</f>
        <v>69.348225090258865</v>
      </c>
      <c r="W336" s="66">
        <f t="shared" si="52"/>
        <v>71.648225090258862</v>
      </c>
      <c r="X336" s="66">
        <f t="shared" si="53"/>
        <v>71.848225090258865</v>
      </c>
      <c r="Y336" s="66">
        <f t="shared" si="54"/>
        <v>69.348225090258865</v>
      </c>
      <c r="Z336" s="66">
        <f t="shared" si="55"/>
        <v>71.648225090258862</v>
      </c>
      <c r="AA336" s="66">
        <f t="shared" si="56"/>
        <v>71.848225090258865</v>
      </c>
    </row>
    <row r="337" spans="1:27" x14ac:dyDescent="0.25">
      <c r="A337" s="85" t="s">
        <v>611</v>
      </c>
      <c r="B337" s="85" t="s">
        <v>612</v>
      </c>
      <c r="C337" s="85">
        <v>36</v>
      </c>
      <c r="D337" s="85" t="s">
        <v>468</v>
      </c>
      <c r="E337" s="85">
        <v>11</v>
      </c>
      <c r="F337" s="85" t="s">
        <v>35</v>
      </c>
      <c r="G337" s="85">
        <v>38.825915454189946</v>
      </c>
      <c r="H337" s="85">
        <v>1.4289767424951378</v>
      </c>
      <c r="I337" s="85">
        <v>0</v>
      </c>
      <c r="J337" s="85">
        <v>23.203613540408195</v>
      </c>
      <c r="K337" s="85">
        <v>0</v>
      </c>
      <c r="L337" s="85">
        <v>2.6</v>
      </c>
      <c r="M337" s="85">
        <v>1.2042212914306865</v>
      </c>
      <c r="N337" s="85">
        <v>0</v>
      </c>
      <c r="O337" s="85">
        <v>1.1000000000000003</v>
      </c>
      <c r="P337" s="85">
        <v>1.7609696410853251</v>
      </c>
      <c r="S337" s="88"/>
      <c r="T337" s="87">
        <v>3.5</v>
      </c>
      <c r="V337" s="89">
        <f t="shared" si="57"/>
        <v>72.194719927114164</v>
      </c>
      <c r="W337" s="66">
        <f t="shared" si="52"/>
        <v>74.494719927114161</v>
      </c>
      <c r="X337" s="66">
        <f t="shared" si="53"/>
        <v>74.694719927114164</v>
      </c>
      <c r="Y337" s="66">
        <f t="shared" si="54"/>
        <v>72.194719927114164</v>
      </c>
      <c r="Z337" s="66">
        <f t="shared" si="55"/>
        <v>74.494719927114161</v>
      </c>
      <c r="AA337" s="66">
        <f t="shared" si="56"/>
        <v>74.694719927114164</v>
      </c>
    </row>
    <row r="338" spans="1:27" x14ac:dyDescent="0.25">
      <c r="A338" s="85" t="s">
        <v>615</v>
      </c>
      <c r="B338" s="85" t="s">
        <v>476</v>
      </c>
      <c r="C338" s="85">
        <v>12</v>
      </c>
      <c r="D338" s="85" t="s">
        <v>468</v>
      </c>
      <c r="E338" s="85">
        <v>11</v>
      </c>
      <c r="F338" s="85" t="s">
        <v>35</v>
      </c>
      <c r="G338" s="85">
        <v>39.688036589317804</v>
      </c>
      <c r="H338" s="85">
        <v>1.6255617034730534</v>
      </c>
      <c r="I338" s="85">
        <v>0</v>
      </c>
      <c r="J338" s="85">
        <v>20.387820883553861</v>
      </c>
      <c r="K338" s="85">
        <v>0</v>
      </c>
      <c r="L338" s="85">
        <v>2.5999999999999996</v>
      </c>
      <c r="M338" s="85">
        <v>1.2095879851517684</v>
      </c>
      <c r="N338" s="85">
        <v>0</v>
      </c>
      <c r="O338" s="85">
        <v>1.0999999999999999</v>
      </c>
      <c r="P338" s="85">
        <v>1.6896986159808203</v>
      </c>
      <c r="S338" s="88"/>
      <c r="T338" s="87">
        <v>3.5</v>
      </c>
      <c r="V338" s="89">
        <f t="shared" si="57"/>
        <v>70.175144074004251</v>
      </c>
      <c r="W338" s="66">
        <f t="shared" si="52"/>
        <v>72.475144074004248</v>
      </c>
      <c r="X338" s="66">
        <f t="shared" si="53"/>
        <v>72.675144074004251</v>
      </c>
      <c r="Y338" s="66">
        <f t="shared" si="54"/>
        <v>70.175144074004251</v>
      </c>
      <c r="Z338" s="66">
        <f t="shared" si="55"/>
        <v>72.475144074004248</v>
      </c>
      <c r="AA338" s="66">
        <f t="shared" si="56"/>
        <v>72.675144074004251</v>
      </c>
    </row>
    <row r="339" spans="1:27" x14ac:dyDescent="0.25">
      <c r="A339" s="85" t="s">
        <v>615</v>
      </c>
      <c r="B339" s="85" t="s">
        <v>504</v>
      </c>
      <c r="C339" s="85">
        <v>18</v>
      </c>
      <c r="D339" s="85" t="s">
        <v>468</v>
      </c>
      <c r="E339" s="85">
        <v>11</v>
      </c>
      <c r="F339" s="85" t="s">
        <v>35</v>
      </c>
      <c r="G339" s="85">
        <v>36.544462175528118</v>
      </c>
      <c r="H339" s="85">
        <v>1.5711653385451427</v>
      </c>
      <c r="I339" s="85">
        <v>0</v>
      </c>
      <c r="J339" s="85">
        <v>22.271859230961319</v>
      </c>
      <c r="K339" s="85">
        <v>0</v>
      </c>
      <c r="L339" s="85">
        <v>2.600000000000001</v>
      </c>
      <c r="M339" s="85">
        <v>1.1670954320649545</v>
      </c>
      <c r="N339" s="85">
        <v>0</v>
      </c>
      <c r="O339" s="85">
        <v>1.1000000000000003</v>
      </c>
      <c r="P339" s="85">
        <v>1.4254116462651967</v>
      </c>
      <c r="S339" s="88"/>
      <c r="T339" s="87">
        <v>3.5</v>
      </c>
      <c r="V339" s="89">
        <f t="shared" si="57"/>
        <v>68.608828484819583</v>
      </c>
      <c r="W339" s="66">
        <f t="shared" si="52"/>
        <v>70.90882848481958</v>
      </c>
      <c r="X339" s="66">
        <f t="shared" si="53"/>
        <v>71.108828484819583</v>
      </c>
      <c r="Y339" s="66">
        <f t="shared" si="54"/>
        <v>68.608828484819583</v>
      </c>
      <c r="Z339" s="66">
        <f t="shared" si="55"/>
        <v>70.90882848481958</v>
      </c>
      <c r="AA339" s="66">
        <f t="shared" si="56"/>
        <v>71.108828484819583</v>
      </c>
    </row>
    <row r="340" spans="1:27" x14ac:dyDescent="0.25">
      <c r="A340" s="85" t="s">
        <v>615</v>
      </c>
      <c r="B340" s="85" t="s">
        <v>478</v>
      </c>
      <c r="C340" s="85">
        <v>24</v>
      </c>
      <c r="D340" s="85" t="s">
        <v>468</v>
      </c>
      <c r="E340" s="85">
        <v>11</v>
      </c>
      <c r="F340" s="85" t="s">
        <v>35</v>
      </c>
      <c r="G340" s="85">
        <v>39.031091026484546</v>
      </c>
      <c r="H340" s="85">
        <v>1.5333923963475726</v>
      </c>
      <c r="I340" s="85">
        <v>0</v>
      </c>
      <c r="J340" s="85">
        <v>20.515175348659895</v>
      </c>
      <c r="K340" s="85">
        <v>0</v>
      </c>
      <c r="L340" s="85">
        <v>2.6000000000000019</v>
      </c>
      <c r="M340" s="85">
        <v>1.2706015171812231</v>
      </c>
      <c r="N340" s="85">
        <v>0</v>
      </c>
      <c r="O340" s="85">
        <v>1.1000000000000003</v>
      </c>
      <c r="P340" s="85">
        <v>1.6786635474349372</v>
      </c>
      <c r="S340" s="88"/>
      <c r="T340" s="87">
        <v>3.5</v>
      </c>
      <c r="V340" s="89">
        <f t="shared" si="57"/>
        <v>69.6955314397606</v>
      </c>
      <c r="W340" s="66">
        <f t="shared" si="52"/>
        <v>71.995531439760597</v>
      </c>
      <c r="X340" s="66">
        <f t="shared" si="53"/>
        <v>72.1955314397606</v>
      </c>
      <c r="Y340" s="66">
        <f t="shared" si="54"/>
        <v>69.6955314397606</v>
      </c>
      <c r="Z340" s="66">
        <f t="shared" si="55"/>
        <v>71.995531439760597</v>
      </c>
      <c r="AA340" s="66">
        <f t="shared" si="56"/>
        <v>72.1955314397606</v>
      </c>
    </row>
    <row r="341" spans="1:27" x14ac:dyDescent="0.25">
      <c r="A341" s="85" t="s">
        <v>615</v>
      </c>
      <c r="B341" s="85" t="s">
        <v>505</v>
      </c>
      <c r="C341" s="85">
        <v>30</v>
      </c>
      <c r="D341" s="85" t="s">
        <v>468</v>
      </c>
      <c r="E341" s="85">
        <v>11</v>
      </c>
      <c r="F341" s="85" t="s">
        <v>35</v>
      </c>
      <c r="G341" s="85">
        <v>37.199112654724999</v>
      </c>
      <c r="H341" s="85">
        <v>1.5212521216837587</v>
      </c>
      <c r="I341" s="85">
        <v>0</v>
      </c>
      <c r="J341" s="85">
        <v>22.322652348437433</v>
      </c>
      <c r="K341" s="85">
        <v>0</v>
      </c>
      <c r="L341" s="85">
        <v>2.6000000000000005</v>
      </c>
      <c r="M341" s="85">
        <v>1.2336481560019619</v>
      </c>
      <c r="N341" s="85">
        <v>0</v>
      </c>
      <c r="O341" s="85">
        <v>1.1000000000000003</v>
      </c>
      <c r="P341" s="85">
        <v>1.5452577783585779</v>
      </c>
      <c r="S341" s="88"/>
      <c r="T341" s="87">
        <v>3.5</v>
      </c>
      <c r="V341" s="89">
        <f t="shared" si="57"/>
        <v>69.500670937522983</v>
      </c>
      <c r="W341" s="66">
        <f t="shared" si="52"/>
        <v>71.80067093752298</v>
      </c>
      <c r="X341" s="66">
        <f t="shared" si="53"/>
        <v>72.000670937522983</v>
      </c>
      <c r="Y341" s="66">
        <f t="shared" si="54"/>
        <v>69.500670937522983</v>
      </c>
      <c r="Z341" s="66">
        <f t="shared" si="55"/>
        <v>71.80067093752298</v>
      </c>
      <c r="AA341" s="66">
        <f t="shared" si="56"/>
        <v>72.000670937522983</v>
      </c>
    </row>
    <row r="342" spans="1:27" x14ac:dyDescent="0.25">
      <c r="A342" s="85" t="s">
        <v>615</v>
      </c>
      <c r="B342" s="85" t="s">
        <v>616</v>
      </c>
      <c r="C342" s="85">
        <v>36</v>
      </c>
      <c r="D342" s="85" t="s">
        <v>468</v>
      </c>
      <c r="E342" s="85">
        <v>11</v>
      </c>
      <c r="F342" s="85" t="s">
        <v>35</v>
      </c>
      <c r="G342" s="85">
        <v>39.073003495919785</v>
      </c>
      <c r="H342" s="85">
        <v>1.3867048341193069</v>
      </c>
      <c r="I342" s="85">
        <v>0</v>
      </c>
      <c r="J342" s="85">
        <v>23.382871132977566</v>
      </c>
      <c r="K342" s="85">
        <v>0</v>
      </c>
      <c r="L342" s="85">
        <v>2.600000000000001</v>
      </c>
      <c r="M342" s="85">
        <v>1.2930610253653951</v>
      </c>
      <c r="N342" s="85">
        <v>0</v>
      </c>
      <c r="O342" s="85">
        <v>1.1000000000000005</v>
      </c>
      <c r="P342" s="85">
        <v>1.7874105781068612</v>
      </c>
      <c r="S342" s="88"/>
      <c r="T342" s="87">
        <v>3.5</v>
      </c>
      <c r="V342" s="89">
        <f t="shared" si="57"/>
        <v>72.736346232369613</v>
      </c>
      <c r="W342" s="66">
        <f t="shared" si="52"/>
        <v>75.03634623236961</v>
      </c>
      <c r="X342" s="66">
        <f t="shared" si="53"/>
        <v>75.236346232369613</v>
      </c>
      <c r="Y342" s="66">
        <f t="shared" si="54"/>
        <v>72.736346232369613</v>
      </c>
      <c r="Z342" s="66">
        <f t="shared" si="55"/>
        <v>75.03634623236961</v>
      </c>
      <c r="AA342" s="66">
        <f t="shared" si="56"/>
        <v>75.236346232369613</v>
      </c>
    </row>
    <row r="343" spans="1:27" x14ac:dyDescent="0.25">
      <c r="A343" s="85" t="s">
        <v>617</v>
      </c>
      <c r="B343" s="85" t="s">
        <v>481</v>
      </c>
      <c r="C343" s="85">
        <v>12</v>
      </c>
      <c r="D343" s="85" t="s">
        <v>468</v>
      </c>
      <c r="E343" s="85">
        <v>11</v>
      </c>
      <c r="F343" s="85" t="s">
        <v>35</v>
      </c>
      <c r="G343" s="85">
        <v>39.562387732856727</v>
      </c>
      <c r="H343" s="85">
        <v>1.6145429839982839</v>
      </c>
      <c r="I343" s="85">
        <v>0</v>
      </c>
      <c r="J343" s="85">
        <v>20.366339447262749</v>
      </c>
      <c r="K343" s="85">
        <v>0</v>
      </c>
      <c r="L343" s="85">
        <v>2.6</v>
      </c>
      <c r="M343" s="85">
        <v>1.2182131293570519</v>
      </c>
      <c r="N343" s="85">
        <v>0</v>
      </c>
      <c r="O343" s="85">
        <v>1.1000000000000001</v>
      </c>
      <c r="P343" s="85">
        <v>1.6851199333842293</v>
      </c>
      <c r="S343" s="88"/>
      <c r="T343" s="87">
        <v>3.5</v>
      </c>
      <c r="V343" s="89">
        <f t="shared" si="57"/>
        <v>70.032060242860766</v>
      </c>
      <c r="W343" s="66">
        <f t="shared" si="52"/>
        <v>72.332060242860763</v>
      </c>
      <c r="X343" s="66">
        <f t="shared" si="53"/>
        <v>72.532060242860766</v>
      </c>
      <c r="Y343" s="66">
        <f t="shared" si="54"/>
        <v>70.032060242860766</v>
      </c>
      <c r="Z343" s="66">
        <f t="shared" si="55"/>
        <v>72.332060242860763</v>
      </c>
      <c r="AA343" s="66">
        <f t="shared" si="56"/>
        <v>72.532060242860766</v>
      </c>
    </row>
    <row r="344" spans="1:27" x14ac:dyDescent="0.25">
      <c r="A344" s="85" t="s">
        <v>617</v>
      </c>
      <c r="B344" s="85" t="s">
        <v>600</v>
      </c>
      <c r="C344" s="85">
        <v>18</v>
      </c>
      <c r="D344" s="85" t="s">
        <v>468</v>
      </c>
      <c r="E344" s="85">
        <v>11</v>
      </c>
      <c r="F344" s="85" t="s">
        <v>35</v>
      </c>
      <c r="G344" s="85">
        <v>37.112387258642329</v>
      </c>
      <c r="H344" s="85">
        <v>1.5520290315627818</v>
      </c>
      <c r="I344" s="85">
        <v>0</v>
      </c>
      <c r="J344" s="85">
        <v>21.321644488579931</v>
      </c>
      <c r="K344" s="85">
        <v>0</v>
      </c>
      <c r="L344" s="85">
        <v>2.600000000000001</v>
      </c>
      <c r="M344" s="85">
        <v>1.2054408030518211</v>
      </c>
      <c r="N344" s="85">
        <v>0</v>
      </c>
      <c r="O344" s="85">
        <v>1.1000000000000003</v>
      </c>
      <c r="P344" s="85">
        <v>1.4293322372385975</v>
      </c>
      <c r="S344" s="88"/>
      <c r="T344" s="87">
        <v>3.5</v>
      </c>
      <c r="V344" s="89">
        <f t="shared" si="57"/>
        <v>68.268804787512678</v>
      </c>
      <c r="W344" s="66">
        <f t="shared" si="52"/>
        <v>70.568804787512676</v>
      </c>
      <c r="X344" s="66">
        <f t="shared" si="53"/>
        <v>70.768804787512678</v>
      </c>
      <c r="Y344" s="66">
        <f t="shared" si="54"/>
        <v>68.268804787512678</v>
      </c>
      <c r="Z344" s="66">
        <f t="shared" si="55"/>
        <v>70.568804787512676</v>
      </c>
      <c r="AA344" s="66">
        <f t="shared" si="56"/>
        <v>70.768804787512678</v>
      </c>
    </row>
    <row r="345" spans="1:27" x14ac:dyDescent="0.25">
      <c r="A345" s="85" t="s">
        <v>617</v>
      </c>
      <c r="B345" s="85" t="s">
        <v>483</v>
      </c>
      <c r="C345" s="85">
        <v>24</v>
      </c>
      <c r="D345" s="85" t="s">
        <v>468</v>
      </c>
      <c r="E345" s="85">
        <v>11</v>
      </c>
      <c r="F345" s="85" t="s">
        <v>35</v>
      </c>
      <c r="G345" s="85">
        <v>38.891529096658267</v>
      </c>
      <c r="H345" s="85">
        <v>1.5128898272518896</v>
      </c>
      <c r="I345" s="85">
        <v>0</v>
      </c>
      <c r="J345" s="85">
        <v>20.526174834917363</v>
      </c>
      <c r="K345" s="85">
        <v>0</v>
      </c>
      <c r="L345" s="85">
        <v>2.600000000000001</v>
      </c>
      <c r="M345" s="85">
        <v>1.2744046844113712</v>
      </c>
      <c r="N345" s="85">
        <v>0</v>
      </c>
      <c r="O345" s="85">
        <v>1.1000000000000003</v>
      </c>
      <c r="P345" s="85">
        <v>1.6745392738369649</v>
      </c>
      <c r="S345" s="88"/>
      <c r="T345" s="87">
        <v>3.5</v>
      </c>
      <c r="V345" s="89">
        <f t="shared" si="57"/>
        <v>69.566647889823969</v>
      </c>
      <c r="W345" s="66">
        <f t="shared" si="52"/>
        <v>71.866647889823966</v>
      </c>
      <c r="X345" s="66">
        <f t="shared" si="53"/>
        <v>72.066647889823969</v>
      </c>
      <c r="Y345" s="66">
        <f t="shared" si="54"/>
        <v>69.566647889823969</v>
      </c>
      <c r="Z345" s="66">
        <f t="shared" si="55"/>
        <v>71.866647889823966</v>
      </c>
      <c r="AA345" s="66">
        <f t="shared" si="56"/>
        <v>72.066647889823969</v>
      </c>
    </row>
    <row r="346" spans="1:27" x14ac:dyDescent="0.25">
      <c r="A346" s="85" t="s">
        <v>617</v>
      </c>
      <c r="B346" s="85" t="s">
        <v>601</v>
      </c>
      <c r="C346" s="85">
        <v>30</v>
      </c>
      <c r="D346" s="85" t="s">
        <v>468</v>
      </c>
      <c r="E346" s="85">
        <v>11</v>
      </c>
      <c r="F346" s="85" t="s">
        <v>35</v>
      </c>
      <c r="G346" s="85">
        <v>37.502844774815877</v>
      </c>
      <c r="H346" s="85">
        <v>1.525751412306775</v>
      </c>
      <c r="I346" s="85">
        <v>0</v>
      </c>
      <c r="J346" s="85">
        <v>22.295418852960921</v>
      </c>
      <c r="K346" s="85">
        <v>0</v>
      </c>
      <c r="L346" s="85">
        <v>2.600000000000001</v>
      </c>
      <c r="M346" s="85">
        <v>1.2543212586618333</v>
      </c>
      <c r="N346" s="85">
        <v>0</v>
      </c>
      <c r="O346" s="85">
        <v>1.1000000000000005</v>
      </c>
      <c r="P346" s="85">
        <v>1.5685664733417075</v>
      </c>
      <c r="S346" s="88"/>
      <c r="T346" s="87">
        <v>3.5</v>
      </c>
      <c r="V346" s="89">
        <f t="shared" si="57"/>
        <v>69.821151359780345</v>
      </c>
      <c r="W346" s="66">
        <f t="shared" si="52"/>
        <v>72.121151359780342</v>
      </c>
      <c r="X346" s="66">
        <f t="shared" si="53"/>
        <v>72.321151359780345</v>
      </c>
      <c r="Y346" s="66">
        <f t="shared" si="54"/>
        <v>69.821151359780345</v>
      </c>
      <c r="Z346" s="66">
        <f t="shared" si="55"/>
        <v>72.121151359780342</v>
      </c>
      <c r="AA346" s="66">
        <f t="shared" si="56"/>
        <v>72.321151359780345</v>
      </c>
    </row>
    <row r="347" spans="1:27" x14ac:dyDescent="0.25">
      <c r="A347" s="85" t="s">
        <v>617</v>
      </c>
      <c r="B347" s="85" t="s">
        <v>618</v>
      </c>
      <c r="C347" s="85">
        <v>36</v>
      </c>
      <c r="D347" s="85" t="s">
        <v>468</v>
      </c>
      <c r="E347" s="85">
        <v>11</v>
      </c>
      <c r="F347" s="85" t="s">
        <v>35</v>
      </c>
      <c r="G347" s="85">
        <v>39.355347726179133</v>
      </c>
      <c r="H347" s="85">
        <v>1.3967741252059014</v>
      </c>
      <c r="I347" s="85">
        <v>0</v>
      </c>
      <c r="J347" s="85">
        <v>23.390204123815888</v>
      </c>
      <c r="K347" s="85">
        <v>0</v>
      </c>
      <c r="L347" s="85">
        <v>2.6000000000000014</v>
      </c>
      <c r="M347" s="85">
        <v>1.3047741599409901</v>
      </c>
      <c r="N347" s="85">
        <v>0</v>
      </c>
      <c r="O347" s="85">
        <v>1.1000000000000008</v>
      </c>
      <c r="P347" s="85">
        <v>1.7973738956497789</v>
      </c>
      <c r="S347" s="88"/>
      <c r="T347" s="87">
        <v>3.5</v>
      </c>
      <c r="V347" s="89">
        <f t="shared" si="57"/>
        <v>73.047699905585802</v>
      </c>
      <c r="W347" s="66">
        <f t="shared" si="52"/>
        <v>75.347699905585799</v>
      </c>
      <c r="X347" s="66">
        <f t="shared" si="53"/>
        <v>75.547699905585802</v>
      </c>
      <c r="Y347" s="66">
        <f t="shared" si="54"/>
        <v>73.047699905585802</v>
      </c>
      <c r="Z347" s="66">
        <f t="shared" si="55"/>
        <v>75.347699905585799</v>
      </c>
      <c r="AA347" s="66">
        <f t="shared" si="56"/>
        <v>75.547699905585802</v>
      </c>
    </row>
    <row r="348" spans="1:27" x14ac:dyDescent="0.25">
      <c r="A348" s="85" t="s">
        <v>633</v>
      </c>
      <c r="B348" s="85" t="s">
        <v>40</v>
      </c>
      <c r="C348" s="85">
        <v>12</v>
      </c>
      <c r="D348" s="85" t="s">
        <v>468</v>
      </c>
      <c r="E348" s="85">
        <v>11</v>
      </c>
      <c r="F348" s="85" t="s">
        <v>35</v>
      </c>
      <c r="G348" s="85">
        <v>39.480317627880936</v>
      </c>
      <c r="H348" s="85">
        <v>1.5764728790224822</v>
      </c>
      <c r="I348" s="85">
        <v>0</v>
      </c>
      <c r="J348" s="85">
        <v>20.343372283950927</v>
      </c>
      <c r="K348" s="85">
        <v>0</v>
      </c>
      <c r="L348" s="85">
        <v>2.5999999999999996</v>
      </c>
      <c r="M348" s="85">
        <v>1.2478734271380976</v>
      </c>
      <c r="N348" s="85">
        <v>0</v>
      </c>
      <c r="O348" s="85">
        <v>1.1000000000000001</v>
      </c>
      <c r="P348" s="85">
        <v>1.6832664013225915</v>
      </c>
      <c r="S348" s="88"/>
      <c r="T348" s="87">
        <v>3.5</v>
      </c>
      <c r="V348" s="89">
        <f t="shared" si="57"/>
        <v>69.954829740292553</v>
      </c>
      <c r="W348" s="66">
        <f t="shared" si="52"/>
        <v>72.25482974029255</v>
      </c>
      <c r="X348" s="66">
        <f t="shared" si="53"/>
        <v>72.454829740292553</v>
      </c>
      <c r="Y348" s="66">
        <f t="shared" si="54"/>
        <v>69.954829740292553</v>
      </c>
      <c r="Z348" s="66">
        <f t="shared" si="55"/>
        <v>72.25482974029255</v>
      </c>
      <c r="AA348" s="66">
        <f t="shared" si="56"/>
        <v>72.454829740292553</v>
      </c>
    </row>
    <row r="349" spans="1:27" x14ac:dyDescent="0.25">
      <c r="A349" s="85" t="s">
        <v>633</v>
      </c>
      <c r="B349" s="85" t="s">
        <v>603</v>
      </c>
      <c r="C349" s="85">
        <v>18</v>
      </c>
      <c r="D349" s="85" t="s">
        <v>468</v>
      </c>
      <c r="E349" s="85">
        <v>11</v>
      </c>
      <c r="F349" s="85" t="s">
        <v>35</v>
      </c>
      <c r="G349" s="85">
        <v>39.225843006047292</v>
      </c>
      <c r="H349" s="85">
        <v>1.5075005652458273</v>
      </c>
      <c r="I349" s="85">
        <v>0</v>
      </c>
      <c r="J349" s="85">
        <v>20.330028539210581</v>
      </c>
      <c r="K349" s="85">
        <v>0</v>
      </c>
      <c r="L349" s="85">
        <v>2.600000000000001</v>
      </c>
      <c r="M349" s="85">
        <v>1.2907116240412875</v>
      </c>
      <c r="N349" s="85">
        <v>0</v>
      </c>
      <c r="O349" s="85">
        <v>1.1000000000000001</v>
      </c>
      <c r="P349" s="85">
        <v>1.5678590794029261</v>
      </c>
      <c r="S349" s="88"/>
      <c r="T349" s="87">
        <v>3.5</v>
      </c>
      <c r="V349" s="89">
        <f t="shared" si="57"/>
        <v>69.61444224870209</v>
      </c>
      <c r="W349" s="66">
        <f t="shared" si="52"/>
        <v>71.914442248702088</v>
      </c>
      <c r="X349" s="66">
        <f t="shared" si="53"/>
        <v>72.11444224870209</v>
      </c>
      <c r="Y349" s="66">
        <f t="shared" si="54"/>
        <v>69.61444224870209</v>
      </c>
      <c r="Z349" s="66">
        <f t="shared" si="55"/>
        <v>71.914442248702088</v>
      </c>
      <c r="AA349" s="66">
        <f t="shared" si="56"/>
        <v>72.11444224870209</v>
      </c>
    </row>
    <row r="350" spans="1:27" x14ac:dyDescent="0.25">
      <c r="A350" s="85" t="s">
        <v>633</v>
      </c>
      <c r="B350" s="85" t="s">
        <v>41</v>
      </c>
      <c r="C350" s="85">
        <v>24</v>
      </c>
      <c r="D350" s="85" t="s">
        <v>468</v>
      </c>
      <c r="E350" s="85">
        <v>11</v>
      </c>
      <c r="F350" s="85" t="s">
        <v>35</v>
      </c>
      <c r="G350" s="85">
        <v>38.906963189732224</v>
      </c>
      <c r="H350" s="85">
        <v>1.4944380755769799</v>
      </c>
      <c r="I350" s="85">
        <v>0</v>
      </c>
      <c r="J350" s="85">
        <v>20.585046220814078</v>
      </c>
      <c r="K350" s="85">
        <v>0</v>
      </c>
      <c r="L350" s="85">
        <v>2.6000000000000005</v>
      </c>
      <c r="M350" s="85">
        <v>1.2926513751944859</v>
      </c>
      <c r="N350" s="85">
        <v>0</v>
      </c>
      <c r="O350" s="85">
        <v>1.1000000000000001</v>
      </c>
      <c r="P350" s="85">
        <v>1.6768151468636965</v>
      </c>
      <c r="S350" s="88"/>
      <c r="T350" s="87">
        <v>3.5</v>
      </c>
      <c r="V350" s="89">
        <f t="shared" si="57"/>
        <v>69.661475932604489</v>
      </c>
      <c r="W350" s="66">
        <f t="shared" si="52"/>
        <v>71.961475932604486</v>
      </c>
      <c r="X350" s="66">
        <f t="shared" si="53"/>
        <v>72.161475932604489</v>
      </c>
      <c r="Y350" s="66">
        <f t="shared" si="54"/>
        <v>69.661475932604489</v>
      </c>
      <c r="Z350" s="66">
        <f t="shared" si="55"/>
        <v>71.961475932604486</v>
      </c>
      <c r="AA350" s="66">
        <f t="shared" si="56"/>
        <v>72.161475932604489</v>
      </c>
    </row>
    <row r="351" spans="1:27" x14ac:dyDescent="0.25">
      <c r="A351" s="85" t="s">
        <v>633</v>
      </c>
      <c r="B351" s="85" t="s">
        <v>604</v>
      </c>
      <c r="C351" s="85">
        <v>30</v>
      </c>
      <c r="D351" s="85" t="s">
        <v>468</v>
      </c>
      <c r="E351" s="85">
        <v>11</v>
      </c>
      <c r="F351" s="85" t="s">
        <v>35</v>
      </c>
      <c r="G351" s="85">
        <v>38.637929598781369</v>
      </c>
      <c r="H351" s="85">
        <v>1.4675576075341112</v>
      </c>
      <c r="I351" s="85">
        <v>0</v>
      </c>
      <c r="J351" s="85">
        <v>22.295146871434948</v>
      </c>
      <c r="K351" s="85">
        <v>0</v>
      </c>
      <c r="L351" s="85">
        <v>2.6000000000000005</v>
      </c>
      <c r="M351" s="85">
        <v>1.2990154107813701</v>
      </c>
      <c r="N351" s="85">
        <v>0</v>
      </c>
      <c r="O351" s="85">
        <v>1.1000000000000005</v>
      </c>
      <c r="P351" s="85">
        <v>1.6731667438631692</v>
      </c>
      <c r="S351" s="88"/>
      <c r="T351" s="87">
        <v>3.5</v>
      </c>
      <c r="V351" s="89">
        <f t="shared" si="57"/>
        <v>71.105258624860852</v>
      </c>
      <c r="W351" s="66">
        <f t="shared" si="52"/>
        <v>73.405258624860849</v>
      </c>
      <c r="X351" s="66">
        <f t="shared" si="53"/>
        <v>73.605258624860852</v>
      </c>
      <c r="Y351" s="66">
        <f t="shared" si="54"/>
        <v>71.105258624860852</v>
      </c>
      <c r="Z351" s="66">
        <f t="shared" si="55"/>
        <v>73.405258624860849</v>
      </c>
      <c r="AA351" s="66">
        <f t="shared" si="56"/>
        <v>73.605258624860852</v>
      </c>
    </row>
    <row r="352" spans="1:27" x14ac:dyDescent="0.25">
      <c r="A352" s="85" t="s">
        <v>633</v>
      </c>
      <c r="B352" s="85" t="s">
        <v>634</v>
      </c>
      <c r="C352" s="85">
        <v>36</v>
      </c>
      <c r="D352" s="85" t="s">
        <v>468</v>
      </c>
      <c r="E352" s="85">
        <v>11</v>
      </c>
      <c r="F352" s="85" t="s">
        <v>35</v>
      </c>
      <c r="G352" s="85">
        <v>39.387543625347384</v>
      </c>
      <c r="H352" s="85">
        <v>1.3474706326466617</v>
      </c>
      <c r="I352" s="85">
        <v>0</v>
      </c>
      <c r="J352" s="85">
        <v>23.429451714413698</v>
      </c>
      <c r="K352" s="85">
        <v>0</v>
      </c>
      <c r="L352" s="85">
        <v>2.6000000000000014</v>
      </c>
      <c r="M352" s="85">
        <v>1.3139053974737629</v>
      </c>
      <c r="N352" s="85">
        <v>0</v>
      </c>
      <c r="O352" s="85">
        <v>1.1000000000000008</v>
      </c>
      <c r="P352" s="85">
        <v>1.7993552414030283</v>
      </c>
      <c r="S352" s="88"/>
      <c r="T352" s="87">
        <v>3.5</v>
      </c>
      <c r="V352" s="89">
        <f t="shared" si="57"/>
        <v>73.130255978637877</v>
      </c>
      <c r="W352" s="66">
        <f t="shared" si="52"/>
        <v>75.430255978637874</v>
      </c>
      <c r="X352" s="66">
        <f t="shared" si="53"/>
        <v>75.630255978637877</v>
      </c>
      <c r="Y352" s="66">
        <f t="shared" si="54"/>
        <v>73.130255978637877</v>
      </c>
      <c r="Z352" s="66">
        <f t="shared" si="55"/>
        <v>75.430255978637874</v>
      </c>
      <c r="AA352" s="66">
        <f t="shared" si="56"/>
        <v>75.630255978637877</v>
      </c>
    </row>
    <row r="353" spans="1:71" x14ac:dyDescent="0.25">
      <c r="A353" s="85" t="s">
        <v>638</v>
      </c>
      <c r="B353" s="85" t="s">
        <v>43</v>
      </c>
      <c r="C353" s="85">
        <v>12</v>
      </c>
      <c r="D353" s="85" t="s">
        <v>468</v>
      </c>
      <c r="E353" s="85">
        <v>11</v>
      </c>
      <c r="F353" s="85" t="s">
        <v>35</v>
      </c>
      <c r="G353" s="85">
        <v>39.200415533275056</v>
      </c>
      <c r="H353" s="85">
        <v>1.5052831131837365</v>
      </c>
      <c r="I353" s="85">
        <v>0</v>
      </c>
      <c r="J353" s="85">
        <v>20.320292701827015</v>
      </c>
      <c r="K353" s="85">
        <v>0</v>
      </c>
      <c r="L353" s="85">
        <v>2.6</v>
      </c>
      <c r="M353" s="85">
        <v>1.2657504786163609</v>
      </c>
      <c r="N353" s="85">
        <v>0</v>
      </c>
      <c r="O353" s="85">
        <v>1.1000000000000005</v>
      </c>
      <c r="P353" s="85">
        <v>1.6800953690902694</v>
      </c>
      <c r="S353" s="88"/>
      <c r="T353" s="87">
        <v>3.5</v>
      </c>
      <c r="V353" s="89">
        <f t="shared" si="57"/>
        <v>69.666554082808702</v>
      </c>
      <c r="W353" s="66">
        <f t="shared" si="52"/>
        <v>71.966554082808699</v>
      </c>
      <c r="X353" s="66">
        <f t="shared" si="53"/>
        <v>72.166554082808702</v>
      </c>
      <c r="Y353" s="66">
        <f t="shared" si="54"/>
        <v>69.666554082808702</v>
      </c>
      <c r="Z353" s="66">
        <f t="shared" si="55"/>
        <v>71.966554082808699</v>
      </c>
      <c r="AA353" s="66">
        <f t="shared" si="56"/>
        <v>72.166554082808702</v>
      </c>
    </row>
    <row r="354" spans="1:71" x14ac:dyDescent="0.25">
      <c r="A354" s="85" t="s">
        <v>638</v>
      </c>
      <c r="B354" s="85" t="s">
        <v>606</v>
      </c>
      <c r="C354" s="85">
        <v>18</v>
      </c>
      <c r="D354" s="85" t="s">
        <v>468</v>
      </c>
      <c r="E354" s="85">
        <v>11</v>
      </c>
      <c r="F354" s="85" t="s">
        <v>35</v>
      </c>
      <c r="G354" s="85">
        <v>41.065965407977302</v>
      </c>
      <c r="H354" s="85">
        <v>1.5355502675621509</v>
      </c>
      <c r="I354" s="85">
        <v>0</v>
      </c>
      <c r="J354" s="85">
        <v>19.425613281595325</v>
      </c>
      <c r="K354" s="85">
        <v>0</v>
      </c>
      <c r="L354" s="85">
        <v>2.600000000000001</v>
      </c>
      <c r="M354" s="85">
        <v>1.3644506594756878</v>
      </c>
      <c r="N354" s="85">
        <v>0</v>
      </c>
      <c r="O354" s="85">
        <v>1.1000000000000003</v>
      </c>
      <c r="P354" s="85">
        <v>1.7108994875801233</v>
      </c>
      <c r="S354" s="88"/>
      <c r="T354" s="87">
        <v>3.5</v>
      </c>
      <c r="V354" s="89">
        <f t="shared" si="57"/>
        <v>70.766928836628438</v>
      </c>
      <c r="W354" s="66">
        <f t="shared" si="52"/>
        <v>73.066928836628435</v>
      </c>
      <c r="X354" s="66">
        <f t="shared" si="53"/>
        <v>73.266928836628438</v>
      </c>
      <c r="Y354" s="66">
        <f t="shared" si="54"/>
        <v>70.766928836628438</v>
      </c>
      <c r="Z354" s="66">
        <f t="shared" si="55"/>
        <v>73.066928836628435</v>
      </c>
      <c r="AA354" s="66">
        <f t="shared" si="56"/>
        <v>73.266928836628438</v>
      </c>
    </row>
    <row r="355" spans="1:71" x14ac:dyDescent="0.25">
      <c r="A355" s="85" t="s">
        <v>638</v>
      </c>
      <c r="B355" s="85" t="s">
        <v>44</v>
      </c>
      <c r="C355" s="85">
        <v>24</v>
      </c>
      <c r="D355" s="85" t="s">
        <v>468</v>
      </c>
      <c r="E355" s="85">
        <v>11</v>
      </c>
      <c r="F355" s="85" t="s">
        <v>35</v>
      </c>
      <c r="G355" s="85">
        <v>38.836202066127896</v>
      </c>
      <c r="H355" s="85">
        <v>1.4673710158995945</v>
      </c>
      <c r="I355" s="85">
        <v>0</v>
      </c>
      <c r="J355" s="85">
        <v>20.644205768168923</v>
      </c>
      <c r="K355" s="85">
        <v>0</v>
      </c>
      <c r="L355" s="85">
        <v>2.6000000000000005</v>
      </c>
      <c r="M355" s="85">
        <v>1.3062533453024638</v>
      </c>
      <c r="N355" s="85">
        <v>0</v>
      </c>
      <c r="O355" s="85">
        <v>1.1000000000000003</v>
      </c>
      <c r="P355" s="85">
        <v>1.6768373959359346</v>
      </c>
      <c r="S355" s="88"/>
      <c r="T355" s="87">
        <v>3.5</v>
      </c>
      <c r="V355" s="89">
        <f t="shared" si="57"/>
        <v>69.663498575535215</v>
      </c>
      <c r="W355" s="66">
        <f t="shared" si="52"/>
        <v>71.963498575535212</v>
      </c>
      <c r="X355" s="66">
        <f t="shared" si="53"/>
        <v>72.163498575535215</v>
      </c>
      <c r="Y355" s="66">
        <f t="shared" si="54"/>
        <v>69.663498575535215</v>
      </c>
      <c r="Z355" s="66">
        <f t="shared" si="55"/>
        <v>71.963498575535212</v>
      </c>
      <c r="AA355" s="66">
        <f t="shared" si="56"/>
        <v>72.163498575535215</v>
      </c>
    </row>
    <row r="356" spans="1:71" x14ac:dyDescent="0.25">
      <c r="A356" s="85" t="s">
        <v>638</v>
      </c>
      <c r="B356" s="85" t="s">
        <v>607</v>
      </c>
      <c r="C356" s="85">
        <v>30</v>
      </c>
      <c r="D356" s="85" t="s">
        <v>468</v>
      </c>
      <c r="E356" s="85">
        <v>11</v>
      </c>
      <c r="F356" s="85" t="s">
        <v>35</v>
      </c>
      <c r="G356" s="85">
        <v>39.66835001677277</v>
      </c>
      <c r="H356" s="85">
        <v>1.4260327653107865</v>
      </c>
      <c r="I356" s="85">
        <v>0</v>
      </c>
      <c r="J356" s="85">
        <v>22.266729316247091</v>
      </c>
      <c r="K356" s="85">
        <v>0</v>
      </c>
      <c r="L356" s="85">
        <v>2.600000000000001</v>
      </c>
      <c r="M356" s="85">
        <v>1.3388583906666875</v>
      </c>
      <c r="N356" s="85">
        <v>0</v>
      </c>
      <c r="O356" s="85">
        <v>1.1000000000000005</v>
      </c>
      <c r="P356" s="85">
        <v>1.7754291037772743</v>
      </c>
      <c r="S356" s="88"/>
      <c r="T356" s="87">
        <v>3.5</v>
      </c>
      <c r="V356" s="89">
        <f t="shared" si="57"/>
        <v>72.249366827463831</v>
      </c>
      <c r="W356" s="66">
        <f t="shared" si="52"/>
        <v>74.549366827463828</v>
      </c>
      <c r="X356" s="66">
        <f t="shared" si="53"/>
        <v>74.749366827463831</v>
      </c>
      <c r="Y356" s="66">
        <f t="shared" si="54"/>
        <v>72.249366827463831</v>
      </c>
      <c r="Z356" s="66">
        <f t="shared" si="55"/>
        <v>74.549366827463828</v>
      </c>
      <c r="AA356" s="66">
        <f t="shared" si="56"/>
        <v>74.749366827463831</v>
      </c>
    </row>
    <row r="357" spans="1:71" x14ac:dyDescent="0.25">
      <c r="A357" s="85" t="s">
        <v>638</v>
      </c>
      <c r="B357" s="85" t="s">
        <v>639</v>
      </c>
      <c r="C357" s="85">
        <v>36</v>
      </c>
      <c r="D357" s="85" t="s">
        <v>468</v>
      </c>
      <c r="E357" s="85">
        <v>11</v>
      </c>
      <c r="F357" s="85" t="s">
        <v>35</v>
      </c>
      <c r="G357" s="85">
        <v>39.49615686139726</v>
      </c>
      <c r="H357" s="85">
        <v>1.337209172832786</v>
      </c>
      <c r="I357" s="85">
        <v>0</v>
      </c>
      <c r="J357" s="85">
        <v>23.468891412650265</v>
      </c>
      <c r="K357" s="85">
        <v>0</v>
      </c>
      <c r="L357" s="85">
        <v>2.6000000000000014</v>
      </c>
      <c r="M357" s="85">
        <v>1.3247839237778001</v>
      </c>
      <c r="N357" s="85">
        <v>0</v>
      </c>
      <c r="O357" s="85">
        <v>1.1000000000000008</v>
      </c>
      <c r="P357" s="85">
        <v>1.8011229320668252</v>
      </c>
      <c r="S357" s="88"/>
      <c r="T357" s="87">
        <v>3.5</v>
      </c>
      <c r="V357" s="89">
        <f t="shared" si="57"/>
        <v>73.290955129892154</v>
      </c>
      <c r="W357" s="66">
        <f t="shared" si="52"/>
        <v>75.590955129892151</v>
      </c>
      <c r="X357" s="66">
        <f t="shared" si="53"/>
        <v>75.790955129892154</v>
      </c>
      <c r="Y357" s="66">
        <f t="shared" si="54"/>
        <v>73.290955129892154</v>
      </c>
      <c r="Z357" s="66">
        <f t="shared" si="55"/>
        <v>75.590955129892151</v>
      </c>
      <c r="AA357" s="66">
        <f t="shared" si="56"/>
        <v>75.790955129892154</v>
      </c>
    </row>
    <row r="358" spans="1:71" x14ac:dyDescent="0.25">
      <c r="A358" s="85" t="s">
        <v>642</v>
      </c>
      <c r="B358" s="85" t="s">
        <v>388</v>
      </c>
      <c r="C358" s="85">
        <v>12</v>
      </c>
      <c r="D358" s="85" t="s">
        <v>468</v>
      </c>
      <c r="E358" s="85">
        <v>11</v>
      </c>
      <c r="F358" s="85" t="s">
        <v>35</v>
      </c>
      <c r="G358" s="85">
        <v>38.723096245814219</v>
      </c>
      <c r="H358" s="85">
        <v>1.424383917047102</v>
      </c>
      <c r="I358" s="85">
        <v>0</v>
      </c>
      <c r="J358" s="85">
        <v>20.29974756434893</v>
      </c>
      <c r="K358" s="85">
        <v>0</v>
      </c>
      <c r="L358" s="85">
        <v>2.5999999999999996</v>
      </c>
      <c r="M358" s="85">
        <v>1.2653758048558545</v>
      </c>
      <c r="N358" s="85">
        <v>0</v>
      </c>
      <c r="O358" s="85">
        <v>1.1000000000000001</v>
      </c>
      <c r="P358" s="85">
        <v>1.6795966312537334</v>
      </c>
      <c r="S358" s="88"/>
      <c r="T358" s="87">
        <v>3.5</v>
      </c>
      <c r="V358" s="89">
        <f t="shared" si="57"/>
        <v>69.167816246272736</v>
      </c>
      <c r="W358" s="66">
        <f t="shared" si="52"/>
        <v>71.467816246272733</v>
      </c>
      <c r="X358" s="66">
        <f t="shared" si="53"/>
        <v>71.667816246272736</v>
      </c>
      <c r="Y358" s="66">
        <f t="shared" si="54"/>
        <v>69.167816246272736</v>
      </c>
      <c r="Z358" s="66">
        <f t="shared" si="55"/>
        <v>71.467816246272733</v>
      </c>
      <c r="AA358" s="66">
        <f t="shared" si="56"/>
        <v>71.667816246272736</v>
      </c>
    </row>
    <row r="359" spans="1:71" x14ac:dyDescent="0.25">
      <c r="A359" s="85" t="s">
        <v>642</v>
      </c>
      <c r="B359" s="85" t="s">
        <v>609</v>
      </c>
      <c r="C359" s="85">
        <v>18</v>
      </c>
      <c r="D359" s="85" t="s">
        <v>468</v>
      </c>
      <c r="E359" s="85">
        <v>11</v>
      </c>
      <c r="F359" s="85" t="s">
        <v>35</v>
      </c>
      <c r="G359" s="85">
        <v>41.691623959140301</v>
      </c>
      <c r="H359" s="85">
        <v>1.5394057994815498</v>
      </c>
      <c r="I359" s="85">
        <v>0</v>
      </c>
      <c r="J359" s="85">
        <v>18.440381414765909</v>
      </c>
      <c r="K359" s="85">
        <v>0</v>
      </c>
      <c r="L359" s="85">
        <v>2.600000000000001</v>
      </c>
      <c r="M359" s="85">
        <v>1.3827981190375058</v>
      </c>
      <c r="N359" s="85">
        <v>0</v>
      </c>
      <c r="O359" s="85">
        <v>1.1000000000000001</v>
      </c>
      <c r="P359" s="85">
        <v>1.7953393240099582</v>
      </c>
      <c r="S359" s="88"/>
      <c r="T359" s="87">
        <v>3.5</v>
      </c>
      <c r="V359" s="89">
        <f t="shared" si="57"/>
        <v>70.510142816953675</v>
      </c>
      <c r="W359" s="66">
        <f t="shared" si="52"/>
        <v>72.810142816953672</v>
      </c>
      <c r="X359" s="66">
        <f t="shared" si="53"/>
        <v>73.010142816953675</v>
      </c>
      <c r="Y359" s="66">
        <f t="shared" si="54"/>
        <v>70.510142816953675</v>
      </c>
      <c r="Z359" s="66">
        <f t="shared" si="55"/>
        <v>72.810142816953672</v>
      </c>
      <c r="AA359" s="66">
        <f t="shared" si="56"/>
        <v>73.010142816953675</v>
      </c>
    </row>
    <row r="360" spans="1:71" x14ac:dyDescent="0.25">
      <c r="A360" s="85" t="s">
        <v>642</v>
      </c>
      <c r="B360" s="85" t="s">
        <v>391</v>
      </c>
      <c r="C360" s="85">
        <v>24</v>
      </c>
      <c r="D360" s="85" t="s">
        <v>468</v>
      </c>
      <c r="E360" s="85">
        <v>11</v>
      </c>
      <c r="F360" s="85" t="s">
        <v>35</v>
      </c>
      <c r="G360" s="85">
        <v>38.570217709386952</v>
      </c>
      <c r="H360" s="85">
        <v>1.4325738737705294</v>
      </c>
      <c r="I360" s="85">
        <v>0</v>
      </c>
      <c r="J360" s="85">
        <v>20.654725826245365</v>
      </c>
      <c r="K360" s="85">
        <v>0</v>
      </c>
      <c r="L360" s="85">
        <v>2.600000000000001</v>
      </c>
      <c r="M360" s="85">
        <v>1.3045004493064913</v>
      </c>
      <c r="N360" s="85">
        <v>0</v>
      </c>
      <c r="O360" s="85">
        <v>1.1000000000000003</v>
      </c>
      <c r="P360" s="85">
        <v>1.6765799212666053</v>
      </c>
      <c r="S360" s="88"/>
      <c r="T360" s="87">
        <v>3.5</v>
      </c>
      <c r="V360" s="89">
        <f t="shared" si="57"/>
        <v>69.406023906205419</v>
      </c>
      <c r="W360" s="66">
        <f t="shared" si="52"/>
        <v>71.706023906205417</v>
      </c>
      <c r="X360" s="66">
        <f t="shared" si="53"/>
        <v>71.906023906205419</v>
      </c>
      <c r="Y360" s="66">
        <f t="shared" si="54"/>
        <v>69.406023906205419</v>
      </c>
      <c r="Z360" s="66">
        <f t="shared" si="55"/>
        <v>71.706023906205417</v>
      </c>
      <c r="AA360" s="66">
        <f t="shared" si="56"/>
        <v>71.906023906205419</v>
      </c>
    </row>
    <row r="361" spans="1:71" x14ac:dyDescent="0.25">
      <c r="A361" s="85" t="s">
        <v>642</v>
      </c>
      <c r="B361" s="85" t="s">
        <v>610</v>
      </c>
      <c r="C361" s="85">
        <v>30</v>
      </c>
      <c r="D361" s="85" t="s">
        <v>468</v>
      </c>
      <c r="E361" s="85">
        <v>11</v>
      </c>
      <c r="F361" s="85" t="s">
        <v>35</v>
      </c>
      <c r="G361" s="85">
        <v>40.008144989508963</v>
      </c>
      <c r="H361" s="85">
        <v>1.4198755481069938</v>
      </c>
      <c r="I361" s="85">
        <v>0</v>
      </c>
      <c r="J361" s="85">
        <v>22.248836943842846</v>
      </c>
      <c r="K361" s="85">
        <v>0</v>
      </c>
      <c r="L361" s="85">
        <v>2.600000000000001</v>
      </c>
      <c r="M361" s="85">
        <v>1.3467583201294095</v>
      </c>
      <c r="N361" s="85">
        <v>0</v>
      </c>
      <c r="O361" s="85">
        <v>1.1000000000000005</v>
      </c>
      <c r="P361" s="85">
        <v>1.8399200122556871</v>
      </c>
      <c r="S361" s="88"/>
      <c r="T361" s="87">
        <v>3.5</v>
      </c>
      <c r="V361" s="89">
        <f t="shared" si="57"/>
        <v>72.643660265736912</v>
      </c>
      <c r="W361" s="66">
        <f t="shared" si="52"/>
        <v>74.943660265736909</v>
      </c>
      <c r="X361" s="66">
        <f t="shared" si="53"/>
        <v>75.143660265736912</v>
      </c>
      <c r="Y361" s="66">
        <f t="shared" si="54"/>
        <v>72.643660265736912</v>
      </c>
      <c r="Z361" s="66">
        <f t="shared" si="55"/>
        <v>74.943660265736909</v>
      </c>
      <c r="AA361" s="66">
        <f t="shared" si="56"/>
        <v>75.143660265736912</v>
      </c>
    </row>
    <row r="362" spans="1:71" x14ac:dyDescent="0.25">
      <c r="A362" s="85" t="s">
        <v>642</v>
      </c>
      <c r="B362" s="85" t="s">
        <v>643</v>
      </c>
      <c r="C362" s="85">
        <v>36</v>
      </c>
      <c r="D362" s="85" t="s">
        <v>468</v>
      </c>
      <c r="E362" s="85">
        <v>11</v>
      </c>
      <c r="F362" s="85" t="s">
        <v>35</v>
      </c>
      <c r="G362" s="85">
        <v>39.809160627123674</v>
      </c>
      <c r="H362" s="85">
        <v>1.3420499329398083</v>
      </c>
      <c r="I362" s="85">
        <v>0</v>
      </c>
      <c r="J362" s="85">
        <v>23.307712093303611</v>
      </c>
      <c r="K362" s="85">
        <v>0</v>
      </c>
      <c r="L362" s="85">
        <v>2.6000000000000014</v>
      </c>
      <c r="M362" s="85">
        <v>1.3357202487498347</v>
      </c>
      <c r="N362" s="85">
        <v>0</v>
      </c>
      <c r="O362" s="85">
        <v>1.1000000000000005</v>
      </c>
      <c r="P362" s="85">
        <v>1.8529795049827091</v>
      </c>
      <c r="S362" s="88"/>
      <c r="T362" s="87">
        <v>3.5</v>
      </c>
      <c r="V362" s="89">
        <f t="shared" si="57"/>
        <v>73.505572474159834</v>
      </c>
      <c r="W362" s="66">
        <f t="shared" si="52"/>
        <v>75.805572474159831</v>
      </c>
      <c r="X362" s="66">
        <f t="shared" si="53"/>
        <v>76.005572474159834</v>
      </c>
      <c r="Y362" s="66">
        <f t="shared" si="54"/>
        <v>73.505572474159834</v>
      </c>
      <c r="Z362" s="66">
        <f t="shared" si="55"/>
        <v>75.805572474159831</v>
      </c>
      <c r="AA362" s="66">
        <f t="shared" si="56"/>
        <v>76.005572474159834</v>
      </c>
    </row>
    <row r="363" spans="1:71" x14ac:dyDescent="0.25">
      <c r="A363" s="85" t="s">
        <v>495</v>
      </c>
      <c r="B363" s="85" t="s">
        <v>496</v>
      </c>
      <c r="C363" s="85">
        <v>12</v>
      </c>
      <c r="D363" s="85" t="s">
        <v>56</v>
      </c>
      <c r="E363" s="85">
        <v>43</v>
      </c>
      <c r="F363" s="85" t="s">
        <v>35</v>
      </c>
      <c r="G363" s="85">
        <v>38.303530724432591</v>
      </c>
      <c r="H363" s="85">
        <v>2.5478686239759654</v>
      </c>
      <c r="I363" s="85">
        <v>0</v>
      </c>
      <c r="J363" s="85">
        <v>13.589344069960902</v>
      </c>
      <c r="K363" s="85">
        <v>0</v>
      </c>
      <c r="L363" s="85">
        <v>2.9500000000000006</v>
      </c>
      <c r="M363" s="85">
        <v>0.8570700965401602</v>
      </c>
      <c r="N363" s="85">
        <v>7.48476921351984</v>
      </c>
      <c r="O363" s="85">
        <v>1.1000000000000001</v>
      </c>
      <c r="P363" s="85">
        <v>1.8846240613107184</v>
      </c>
      <c r="S363" s="88"/>
      <c r="T363" s="87">
        <v>3.5</v>
      </c>
      <c r="V363" s="89">
        <f t="shared" si="57"/>
        <v>69.669338165764202</v>
      </c>
      <c r="W363" s="66">
        <f t="shared" ref="W363" si="58">+V363+$W$1</f>
        <v>71.969338165764199</v>
      </c>
      <c r="X363" s="66">
        <f t="shared" ref="X363" si="59">+V363+$X$1</f>
        <v>72.169338165764202</v>
      </c>
      <c r="Y363" s="66">
        <f>+V363</f>
        <v>69.669338165764202</v>
      </c>
      <c r="Z363" s="66">
        <f>+W363</f>
        <v>71.969338165764199</v>
      </c>
      <c r="AA363" s="66">
        <f>+X363</f>
        <v>72.169338165764202</v>
      </c>
      <c r="AB363" t="s">
        <v>377</v>
      </c>
      <c r="AC363" t="s">
        <v>42</v>
      </c>
      <c r="AD363" t="s">
        <v>637</v>
      </c>
      <c r="AE363" t="s">
        <v>36</v>
      </c>
      <c r="AF363">
        <v>28</v>
      </c>
      <c r="AG363" t="s">
        <v>37</v>
      </c>
      <c r="AH363" t="s">
        <v>57</v>
      </c>
      <c r="AI363">
        <v>18.372999999999998</v>
      </c>
      <c r="AJ363">
        <v>4.0550300000000003E-3</v>
      </c>
      <c r="AK363">
        <v>0</v>
      </c>
      <c r="AL363" t="s">
        <v>432</v>
      </c>
      <c r="AM363" t="s">
        <v>379</v>
      </c>
      <c r="AN363" t="s">
        <v>38</v>
      </c>
      <c r="AO363" t="s">
        <v>39</v>
      </c>
      <c r="AP363" t="s">
        <v>55</v>
      </c>
      <c r="BH363" s="72"/>
      <c r="BI363" s="72"/>
      <c r="BJ363" s="72"/>
      <c r="BK363" s="72"/>
      <c r="BL363" s="72"/>
      <c r="BM363" s="72"/>
      <c r="BN363" s="72"/>
      <c r="BO363" s="72"/>
      <c r="BP363" s="72"/>
      <c r="BQ363" s="72"/>
      <c r="BR363" s="72"/>
      <c r="BS363" s="72"/>
    </row>
    <row r="364" spans="1:71" x14ac:dyDescent="0.25">
      <c r="A364" s="85" t="s">
        <v>495</v>
      </c>
      <c r="B364" s="85" t="s">
        <v>473</v>
      </c>
      <c r="C364" s="85">
        <v>18</v>
      </c>
      <c r="D364" s="85" t="s">
        <v>56</v>
      </c>
      <c r="E364" s="85">
        <v>43</v>
      </c>
      <c r="F364" s="85" t="s">
        <v>35</v>
      </c>
      <c r="G364" s="85">
        <v>41.528249604357583</v>
      </c>
      <c r="H364" s="85">
        <v>2.5170041831121566</v>
      </c>
      <c r="I364" s="85">
        <v>0</v>
      </c>
      <c r="J364" s="85">
        <v>16.374887951630068</v>
      </c>
      <c r="K364" s="85">
        <v>0</v>
      </c>
      <c r="L364" s="85">
        <v>2.95</v>
      </c>
      <c r="M364" s="85">
        <v>1.0290336187276514</v>
      </c>
      <c r="N364" s="85">
        <v>7.7088054675941269</v>
      </c>
      <c r="O364" s="85">
        <v>1.1000000000000001</v>
      </c>
      <c r="P364" s="85">
        <v>2.0222113702458162</v>
      </c>
      <c r="S364" s="88"/>
      <c r="T364" s="87">
        <v>3.5</v>
      </c>
      <c r="V364" s="89">
        <f t="shared" si="57"/>
        <v>76.21318801255525</v>
      </c>
      <c r="W364" s="66">
        <f t="shared" ref="W364:W422" si="60">+V364+$W$1</f>
        <v>78.513188012555247</v>
      </c>
      <c r="X364" s="66">
        <f t="shared" ref="X364:X422" si="61">+V364+$X$1</f>
        <v>78.71318801255525</v>
      </c>
      <c r="Y364" s="66">
        <f t="shared" ref="Y364:Y422" si="62">+V364</f>
        <v>76.21318801255525</v>
      </c>
      <c r="Z364" s="66">
        <f t="shared" ref="Z364:Z422" si="63">+W364</f>
        <v>78.513188012555247</v>
      </c>
      <c r="AA364" s="66">
        <f t="shared" ref="AA364:AA422" si="64">+X364</f>
        <v>78.71318801255525</v>
      </c>
      <c r="AB364" t="s">
        <v>377</v>
      </c>
      <c r="AC364" t="s">
        <v>42</v>
      </c>
      <c r="AD364" t="s">
        <v>57</v>
      </c>
      <c r="AE364" t="s">
        <v>36</v>
      </c>
      <c r="AF364">
        <v>28</v>
      </c>
      <c r="AG364" t="s">
        <v>37</v>
      </c>
      <c r="AH364" t="s">
        <v>57</v>
      </c>
      <c r="AI364">
        <v>27.708999999999996</v>
      </c>
      <c r="AJ364">
        <v>4.0550300000000003E-3</v>
      </c>
      <c r="AK364">
        <v>0</v>
      </c>
      <c r="AL364" t="s">
        <v>433</v>
      </c>
      <c r="AM364" t="s">
        <v>379</v>
      </c>
      <c r="AN364" t="s">
        <v>38</v>
      </c>
      <c r="AO364" t="s">
        <v>39</v>
      </c>
      <c r="AP364" t="s">
        <v>55</v>
      </c>
      <c r="BH364" s="72"/>
      <c r="BI364" s="72"/>
      <c r="BJ364" s="72"/>
      <c r="BK364" s="72"/>
      <c r="BL364" s="72"/>
      <c r="BM364" s="72"/>
      <c r="BN364" s="72"/>
      <c r="BO364" s="72"/>
      <c r="BP364" s="72"/>
      <c r="BQ364" s="72"/>
      <c r="BR364" s="72"/>
      <c r="BS364" s="72"/>
    </row>
    <row r="365" spans="1:71" x14ac:dyDescent="0.25">
      <c r="A365" s="85" t="s">
        <v>495</v>
      </c>
      <c r="B365" s="85" t="s">
        <v>498</v>
      </c>
      <c r="C365" s="85">
        <v>24</v>
      </c>
      <c r="D365" s="85" t="s">
        <v>56</v>
      </c>
      <c r="E365" s="85">
        <v>43</v>
      </c>
      <c r="F365" s="85" t="s">
        <v>35</v>
      </c>
      <c r="G365" s="85">
        <v>38.438363631415655</v>
      </c>
      <c r="H365" s="85">
        <v>2.464537147397408</v>
      </c>
      <c r="I365" s="85">
        <v>0</v>
      </c>
      <c r="J365" s="85">
        <v>18.328439967976493</v>
      </c>
      <c r="K365" s="85">
        <v>0</v>
      </c>
      <c r="L365" s="85">
        <v>2.9500000000000006</v>
      </c>
      <c r="M365" s="85">
        <v>1.0151119022844524</v>
      </c>
      <c r="N365" s="85">
        <v>7.8952567520274313</v>
      </c>
      <c r="O365" s="85">
        <v>1.0999999999999999</v>
      </c>
      <c r="P365" s="85">
        <v>1.9113518268576466</v>
      </c>
      <c r="S365" s="88"/>
      <c r="T365" s="87">
        <v>3.5</v>
      </c>
      <c r="V365" s="89">
        <f t="shared" si="57"/>
        <v>75.13852408056168</v>
      </c>
      <c r="W365" s="66">
        <f t="shared" si="60"/>
        <v>77.438524080561677</v>
      </c>
      <c r="X365" s="66">
        <f t="shared" si="61"/>
        <v>77.63852408056168</v>
      </c>
      <c r="Y365" s="66">
        <f t="shared" si="62"/>
        <v>75.13852408056168</v>
      </c>
      <c r="Z365" s="66">
        <f t="shared" si="63"/>
        <v>77.438524080561677</v>
      </c>
      <c r="AA365" s="66">
        <f t="shared" si="64"/>
        <v>77.63852408056168</v>
      </c>
      <c r="AB365" t="s">
        <v>377</v>
      </c>
      <c r="AC365" t="s">
        <v>42</v>
      </c>
      <c r="AD365" t="s">
        <v>57</v>
      </c>
      <c r="AE365" t="s">
        <v>36</v>
      </c>
      <c r="AF365">
        <v>28</v>
      </c>
      <c r="AG365" t="s">
        <v>37</v>
      </c>
      <c r="AH365" t="s">
        <v>57</v>
      </c>
      <c r="AI365">
        <v>36.745999999999995</v>
      </c>
      <c r="AJ365">
        <v>4.0550300000000003E-3</v>
      </c>
      <c r="AK365">
        <v>0</v>
      </c>
      <c r="AL365" t="s">
        <v>434</v>
      </c>
      <c r="AM365" t="s">
        <v>379</v>
      </c>
      <c r="AN365" t="s">
        <v>38</v>
      </c>
      <c r="AO365" t="s">
        <v>39</v>
      </c>
      <c r="AP365" t="s">
        <v>55</v>
      </c>
      <c r="BH365" s="72"/>
      <c r="BI365" s="72"/>
      <c r="BJ365" s="72"/>
      <c r="BK365" s="72"/>
      <c r="BL365" s="72"/>
      <c r="BM365" s="72"/>
      <c r="BN365" s="72"/>
      <c r="BO365" s="72"/>
      <c r="BP365" s="72"/>
      <c r="BQ365" s="72"/>
      <c r="BR365" s="72"/>
      <c r="BS365" s="72"/>
    </row>
    <row r="366" spans="1:71" x14ac:dyDescent="0.25">
      <c r="A366" s="85" t="s">
        <v>495</v>
      </c>
      <c r="B366" s="85" t="s">
        <v>474</v>
      </c>
      <c r="C366" s="85">
        <v>30</v>
      </c>
      <c r="D366" s="85" t="s">
        <v>56</v>
      </c>
      <c r="E366" s="85">
        <v>43</v>
      </c>
      <c r="F366" s="85" t="s">
        <v>35</v>
      </c>
      <c r="G366" s="85">
        <v>40.631226286667832</v>
      </c>
      <c r="H366" s="85">
        <v>2.4886979295511225</v>
      </c>
      <c r="I366" s="85">
        <v>0</v>
      </c>
      <c r="J366" s="85">
        <v>19.952959162818871</v>
      </c>
      <c r="K366" s="85">
        <v>0</v>
      </c>
      <c r="L366" s="85">
        <v>2.9500000000000006</v>
      </c>
      <c r="M366" s="85">
        <v>1.1195572639540505</v>
      </c>
      <c r="N366" s="85">
        <v>8.1084662819471269</v>
      </c>
      <c r="O366" s="85">
        <v>1.0999999999999999</v>
      </c>
      <c r="P366" s="85">
        <v>2.0067514936376223</v>
      </c>
      <c r="S366" s="88"/>
      <c r="T366" s="87">
        <v>3.5</v>
      </c>
      <c r="V366" s="89">
        <f t="shared" si="57"/>
        <v>79.368960489025511</v>
      </c>
      <c r="W366" s="66">
        <f t="shared" si="60"/>
        <v>81.668960489025508</v>
      </c>
      <c r="X366" s="66">
        <f t="shared" si="61"/>
        <v>81.868960489025511</v>
      </c>
      <c r="Y366" s="66">
        <f t="shared" si="62"/>
        <v>79.368960489025511</v>
      </c>
      <c r="Z366" s="66">
        <f t="shared" si="63"/>
        <v>81.668960489025508</v>
      </c>
      <c r="AA366" s="66">
        <f t="shared" si="64"/>
        <v>81.868960489025511</v>
      </c>
      <c r="AB366" t="s">
        <v>377</v>
      </c>
      <c r="AC366" t="s">
        <v>42</v>
      </c>
      <c r="AD366" t="s">
        <v>57</v>
      </c>
      <c r="AE366" t="s">
        <v>36</v>
      </c>
      <c r="AF366">
        <v>28</v>
      </c>
      <c r="AG366" t="s">
        <v>37</v>
      </c>
      <c r="AH366" t="s">
        <v>57</v>
      </c>
      <c r="AI366">
        <v>46.082000000000001</v>
      </c>
      <c r="AJ366">
        <v>4.0550300000000003E-3</v>
      </c>
      <c r="AK366">
        <v>0</v>
      </c>
      <c r="AL366" t="s">
        <v>435</v>
      </c>
      <c r="AM366" t="s">
        <v>379</v>
      </c>
      <c r="AN366" t="s">
        <v>38</v>
      </c>
      <c r="AO366" t="s">
        <v>39</v>
      </c>
      <c r="AP366" t="s">
        <v>55</v>
      </c>
      <c r="BH366" s="72"/>
      <c r="BI366" s="72"/>
      <c r="BJ366" s="72"/>
      <c r="BK366" s="72"/>
      <c r="BL366" s="72"/>
      <c r="BM366" s="72"/>
      <c r="BN366" s="72"/>
      <c r="BO366" s="72"/>
      <c r="BP366" s="72"/>
      <c r="BQ366" s="72"/>
      <c r="BR366" s="72"/>
      <c r="BS366" s="72"/>
    </row>
    <row r="367" spans="1:71" x14ac:dyDescent="0.25">
      <c r="A367" s="85" t="s">
        <v>495</v>
      </c>
      <c r="B367" s="85" t="s">
        <v>500</v>
      </c>
      <c r="C367" s="85">
        <v>36</v>
      </c>
      <c r="D367" s="85" t="s">
        <v>56</v>
      </c>
      <c r="E367" s="85">
        <v>43</v>
      </c>
      <c r="F367" s="85" t="s">
        <v>35</v>
      </c>
      <c r="G367" s="85">
        <v>38.786977267366971</v>
      </c>
      <c r="H367" s="85">
        <v>2.4658661562558777</v>
      </c>
      <c r="I367" s="85">
        <v>0</v>
      </c>
      <c r="J367" s="85">
        <v>19.713493967313475</v>
      </c>
      <c r="K367" s="85">
        <v>0</v>
      </c>
      <c r="L367" s="85">
        <v>2.9500000000000006</v>
      </c>
      <c r="M367" s="85">
        <v>1.0968129604457744</v>
      </c>
      <c r="N367" s="85">
        <v>8.3096836793120321</v>
      </c>
      <c r="O367" s="85">
        <v>1.0999999999999996</v>
      </c>
      <c r="P367" s="85">
        <v>1.9434520084707418</v>
      </c>
      <c r="S367" s="88"/>
      <c r="T367" s="87">
        <v>3.5</v>
      </c>
      <c r="V367" s="89">
        <f t="shared" si="57"/>
        <v>77.400419882909006</v>
      </c>
      <c r="W367" s="66">
        <f t="shared" si="60"/>
        <v>79.700419882909003</v>
      </c>
      <c r="X367" s="66">
        <f t="shared" si="61"/>
        <v>79.900419882909006</v>
      </c>
      <c r="Y367" s="66">
        <f t="shared" si="62"/>
        <v>77.400419882909006</v>
      </c>
      <c r="Z367" s="66">
        <f t="shared" si="63"/>
        <v>79.700419882909003</v>
      </c>
      <c r="AA367" s="66">
        <f t="shared" si="64"/>
        <v>79.900419882909006</v>
      </c>
      <c r="AB367" t="s">
        <v>377</v>
      </c>
      <c r="AC367" t="s">
        <v>42</v>
      </c>
      <c r="AD367" t="s">
        <v>57</v>
      </c>
      <c r="AE367" t="s">
        <v>36</v>
      </c>
      <c r="AF367">
        <v>28</v>
      </c>
      <c r="AG367" t="s">
        <v>37</v>
      </c>
      <c r="AH367" t="s">
        <v>57</v>
      </c>
      <c r="AI367">
        <v>1.5249999999999999</v>
      </c>
      <c r="AJ367">
        <v>4.0550300000000003E-3</v>
      </c>
      <c r="AK367">
        <v>0</v>
      </c>
      <c r="AL367" t="s">
        <v>436</v>
      </c>
      <c r="AM367" t="s">
        <v>379</v>
      </c>
      <c r="AN367" t="s">
        <v>38</v>
      </c>
      <c r="AO367" t="s">
        <v>39</v>
      </c>
      <c r="AP367" t="s">
        <v>55</v>
      </c>
      <c r="BH367" s="72"/>
      <c r="BI367" s="72"/>
      <c r="BJ367" s="72"/>
      <c r="BK367" s="72"/>
      <c r="BL367" s="72"/>
      <c r="BM367" s="72"/>
      <c r="BN367" s="72"/>
      <c r="BO367" s="72"/>
      <c r="BP367" s="72"/>
      <c r="BQ367" s="72"/>
      <c r="BR367" s="72"/>
      <c r="BS367" s="72"/>
    </row>
    <row r="368" spans="1:71" x14ac:dyDescent="0.25">
      <c r="A368" s="85" t="s">
        <v>502</v>
      </c>
      <c r="B368" s="85" t="s">
        <v>503</v>
      </c>
      <c r="C368" s="85">
        <v>12</v>
      </c>
      <c r="D368" s="85" t="s">
        <v>56</v>
      </c>
      <c r="E368" s="85">
        <v>43</v>
      </c>
      <c r="F368" s="85" t="s">
        <v>35</v>
      </c>
      <c r="G368" s="85">
        <v>38.61927066891635</v>
      </c>
      <c r="H368" s="85">
        <v>2.5275537739391822</v>
      </c>
      <c r="I368" s="85">
        <v>0</v>
      </c>
      <c r="J368" s="85">
        <v>14.684220132469598</v>
      </c>
      <c r="K368" s="85">
        <v>0</v>
      </c>
      <c r="L368" s="85">
        <v>2.9499999999999993</v>
      </c>
      <c r="M368" s="85">
        <v>0.85889678319530638</v>
      </c>
      <c r="N368" s="85">
        <v>7.5637186458390016</v>
      </c>
      <c r="O368" s="85">
        <v>1.1000000000000001</v>
      </c>
      <c r="P368" s="85">
        <v>1.8996916717221244</v>
      </c>
      <c r="S368" s="88"/>
      <c r="T368" s="87">
        <v>3.5</v>
      </c>
      <c r="V368" s="89">
        <f t="shared" si="57"/>
        <v>71.175797902142378</v>
      </c>
      <c r="W368" s="66">
        <f t="shared" si="60"/>
        <v>73.475797902142375</v>
      </c>
      <c r="X368" s="66">
        <f t="shared" si="61"/>
        <v>73.675797902142378</v>
      </c>
      <c r="Y368" s="66">
        <f t="shared" si="62"/>
        <v>71.175797902142378</v>
      </c>
      <c r="Z368" s="66">
        <f t="shared" si="63"/>
        <v>73.475797902142375</v>
      </c>
      <c r="AA368" s="66">
        <f t="shared" si="64"/>
        <v>73.675797902142378</v>
      </c>
      <c r="AB368" t="s">
        <v>377</v>
      </c>
      <c r="AC368" t="s">
        <v>42</v>
      </c>
      <c r="AD368" t="s">
        <v>57</v>
      </c>
      <c r="AE368" t="s">
        <v>36</v>
      </c>
      <c r="AF368">
        <v>28</v>
      </c>
      <c r="AG368" t="s">
        <v>37</v>
      </c>
      <c r="AH368" t="s">
        <v>57</v>
      </c>
      <c r="AI368">
        <v>1.5249999999999999</v>
      </c>
      <c r="AJ368">
        <v>4.0550300000000003E-3</v>
      </c>
      <c r="AK368">
        <v>0</v>
      </c>
      <c r="AL368" t="s">
        <v>437</v>
      </c>
      <c r="AM368" t="s">
        <v>379</v>
      </c>
      <c r="AN368" t="s">
        <v>38</v>
      </c>
      <c r="AO368" t="s">
        <v>39</v>
      </c>
      <c r="AP368" t="s">
        <v>55</v>
      </c>
      <c r="BH368" s="72"/>
      <c r="BI368" s="72"/>
      <c r="BJ368" s="72"/>
      <c r="BK368" s="72"/>
      <c r="BL368" s="72"/>
      <c r="BM368" s="72"/>
      <c r="BN368" s="72"/>
      <c r="BO368" s="72"/>
      <c r="BP368" s="72"/>
      <c r="BQ368" s="72"/>
      <c r="BR368" s="72"/>
      <c r="BS368" s="72"/>
    </row>
    <row r="369" spans="1:71" x14ac:dyDescent="0.25">
      <c r="A369" s="85" t="s">
        <v>502</v>
      </c>
      <c r="B369" s="85" t="s">
        <v>476</v>
      </c>
      <c r="C369" s="85">
        <v>18</v>
      </c>
      <c r="D369" s="85" t="s">
        <v>56</v>
      </c>
      <c r="E369" s="85">
        <v>43</v>
      </c>
      <c r="F369" s="85" t="s">
        <v>35</v>
      </c>
      <c r="G369" s="85">
        <v>41.539300209937018</v>
      </c>
      <c r="H369" s="85">
        <v>2.5787578577127519</v>
      </c>
      <c r="I369" s="85">
        <v>0</v>
      </c>
      <c r="J369" s="85">
        <v>17.127849376826372</v>
      </c>
      <c r="K369" s="85">
        <v>0</v>
      </c>
      <c r="L369" s="85">
        <v>2.95</v>
      </c>
      <c r="M369" s="85">
        <v>1.0292391607840967</v>
      </c>
      <c r="N369" s="85">
        <v>7.8011876498103199</v>
      </c>
      <c r="O369" s="85">
        <v>1.1000000000000001</v>
      </c>
      <c r="P369" s="85">
        <v>2.0261496267801946</v>
      </c>
      <c r="S369" s="88"/>
      <c r="T369" s="87">
        <v>3.5</v>
      </c>
      <c r="V369" s="89">
        <f t="shared" si="57"/>
        <v>77.073726024138011</v>
      </c>
      <c r="W369" s="66">
        <f t="shared" si="60"/>
        <v>79.373726024138008</v>
      </c>
      <c r="X369" s="66">
        <f t="shared" si="61"/>
        <v>79.573726024138011</v>
      </c>
      <c r="Y369" s="66">
        <f t="shared" si="62"/>
        <v>77.073726024138011</v>
      </c>
      <c r="Z369" s="66">
        <f t="shared" si="63"/>
        <v>79.373726024138008</v>
      </c>
      <c r="AA369" s="66">
        <f t="shared" si="64"/>
        <v>79.573726024138011</v>
      </c>
      <c r="AB369" t="s">
        <v>377</v>
      </c>
      <c r="AC369" t="s">
        <v>42</v>
      </c>
      <c r="AD369" t="s">
        <v>57</v>
      </c>
      <c r="AE369" t="s">
        <v>36</v>
      </c>
      <c r="AF369">
        <v>28</v>
      </c>
      <c r="AG369" t="s">
        <v>37</v>
      </c>
      <c r="AH369" t="s">
        <v>57</v>
      </c>
      <c r="AI369">
        <v>18.372999999999998</v>
      </c>
      <c r="AJ369">
        <v>4.0550300000000003E-3</v>
      </c>
      <c r="AK369">
        <v>0</v>
      </c>
      <c r="AL369" t="s">
        <v>438</v>
      </c>
      <c r="AM369" t="s">
        <v>379</v>
      </c>
      <c r="AN369" t="s">
        <v>38</v>
      </c>
      <c r="AO369" t="s">
        <v>39</v>
      </c>
      <c r="AP369" t="s">
        <v>55</v>
      </c>
      <c r="BH369" s="72"/>
      <c r="BI369" s="72"/>
      <c r="BJ369" s="72"/>
      <c r="BK369" s="72"/>
      <c r="BL369" s="72"/>
      <c r="BM369" s="72"/>
      <c r="BN369" s="72"/>
      <c r="BO369" s="72"/>
      <c r="BP369" s="72"/>
      <c r="BQ369" s="72"/>
      <c r="BR369" s="72"/>
      <c r="BS369" s="72"/>
    </row>
    <row r="370" spans="1:71" x14ac:dyDescent="0.25">
      <c r="A370" s="85" t="s">
        <v>502</v>
      </c>
      <c r="B370" s="85" t="s">
        <v>504</v>
      </c>
      <c r="C370" s="85">
        <v>24</v>
      </c>
      <c r="D370" s="85" t="s">
        <v>56</v>
      </c>
      <c r="E370" s="85">
        <v>43</v>
      </c>
      <c r="F370" s="85" t="s">
        <v>35</v>
      </c>
      <c r="G370" s="85">
        <v>38.752931203396273</v>
      </c>
      <c r="H370" s="85">
        <v>2.4528581440355524</v>
      </c>
      <c r="I370" s="85">
        <v>0</v>
      </c>
      <c r="J370" s="85">
        <v>19.057283935077869</v>
      </c>
      <c r="K370" s="85">
        <v>0</v>
      </c>
      <c r="L370" s="85">
        <v>2.9500000000000006</v>
      </c>
      <c r="M370" s="85">
        <v>1.0245803288687949</v>
      </c>
      <c r="N370" s="85">
        <v>7.9639058436292389</v>
      </c>
      <c r="O370" s="85">
        <v>1.1000000000000001</v>
      </c>
      <c r="P370" s="85">
        <v>1.9262738602839842</v>
      </c>
      <c r="S370" s="88"/>
      <c r="T370" s="87">
        <v>3.5</v>
      </c>
      <c r="V370" s="89">
        <f t="shared" si="57"/>
        <v>76.274975171256159</v>
      </c>
      <c r="W370" s="66">
        <f t="shared" si="60"/>
        <v>78.574975171256156</v>
      </c>
      <c r="X370" s="66">
        <f t="shared" si="61"/>
        <v>78.774975171256159</v>
      </c>
      <c r="Y370" s="66">
        <f t="shared" si="62"/>
        <v>76.274975171256159</v>
      </c>
      <c r="Z370" s="66">
        <f t="shared" si="63"/>
        <v>78.574975171256156</v>
      </c>
      <c r="AA370" s="66">
        <f t="shared" si="64"/>
        <v>78.774975171256159</v>
      </c>
      <c r="AB370" t="s">
        <v>377</v>
      </c>
      <c r="AC370" t="s">
        <v>42</v>
      </c>
      <c r="AD370" t="s">
        <v>57</v>
      </c>
      <c r="AE370" t="s">
        <v>36</v>
      </c>
      <c r="AF370">
        <v>28</v>
      </c>
      <c r="AG370" t="s">
        <v>37</v>
      </c>
      <c r="AH370" t="s">
        <v>57</v>
      </c>
      <c r="AI370">
        <v>27.797999999999998</v>
      </c>
      <c r="AJ370">
        <v>4.0550300000000003E-3</v>
      </c>
      <c r="AK370">
        <v>0</v>
      </c>
      <c r="AL370" t="s">
        <v>439</v>
      </c>
      <c r="AM370" t="s">
        <v>379</v>
      </c>
      <c r="AN370" t="s">
        <v>38</v>
      </c>
      <c r="AO370" t="s">
        <v>39</v>
      </c>
      <c r="AP370" t="s">
        <v>55</v>
      </c>
      <c r="BH370" s="72"/>
      <c r="BI370" s="72"/>
      <c r="BJ370" s="72"/>
      <c r="BK370" s="72"/>
      <c r="BL370" s="72"/>
      <c r="BM370" s="72"/>
      <c r="BN370" s="72"/>
      <c r="BO370" s="72"/>
      <c r="BP370" s="72"/>
      <c r="BQ370" s="72"/>
      <c r="BR370" s="72"/>
      <c r="BS370" s="72"/>
    </row>
    <row r="371" spans="1:71" x14ac:dyDescent="0.25">
      <c r="A371" s="85" t="s">
        <v>502</v>
      </c>
      <c r="B371" s="85" t="s">
        <v>478</v>
      </c>
      <c r="C371" s="85">
        <v>30</v>
      </c>
      <c r="D371" s="85" t="s">
        <v>56</v>
      </c>
      <c r="E371" s="85">
        <v>43</v>
      </c>
      <c r="F371" s="85" t="s">
        <v>35</v>
      </c>
      <c r="G371" s="85">
        <v>40.616213425885242</v>
      </c>
      <c r="H371" s="85">
        <v>2.5230007065870055</v>
      </c>
      <c r="I371" s="85">
        <v>0</v>
      </c>
      <c r="J371" s="85">
        <v>20.550032346158726</v>
      </c>
      <c r="K371" s="85">
        <v>0</v>
      </c>
      <c r="L371" s="85">
        <v>2.95</v>
      </c>
      <c r="M371" s="85">
        <v>1.1197196210685194</v>
      </c>
      <c r="N371" s="85">
        <v>8.1888327634873885</v>
      </c>
      <c r="O371" s="85">
        <v>1.0999999999999999</v>
      </c>
      <c r="P371" s="85">
        <v>2.0092411007967641</v>
      </c>
      <c r="S371" s="88"/>
      <c r="T371" s="87">
        <v>3.5</v>
      </c>
      <c r="V371" s="89">
        <f t="shared" si="57"/>
        <v>80.034039257396643</v>
      </c>
      <c r="W371" s="66">
        <f t="shared" si="60"/>
        <v>82.33403925739664</v>
      </c>
      <c r="X371" s="66">
        <f t="shared" si="61"/>
        <v>82.534039257396643</v>
      </c>
      <c r="Y371" s="66">
        <f t="shared" si="62"/>
        <v>80.034039257396643</v>
      </c>
      <c r="Z371" s="66">
        <f t="shared" si="63"/>
        <v>82.33403925739664</v>
      </c>
      <c r="AA371" s="66">
        <f t="shared" si="64"/>
        <v>82.534039257396643</v>
      </c>
      <c r="AB371" t="s">
        <v>377</v>
      </c>
      <c r="AC371" t="s">
        <v>42</v>
      </c>
      <c r="AD371" t="s">
        <v>57</v>
      </c>
      <c r="AE371" t="s">
        <v>36</v>
      </c>
      <c r="AF371">
        <v>28</v>
      </c>
      <c r="AG371" t="s">
        <v>37</v>
      </c>
      <c r="AH371" t="s">
        <v>57</v>
      </c>
      <c r="AI371">
        <v>36.746000000000002</v>
      </c>
      <c r="AJ371">
        <v>4.0550300000000003E-3</v>
      </c>
      <c r="AK371">
        <v>0</v>
      </c>
      <c r="AL371" t="s">
        <v>440</v>
      </c>
      <c r="AM371" t="s">
        <v>379</v>
      </c>
      <c r="AN371" t="s">
        <v>38</v>
      </c>
      <c r="AO371" t="s">
        <v>39</v>
      </c>
      <c r="AP371" t="s">
        <v>55</v>
      </c>
      <c r="BH371" s="72"/>
      <c r="BI371" s="72"/>
      <c r="BJ371" s="72"/>
      <c r="BK371" s="72"/>
      <c r="BL371" s="72"/>
      <c r="BM371" s="72"/>
      <c r="BN371" s="72"/>
      <c r="BO371" s="72"/>
      <c r="BP371" s="72"/>
      <c r="BQ371" s="72"/>
      <c r="BR371" s="72"/>
      <c r="BS371" s="72"/>
    </row>
    <row r="372" spans="1:71" x14ac:dyDescent="0.25">
      <c r="A372" s="85" t="s">
        <v>502</v>
      </c>
      <c r="B372" s="85" t="s">
        <v>505</v>
      </c>
      <c r="C372" s="85">
        <v>36</v>
      </c>
      <c r="D372" s="85" t="s">
        <v>56</v>
      </c>
      <c r="E372" s="85">
        <v>43</v>
      </c>
      <c r="F372" s="85" t="s">
        <v>35</v>
      </c>
      <c r="G372" s="85">
        <v>39.042983544694209</v>
      </c>
      <c r="H372" s="85">
        <v>2.4518572128829703</v>
      </c>
      <c r="I372" s="85">
        <v>0</v>
      </c>
      <c r="J372" s="85">
        <v>19.991148811923527</v>
      </c>
      <c r="K372" s="85">
        <v>0</v>
      </c>
      <c r="L372" s="85">
        <v>2.9500000000000006</v>
      </c>
      <c r="M372" s="85">
        <v>1.1037778700846119</v>
      </c>
      <c r="N372" s="85">
        <v>8.3764804296159188</v>
      </c>
      <c r="O372" s="85">
        <v>1.0999999999999999</v>
      </c>
      <c r="P372" s="85">
        <v>1.9559831900870004</v>
      </c>
      <c r="S372" s="88"/>
      <c r="T372" s="87">
        <v>3.5</v>
      </c>
      <c r="V372" s="89">
        <f t="shared" si="57"/>
        <v>78.020373846405278</v>
      </c>
      <c r="W372" s="66">
        <f t="shared" si="60"/>
        <v>80.320373846405275</v>
      </c>
      <c r="X372" s="66">
        <f t="shared" si="61"/>
        <v>80.520373846405278</v>
      </c>
      <c r="Y372" s="66">
        <f t="shared" si="62"/>
        <v>78.020373846405278</v>
      </c>
      <c r="Z372" s="66">
        <f t="shared" si="63"/>
        <v>80.320373846405275</v>
      </c>
      <c r="AA372" s="66">
        <f t="shared" si="64"/>
        <v>80.520373846405278</v>
      </c>
      <c r="AB372" t="s">
        <v>377</v>
      </c>
      <c r="AC372" t="s">
        <v>42</v>
      </c>
      <c r="AD372" t="s">
        <v>57</v>
      </c>
      <c r="AE372" t="s">
        <v>36</v>
      </c>
      <c r="AF372">
        <v>28</v>
      </c>
      <c r="AG372" t="s">
        <v>37</v>
      </c>
      <c r="AH372" t="s">
        <v>57</v>
      </c>
      <c r="AI372">
        <v>46.171000000000006</v>
      </c>
      <c r="AJ372">
        <v>4.0550300000000003E-3</v>
      </c>
      <c r="AK372">
        <v>0</v>
      </c>
      <c r="AL372" t="s">
        <v>441</v>
      </c>
      <c r="AM372" t="s">
        <v>379</v>
      </c>
      <c r="AN372" t="s">
        <v>38</v>
      </c>
      <c r="AO372" t="s">
        <v>39</v>
      </c>
      <c r="AP372" t="s">
        <v>55</v>
      </c>
      <c r="BH372" s="72"/>
      <c r="BI372" s="72"/>
      <c r="BJ372" s="72"/>
      <c r="BK372" s="72"/>
      <c r="BL372" s="72"/>
      <c r="BM372" s="72"/>
      <c r="BN372" s="72"/>
      <c r="BO372" s="72"/>
      <c r="BP372" s="72"/>
      <c r="BQ372" s="72"/>
      <c r="BR372" s="72"/>
      <c r="BS372" s="72"/>
    </row>
    <row r="373" spans="1:71" x14ac:dyDescent="0.25">
      <c r="A373" s="85" t="s">
        <v>599</v>
      </c>
      <c r="B373" s="85" t="s">
        <v>595</v>
      </c>
      <c r="C373" s="85">
        <v>12</v>
      </c>
      <c r="D373" s="85" t="s">
        <v>56</v>
      </c>
      <c r="E373" s="85">
        <v>43</v>
      </c>
      <c r="F373" s="85" t="s">
        <v>35</v>
      </c>
      <c r="G373" s="85">
        <v>38.73535405214173</v>
      </c>
      <c r="H373" s="85">
        <v>2.5121759699499506</v>
      </c>
      <c r="I373" s="85">
        <v>0</v>
      </c>
      <c r="J373" s="85">
        <v>15.779096194978296</v>
      </c>
      <c r="K373" s="85">
        <v>0</v>
      </c>
      <c r="L373" s="85">
        <v>2.9499999999999993</v>
      </c>
      <c r="M373" s="85">
        <v>0.90502888315385099</v>
      </c>
      <c r="N373" s="85">
        <v>7.6452499999999999</v>
      </c>
      <c r="O373" s="85">
        <v>1.0999999999999999</v>
      </c>
      <c r="P373" s="85">
        <v>1.9089540515412318</v>
      </c>
      <c r="S373" s="88"/>
      <c r="T373" s="87">
        <v>3.5</v>
      </c>
      <c r="V373" s="89">
        <f t="shared" si="57"/>
        <v>72.523683181815116</v>
      </c>
      <c r="W373" s="66">
        <f t="shared" si="60"/>
        <v>74.823683181815113</v>
      </c>
      <c r="X373" s="66">
        <f t="shared" si="61"/>
        <v>75.023683181815116</v>
      </c>
      <c r="Y373" s="66">
        <f t="shared" si="62"/>
        <v>72.523683181815116</v>
      </c>
      <c r="Z373" s="66">
        <f t="shared" si="63"/>
        <v>74.823683181815113</v>
      </c>
      <c r="AA373" s="66">
        <f t="shared" si="64"/>
        <v>75.023683181815116</v>
      </c>
      <c r="AB373" t="s">
        <v>377</v>
      </c>
      <c r="AC373" t="s">
        <v>42</v>
      </c>
      <c r="AD373" t="s">
        <v>57</v>
      </c>
      <c r="AE373" t="s">
        <v>36</v>
      </c>
      <c r="AF373">
        <v>28</v>
      </c>
      <c r="AG373" t="s">
        <v>37</v>
      </c>
      <c r="AH373" t="s">
        <v>57</v>
      </c>
      <c r="AI373">
        <v>46.171000000000006</v>
      </c>
      <c r="AJ373">
        <v>4.0550300000000003E-3</v>
      </c>
      <c r="AK373">
        <v>0</v>
      </c>
      <c r="AL373" t="s">
        <v>442</v>
      </c>
      <c r="AM373" t="s">
        <v>379</v>
      </c>
      <c r="AN373" t="s">
        <v>38</v>
      </c>
      <c r="AO373" t="s">
        <v>39</v>
      </c>
      <c r="AP373" t="s">
        <v>55</v>
      </c>
    </row>
    <row r="374" spans="1:71" x14ac:dyDescent="0.25">
      <c r="A374" s="85" t="s">
        <v>599</v>
      </c>
      <c r="B374" s="85" t="s">
        <v>481</v>
      </c>
      <c r="C374" s="85">
        <v>18</v>
      </c>
      <c r="D374" s="85" t="s">
        <v>56</v>
      </c>
      <c r="E374" s="85">
        <v>43</v>
      </c>
      <c r="F374" s="85" t="s">
        <v>35</v>
      </c>
      <c r="G374" s="85">
        <v>40.750447925860556</v>
      </c>
      <c r="H374" s="85">
        <v>2.6278349832476025</v>
      </c>
      <c r="I374" s="85">
        <v>0</v>
      </c>
      <c r="J374" s="85">
        <v>18.086949795723744</v>
      </c>
      <c r="K374" s="85">
        <v>0</v>
      </c>
      <c r="L374" s="85">
        <v>2.9499999999999997</v>
      </c>
      <c r="M374" s="85">
        <v>1.0318852612203142</v>
      </c>
      <c r="N374" s="85">
        <v>7.8979303067078561</v>
      </c>
      <c r="O374" s="85">
        <v>1.1000000000000001</v>
      </c>
      <c r="P374" s="85">
        <v>1.9999500127639713</v>
      </c>
      <c r="S374" s="88"/>
      <c r="T374" s="87">
        <v>3.5</v>
      </c>
      <c r="V374" s="89">
        <f t="shared" si="57"/>
        <v>77.317163302276441</v>
      </c>
      <c r="W374" s="66">
        <f t="shared" si="60"/>
        <v>79.617163302276438</v>
      </c>
      <c r="X374" s="66">
        <f t="shared" si="61"/>
        <v>79.817163302276441</v>
      </c>
      <c r="Y374" s="66">
        <f t="shared" si="62"/>
        <v>77.317163302276441</v>
      </c>
      <c r="Z374" s="66">
        <f t="shared" si="63"/>
        <v>79.617163302276438</v>
      </c>
      <c r="AA374" s="66">
        <f t="shared" si="64"/>
        <v>79.817163302276441</v>
      </c>
      <c r="AB374" t="s">
        <v>377</v>
      </c>
      <c r="AC374" t="s">
        <v>42</v>
      </c>
      <c r="AD374" t="s">
        <v>57</v>
      </c>
      <c r="AE374" t="s">
        <v>36</v>
      </c>
      <c r="AF374">
        <v>28</v>
      </c>
      <c r="AG374" t="s">
        <v>37</v>
      </c>
      <c r="AH374" t="s">
        <v>57</v>
      </c>
      <c r="AI374">
        <v>1.395</v>
      </c>
      <c r="AJ374">
        <v>4.0550300000000003E-3</v>
      </c>
      <c r="AK374">
        <v>0</v>
      </c>
      <c r="AL374" t="s">
        <v>443</v>
      </c>
      <c r="AM374" t="s">
        <v>379</v>
      </c>
      <c r="AN374" t="s">
        <v>38</v>
      </c>
      <c r="AO374" t="s">
        <v>39</v>
      </c>
      <c r="AP374" t="s">
        <v>55</v>
      </c>
    </row>
    <row r="375" spans="1:71" x14ac:dyDescent="0.25">
      <c r="A375" s="85" t="s">
        <v>599</v>
      </c>
      <c r="B375" s="85" t="s">
        <v>600</v>
      </c>
      <c r="C375" s="85">
        <v>24</v>
      </c>
      <c r="D375" s="85" t="s">
        <v>56</v>
      </c>
      <c r="E375" s="85">
        <v>43</v>
      </c>
      <c r="F375" s="85" t="s">
        <v>35</v>
      </c>
      <c r="G375" s="85">
        <v>38.858429216785495</v>
      </c>
      <c r="H375" s="85">
        <v>2.4807442852786536</v>
      </c>
      <c r="I375" s="85">
        <v>0</v>
      </c>
      <c r="J375" s="85">
        <v>19.786127902179249</v>
      </c>
      <c r="K375" s="85">
        <v>0</v>
      </c>
      <c r="L375" s="85">
        <v>2.9500000000000006</v>
      </c>
      <c r="M375" s="85">
        <v>1.0548080884067743</v>
      </c>
      <c r="N375" s="85">
        <v>8.0348000000000006</v>
      </c>
      <c r="O375" s="85">
        <v>1.0999999999999999</v>
      </c>
      <c r="P375" s="85">
        <v>1.9341254175973071</v>
      </c>
      <c r="S375" s="88"/>
      <c r="T375" s="87">
        <v>3.5</v>
      </c>
      <c r="V375" s="89">
        <f t="shared" si="57"/>
        <v>77.21829062496883</v>
      </c>
      <c r="W375" s="66">
        <f t="shared" si="60"/>
        <v>79.518290624968827</v>
      </c>
      <c r="X375" s="66">
        <f t="shared" si="61"/>
        <v>79.71829062496883</v>
      </c>
      <c r="Y375" s="66">
        <f t="shared" si="62"/>
        <v>77.21829062496883</v>
      </c>
      <c r="Z375" s="66">
        <f t="shared" si="63"/>
        <v>79.518290624968827</v>
      </c>
      <c r="AA375" s="66">
        <f t="shared" si="64"/>
        <v>79.71829062496883</v>
      </c>
      <c r="AB375" t="s">
        <v>470</v>
      </c>
      <c r="AC375" t="s">
        <v>471</v>
      </c>
      <c r="AD375" t="s">
        <v>57</v>
      </c>
      <c r="AE375" t="s">
        <v>36</v>
      </c>
      <c r="AF375">
        <v>28</v>
      </c>
      <c r="AG375" t="s">
        <v>37</v>
      </c>
      <c r="AH375" t="s">
        <v>57</v>
      </c>
      <c r="AI375">
        <v>18.373000000000001</v>
      </c>
      <c r="AJ375">
        <v>4.0550300000000003E-3</v>
      </c>
      <c r="AK375">
        <v>0</v>
      </c>
      <c r="AL375" t="s">
        <v>475</v>
      </c>
      <c r="AM375" t="s">
        <v>472</v>
      </c>
      <c r="AN375" t="s">
        <v>38</v>
      </c>
      <c r="AO375" t="s">
        <v>39</v>
      </c>
      <c r="AP375" t="s">
        <v>55</v>
      </c>
      <c r="AR375" s="71">
        <f t="shared" ref="AR375:AR452" si="65">+AS375-AT375</f>
        <v>65.199999999999989</v>
      </c>
      <c r="AS375" s="1">
        <f>+AW375*1000</f>
        <v>66.199999999999989</v>
      </c>
      <c r="AT375">
        <v>1</v>
      </c>
      <c r="AU375" t="b">
        <f>+AR375=V375</f>
        <v>0</v>
      </c>
      <c r="AW375">
        <v>6.6199999999999995E-2</v>
      </c>
    </row>
    <row r="376" spans="1:71" x14ac:dyDescent="0.25">
      <c r="A376" s="85" t="s">
        <v>599</v>
      </c>
      <c r="B376" s="85" t="s">
        <v>483</v>
      </c>
      <c r="C376" s="85">
        <v>30</v>
      </c>
      <c r="D376" s="85" t="s">
        <v>56</v>
      </c>
      <c r="E376" s="85">
        <v>43</v>
      </c>
      <c r="F376" s="85" t="s">
        <v>35</v>
      </c>
      <c r="G376" s="85">
        <v>40.185964665861952</v>
      </c>
      <c r="H376" s="85">
        <v>2.5613031217712248</v>
      </c>
      <c r="I376" s="85">
        <v>0</v>
      </c>
      <c r="J376" s="85">
        <v>20.867414241338551</v>
      </c>
      <c r="K376" s="85">
        <v>0</v>
      </c>
      <c r="L376" s="85">
        <v>2.9500000000000006</v>
      </c>
      <c r="M376" s="85">
        <v>1.1229020019786209</v>
      </c>
      <c r="N376" s="85">
        <v>8.2732478374849094</v>
      </c>
      <c r="O376" s="85">
        <v>1.0999999999999999</v>
      </c>
      <c r="P376" s="85">
        <v>1.9962203512023691</v>
      </c>
      <c r="S376" s="88"/>
      <c r="T376" s="87">
        <v>3.5</v>
      </c>
      <c r="V376" s="89">
        <f t="shared" si="57"/>
        <v>79.995749097866394</v>
      </c>
      <c r="W376" s="66">
        <f t="shared" si="60"/>
        <v>82.295749097866391</v>
      </c>
      <c r="X376" s="66">
        <f t="shared" si="61"/>
        <v>82.495749097866394</v>
      </c>
      <c r="Y376" s="66">
        <f t="shared" si="62"/>
        <v>79.995749097866394</v>
      </c>
      <c r="Z376" s="66">
        <f t="shared" si="63"/>
        <v>82.295749097866391</v>
      </c>
      <c r="AA376" s="66">
        <f t="shared" si="64"/>
        <v>82.495749097866394</v>
      </c>
      <c r="AB376" t="s">
        <v>470</v>
      </c>
      <c r="AC376" t="s">
        <v>471</v>
      </c>
      <c r="AD376" t="s">
        <v>57</v>
      </c>
      <c r="AE376" t="s">
        <v>36</v>
      </c>
      <c r="AF376">
        <v>28</v>
      </c>
      <c r="AG376" t="s">
        <v>37</v>
      </c>
      <c r="AH376" t="s">
        <v>57</v>
      </c>
      <c r="AI376">
        <v>36.746000000000002</v>
      </c>
      <c r="AJ376">
        <v>4.0550300000000003E-3</v>
      </c>
      <c r="AK376">
        <v>0</v>
      </c>
      <c r="AL376" t="s">
        <v>477</v>
      </c>
      <c r="AM376" t="s">
        <v>472</v>
      </c>
      <c r="AN376" t="s">
        <v>38</v>
      </c>
      <c r="AO376" t="s">
        <v>39</v>
      </c>
      <c r="AP376" t="s">
        <v>55</v>
      </c>
      <c r="AR376" s="71">
        <f t="shared" si="65"/>
        <v>71.5</v>
      </c>
      <c r="AS376" s="1">
        <f t="shared" ref="AS376:AS452" si="66">+AW376*1000</f>
        <v>72.5</v>
      </c>
      <c r="AT376">
        <v>1</v>
      </c>
      <c r="AU376" t="b">
        <f>+AR376=V376</f>
        <v>0</v>
      </c>
      <c r="AW376">
        <v>7.2499999999999995E-2</v>
      </c>
    </row>
    <row r="377" spans="1:71" x14ac:dyDescent="0.25">
      <c r="A377" s="85" t="s">
        <v>599</v>
      </c>
      <c r="B377" s="85" t="s">
        <v>601</v>
      </c>
      <c r="C377" s="85">
        <v>36</v>
      </c>
      <c r="D377" s="85" t="s">
        <v>56</v>
      </c>
      <c r="E377" s="85">
        <v>43</v>
      </c>
      <c r="F377" s="85" t="s">
        <v>35</v>
      </c>
      <c r="G377" s="85">
        <v>39.118751247301297</v>
      </c>
      <c r="H377" s="85">
        <v>2.4541363310151709</v>
      </c>
      <c r="I377" s="85">
        <v>0</v>
      </c>
      <c r="J377" s="85">
        <v>20.268803656533574</v>
      </c>
      <c r="K377" s="85">
        <v>0</v>
      </c>
      <c r="L377" s="85">
        <v>2.9500000000000006</v>
      </c>
      <c r="M377" s="85">
        <v>1.1226754872084597</v>
      </c>
      <c r="N377" s="85">
        <v>8.4454616666666649</v>
      </c>
      <c r="O377" s="85">
        <v>1.0999999999999999</v>
      </c>
      <c r="P377" s="85">
        <v>1.9622017592447047</v>
      </c>
      <c r="S377" s="88"/>
      <c r="T377" s="87">
        <v>3.5</v>
      </c>
      <c r="V377" s="89">
        <f t="shared" si="57"/>
        <v>78.4678938169547</v>
      </c>
      <c r="W377" s="66">
        <f t="shared" si="60"/>
        <v>80.767893816954697</v>
      </c>
      <c r="X377" s="66">
        <f t="shared" si="61"/>
        <v>80.9678938169547</v>
      </c>
      <c r="Y377" s="66">
        <f t="shared" si="62"/>
        <v>78.4678938169547</v>
      </c>
      <c r="Z377" s="66">
        <f t="shared" si="63"/>
        <v>80.767893816954697</v>
      </c>
      <c r="AA377" s="66">
        <f t="shared" si="64"/>
        <v>80.9678938169547</v>
      </c>
      <c r="AB377" t="s">
        <v>470</v>
      </c>
      <c r="AC377" t="s">
        <v>471</v>
      </c>
      <c r="AD377" t="s">
        <v>57</v>
      </c>
      <c r="AE377" t="s">
        <v>36</v>
      </c>
      <c r="AF377">
        <v>28</v>
      </c>
      <c r="AG377" t="s">
        <v>37</v>
      </c>
      <c r="AH377" t="s">
        <v>57</v>
      </c>
      <c r="AI377">
        <v>55.119000000000007</v>
      </c>
      <c r="AJ377">
        <v>4.0550300000000003E-3</v>
      </c>
      <c r="AK377">
        <v>0</v>
      </c>
      <c r="AL377" t="s">
        <v>479</v>
      </c>
      <c r="AM377" t="s">
        <v>472</v>
      </c>
      <c r="AN377" t="s">
        <v>38</v>
      </c>
      <c r="AO377" t="s">
        <v>39</v>
      </c>
      <c r="AP377" t="s">
        <v>55</v>
      </c>
      <c r="AR377" s="71">
        <f t="shared" si="65"/>
        <v>76.899999999999991</v>
      </c>
      <c r="AS377" s="1">
        <f t="shared" si="66"/>
        <v>77.899999999999991</v>
      </c>
      <c r="AT377">
        <v>1</v>
      </c>
      <c r="AU377" t="b">
        <f t="shared" ref="AU377:AU452" si="67">+AR377=V377</f>
        <v>0</v>
      </c>
      <c r="AW377">
        <v>7.7899999999999997E-2</v>
      </c>
    </row>
    <row r="378" spans="1:71" x14ac:dyDescent="0.25">
      <c r="A378" s="85" t="s">
        <v>602</v>
      </c>
      <c r="B378" s="85" t="s">
        <v>596</v>
      </c>
      <c r="C378" s="85">
        <v>12</v>
      </c>
      <c r="D378" s="85" t="s">
        <v>56</v>
      </c>
      <c r="E378" s="85">
        <v>43</v>
      </c>
      <c r="F378" s="85" t="s">
        <v>35</v>
      </c>
      <c r="G378" s="85">
        <v>38.706947694987214</v>
      </c>
      <c r="H378" s="85">
        <v>2.4933586538913204</v>
      </c>
      <c r="I378" s="85">
        <v>0</v>
      </c>
      <c r="J378" s="85">
        <v>16.873972257486994</v>
      </c>
      <c r="K378" s="85">
        <v>0</v>
      </c>
      <c r="L378" s="85">
        <v>2.9499999999999993</v>
      </c>
      <c r="M378" s="85">
        <v>0.99134200042531728</v>
      </c>
      <c r="N378" s="85">
        <v>7.7091961601262708</v>
      </c>
      <c r="O378" s="85">
        <v>1.0999999999999999</v>
      </c>
      <c r="P378" s="85">
        <v>1.9135844625104743</v>
      </c>
      <c r="S378" s="88"/>
      <c r="T378" s="87">
        <v>3.5</v>
      </c>
      <c r="V378" s="89">
        <f t="shared" si="57"/>
        <v>73.745042575536274</v>
      </c>
      <c r="W378" s="66">
        <f t="shared" si="60"/>
        <v>76.045042575536272</v>
      </c>
      <c r="X378" s="66">
        <f t="shared" si="61"/>
        <v>76.245042575536274</v>
      </c>
      <c r="Y378" s="66">
        <f t="shared" si="62"/>
        <v>73.745042575536274</v>
      </c>
      <c r="Z378" s="66">
        <f t="shared" si="63"/>
        <v>76.045042575536272</v>
      </c>
      <c r="AA378" s="66">
        <f t="shared" si="64"/>
        <v>76.245042575536274</v>
      </c>
      <c r="AB378" t="s">
        <v>470</v>
      </c>
      <c r="AC378" t="s">
        <v>471</v>
      </c>
      <c r="AD378" t="s">
        <v>57</v>
      </c>
      <c r="AE378" t="s">
        <v>36</v>
      </c>
      <c r="AF378">
        <v>28</v>
      </c>
      <c r="AG378" t="s">
        <v>37</v>
      </c>
      <c r="AH378" t="s">
        <v>57</v>
      </c>
      <c r="AI378">
        <v>18.372999999999998</v>
      </c>
      <c r="AJ378">
        <v>4.0550300000000003E-3</v>
      </c>
      <c r="AK378">
        <v>0</v>
      </c>
      <c r="AL378" t="s">
        <v>480</v>
      </c>
      <c r="AM378" t="s">
        <v>472</v>
      </c>
      <c r="AN378" t="s">
        <v>38</v>
      </c>
      <c r="AO378" t="s">
        <v>39</v>
      </c>
      <c r="AP378" t="s">
        <v>55</v>
      </c>
      <c r="AR378" s="71">
        <f t="shared" si="65"/>
        <v>66.400000000000006</v>
      </c>
      <c r="AS378" s="1">
        <f t="shared" si="66"/>
        <v>67.400000000000006</v>
      </c>
      <c r="AT378">
        <v>1</v>
      </c>
      <c r="AU378" t="b">
        <f t="shared" si="67"/>
        <v>0</v>
      </c>
      <c r="AW378">
        <v>6.7400000000000002E-2</v>
      </c>
    </row>
    <row r="379" spans="1:71" x14ac:dyDescent="0.25">
      <c r="A379" s="85" t="s">
        <v>602</v>
      </c>
      <c r="B379" s="85" t="s">
        <v>40</v>
      </c>
      <c r="C379" s="85">
        <v>18</v>
      </c>
      <c r="D379" s="85" t="s">
        <v>56</v>
      </c>
      <c r="E379" s="85">
        <v>43</v>
      </c>
      <c r="F379" s="85" t="s">
        <v>35</v>
      </c>
      <c r="G379" s="85">
        <v>38.812108724243764</v>
      </c>
      <c r="H379" s="85">
        <v>2.7163944385294627</v>
      </c>
      <c r="I379" s="85">
        <v>0</v>
      </c>
      <c r="J379" s="85">
        <v>18.946457666974549</v>
      </c>
      <c r="K379" s="85">
        <v>0</v>
      </c>
      <c r="L379" s="85">
        <v>2.95</v>
      </c>
      <c r="M379" s="85">
        <v>1.0480593445957</v>
      </c>
      <c r="N379" s="85">
        <v>7.9443148728627797</v>
      </c>
      <c r="O379" s="85">
        <v>1.1000000000000001</v>
      </c>
      <c r="P379" s="85">
        <v>1.928670351784685</v>
      </c>
      <c r="S379" s="88"/>
      <c r="T379" s="87">
        <v>3.5</v>
      </c>
      <c r="V379" s="89">
        <f t="shared" si="57"/>
        <v>76.229610960461486</v>
      </c>
      <c r="W379" s="66">
        <f t="shared" si="60"/>
        <v>78.529610960461483</v>
      </c>
      <c r="X379" s="66">
        <f t="shared" si="61"/>
        <v>78.729610960461486</v>
      </c>
      <c r="Y379" s="66">
        <f t="shared" si="62"/>
        <v>76.229610960461486</v>
      </c>
      <c r="Z379" s="66">
        <f t="shared" si="63"/>
        <v>78.529610960461483</v>
      </c>
      <c r="AA379" s="66">
        <f t="shared" si="64"/>
        <v>78.729610960461486</v>
      </c>
      <c r="AB379" t="s">
        <v>470</v>
      </c>
      <c r="AC379" t="s">
        <v>471</v>
      </c>
      <c r="AD379" t="s">
        <v>57</v>
      </c>
      <c r="AE379" t="s">
        <v>36</v>
      </c>
      <c r="AF379">
        <v>28</v>
      </c>
      <c r="AG379" t="s">
        <v>37</v>
      </c>
      <c r="AH379" t="s">
        <v>57</v>
      </c>
      <c r="AI379">
        <v>36.746000000000002</v>
      </c>
      <c r="AJ379">
        <v>4.0550300000000003E-3</v>
      </c>
      <c r="AK379">
        <v>0</v>
      </c>
      <c r="AL379" t="s">
        <v>482</v>
      </c>
      <c r="AM379" t="s">
        <v>472</v>
      </c>
      <c r="AN379" t="s">
        <v>38</v>
      </c>
      <c r="AO379" t="s">
        <v>39</v>
      </c>
      <c r="AP379" t="s">
        <v>55</v>
      </c>
      <c r="AR379" s="71">
        <f t="shared" si="65"/>
        <v>72.7</v>
      </c>
      <c r="AS379" s="1">
        <f t="shared" si="66"/>
        <v>73.7</v>
      </c>
      <c r="AT379">
        <v>1</v>
      </c>
      <c r="AU379" t="b">
        <f t="shared" si="67"/>
        <v>0</v>
      </c>
      <c r="AW379">
        <v>7.3700000000000002E-2</v>
      </c>
    </row>
    <row r="380" spans="1:71" x14ac:dyDescent="0.25">
      <c r="A380" s="85" t="s">
        <v>602</v>
      </c>
      <c r="B380" s="85" t="s">
        <v>603</v>
      </c>
      <c r="C380" s="85">
        <v>24</v>
      </c>
      <c r="D380" s="85" t="s">
        <v>56</v>
      </c>
      <c r="E380" s="85">
        <v>43</v>
      </c>
      <c r="F380" s="85" t="s">
        <v>35</v>
      </c>
      <c r="G380" s="85">
        <v>38.905366298372606</v>
      </c>
      <c r="H380" s="85">
        <v>2.4679781705187196</v>
      </c>
      <c r="I380" s="85">
        <v>0</v>
      </c>
      <c r="J380" s="85">
        <v>20.514971869280625</v>
      </c>
      <c r="K380" s="85">
        <v>0</v>
      </c>
      <c r="L380" s="85">
        <v>2.95</v>
      </c>
      <c r="M380" s="85">
        <v>1.10828655496066</v>
      </c>
      <c r="N380" s="85">
        <v>8.1013453322810651</v>
      </c>
      <c r="O380" s="85">
        <v>1.0999999999999996</v>
      </c>
      <c r="P380" s="85">
        <v>1.9404699310533451</v>
      </c>
      <c r="S380" s="88"/>
      <c r="T380" s="87">
        <v>3.5</v>
      </c>
      <c r="V380" s="89">
        <f t="shared" si="57"/>
        <v>78.120439985948309</v>
      </c>
      <c r="W380" s="66">
        <f t="shared" si="60"/>
        <v>80.420439985948306</v>
      </c>
      <c r="X380" s="66">
        <f t="shared" si="61"/>
        <v>80.620439985948309</v>
      </c>
      <c r="Y380" s="66">
        <f t="shared" si="62"/>
        <v>78.120439985948309</v>
      </c>
      <c r="Z380" s="66">
        <f t="shared" si="63"/>
        <v>80.420439985948306</v>
      </c>
      <c r="AA380" s="66">
        <f t="shared" si="64"/>
        <v>80.620439985948309</v>
      </c>
      <c r="AB380" t="s">
        <v>470</v>
      </c>
      <c r="AC380" t="s">
        <v>471</v>
      </c>
      <c r="AD380" t="s">
        <v>57</v>
      </c>
      <c r="AE380" t="s">
        <v>36</v>
      </c>
      <c r="AF380">
        <v>28</v>
      </c>
      <c r="AG380" t="s">
        <v>37</v>
      </c>
      <c r="AH380" t="s">
        <v>57</v>
      </c>
      <c r="AI380">
        <v>55.119000000000007</v>
      </c>
      <c r="AJ380">
        <v>4.0550300000000003E-3</v>
      </c>
      <c r="AK380">
        <v>0</v>
      </c>
      <c r="AL380" t="s">
        <v>484</v>
      </c>
      <c r="AM380" t="s">
        <v>472</v>
      </c>
      <c r="AN380" t="s">
        <v>38</v>
      </c>
      <c r="AO380" t="s">
        <v>39</v>
      </c>
      <c r="AP380" t="s">
        <v>55</v>
      </c>
      <c r="AR380" s="71">
        <f t="shared" si="65"/>
        <v>77.600000000000009</v>
      </c>
      <c r="AS380" s="1">
        <f t="shared" si="66"/>
        <v>78.600000000000009</v>
      </c>
      <c r="AT380">
        <v>1</v>
      </c>
      <c r="AU380" t="b">
        <f t="shared" si="67"/>
        <v>0</v>
      </c>
      <c r="AW380">
        <v>7.8600000000000003E-2</v>
      </c>
    </row>
    <row r="381" spans="1:71" x14ac:dyDescent="0.25">
      <c r="A381" s="85" t="s">
        <v>602</v>
      </c>
      <c r="B381" s="85" t="s">
        <v>41</v>
      </c>
      <c r="C381" s="85">
        <v>30</v>
      </c>
      <c r="D381" s="85" t="s">
        <v>56</v>
      </c>
      <c r="E381" s="85">
        <v>43</v>
      </c>
      <c r="F381" s="85" t="s">
        <v>35</v>
      </c>
      <c r="G381" s="85">
        <v>39.095961088643556</v>
      </c>
      <c r="H381" s="85">
        <v>2.6193493067189451</v>
      </c>
      <c r="I381" s="85">
        <v>0</v>
      </c>
      <c r="J381" s="85">
        <v>21.119855444019066</v>
      </c>
      <c r="K381" s="85">
        <v>0</v>
      </c>
      <c r="L381" s="85">
        <v>2.95</v>
      </c>
      <c r="M381" s="85">
        <v>1.1351315464631124</v>
      </c>
      <c r="N381" s="85">
        <v>8.3306117345065012</v>
      </c>
      <c r="O381" s="85">
        <v>1.0999999999999996</v>
      </c>
      <c r="P381" s="85">
        <v>1.9574447660453012</v>
      </c>
      <c r="S381" s="88"/>
      <c r="T381" s="87">
        <v>3.5</v>
      </c>
      <c r="V381" s="89">
        <f t="shared" si="57"/>
        <v>79.18900457967753</v>
      </c>
      <c r="W381" s="66">
        <f t="shared" si="60"/>
        <v>81.489004579677527</v>
      </c>
      <c r="X381" s="66">
        <f t="shared" si="61"/>
        <v>81.68900457967753</v>
      </c>
      <c r="Y381" s="66">
        <f t="shared" si="62"/>
        <v>79.18900457967753</v>
      </c>
      <c r="Z381" s="66">
        <f t="shared" si="63"/>
        <v>81.489004579677527</v>
      </c>
      <c r="AA381" s="66">
        <f t="shared" si="64"/>
        <v>81.68900457967753</v>
      </c>
      <c r="AB381" t="s">
        <v>470</v>
      </c>
      <c r="AC381" t="s">
        <v>471</v>
      </c>
      <c r="AD381" t="s">
        <v>57</v>
      </c>
      <c r="AE381" t="s">
        <v>36</v>
      </c>
      <c r="AF381">
        <v>28</v>
      </c>
      <c r="AG381" t="s">
        <v>37</v>
      </c>
      <c r="AH381" t="s">
        <v>57</v>
      </c>
      <c r="AI381">
        <v>18.373000000000001</v>
      </c>
      <c r="AJ381">
        <v>4.0550300000000003E-3</v>
      </c>
      <c r="AK381">
        <v>0</v>
      </c>
      <c r="AL381" t="s">
        <v>486</v>
      </c>
      <c r="AM381" t="s">
        <v>472</v>
      </c>
      <c r="AN381" t="s">
        <v>38</v>
      </c>
      <c r="AO381" t="s">
        <v>39</v>
      </c>
      <c r="AP381" t="s">
        <v>55</v>
      </c>
      <c r="AR381" s="71">
        <f t="shared" si="65"/>
        <v>67.099999999999994</v>
      </c>
      <c r="AS381" s="1">
        <f t="shared" si="66"/>
        <v>68.099999999999994</v>
      </c>
      <c r="AT381">
        <v>1</v>
      </c>
      <c r="AU381" t="b">
        <f t="shared" si="67"/>
        <v>0</v>
      </c>
      <c r="AW381">
        <v>6.8099999999999994E-2</v>
      </c>
    </row>
    <row r="382" spans="1:71" x14ac:dyDescent="0.25">
      <c r="A382" s="85" t="s">
        <v>602</v>
      </c>
      <c r="B382" s="85" t="s">
        <v>604</v>
      </c>
      <c r="C382" s="85">
        <v>36</v>
      </c>
      <c r="D382" s="85" t="s">
        <v>56</v>
      </c>
      <c r="E382" s="85">
        <v>43</v>
      </c>
      <c r="F382" s="85" t="s">
        <v>35</v>
      </c>
      <c r="G382" s="85">
        <v>39.104768410167104</v>
      </c>
      <c r="H382" s="85">
        <v>2.4424426871838705</v>
      </c>
      <c r="I382" s="85">
        <v>0</v>
      </c>
      <c r="J382" s="85">
        <v>20.546458501143622</v>
      </c>
      <c r="K382" s="85">
        <v>0</v>
      </c>
      <c r="L382" s="85">
        <v>2.9500000000000006</v>
      </c>
      <c r="M382" s="85">
        <v>1.1539299583589757</v>
      </c>
      <c r="N382" s="85">
        <v>8.4898252215207073</v>
      </c>
      <c r="O382" s="85">
        <v>1.0999999999999996</v>
      </c>
      <c r="P382" s="85">
        <v>1.9645438964217781</v>
      </c>
      <c r="S382" s="88"/>
      <c r="T382" s="87">
        <v>3.5</v>
      </c>
      <c r="V382" s="89">
        <f t="shared" si="57"/>
        <v>78.80952598761219</v>
      </c>
      <c r="W382" s="66">
        <f t="shared" si="60"/>
        <v>81.109525987612187</v>
      </c>
      <c r="X382" s="66">
        <f t="shared" si="61"/>
        <v>81.30952598761219</v>
      </c>
      <c r="Y382" s="66">
        <f t="shared" si="62"/>
        <v>78.80952598761219</v>
      </c>
      <c r="Z382" s="66">
        <f t="shared" si="63"/>
        <v>81.109525987612187</v>
      </c>
      <c r="AA382" s="66">
        <f t="shared" si="64"/>
        <v>81.30952598761219</v>
      </c>
      <c r="AB382" t="s">
        <v>470</v>
      </c>
      <c r="AC382" t="s">
        <v>471</v>
      </c>
      <c r="AD382" t="s">
        <v>57</v>
      </c>
      <c r="AE382" t="s">
        <v>36</v>
      </c>
      <c r="AF382">
        <v>28</v>
      </c>
      <c r="AG382" t="s">
        <v>37</v>
      </c>
      <c r="AH382" t="s">
        <v>57</v>
      </c>
      <c r="AI382">
        <v>36.746000000000009</v>
      </c>
      <c r="AJ382">
        <v>4.0550300000000003E-3</v>
      </c>
      <c r="AK382">
        <v>0</v>
      </c>
      <c r="AL382" t="s">
        <v>487</v>
      </c>
      <c r="AM382" t="s">
        <v>472</v>
      </c>
      <c r="AN382" t="s">
        <v>38</v>
      </c>
      <c r="AO382" t="s">
        <v>39</v>
      </c>
      <c r="AP382" t="s">
        <v>55</v>
      </c>
      <c r="AR382" s="71">
        <f t="shared" si="65"/>
        <v>73.599999999999994</v>
      </c>
      <c r="AS382" s="1">
        <f t="shared" si="66"/>
        <v>74.599999999999994</v>
      </c>
      <c r="AT382">
        <v>1</v>
      </c>
      <c r="AU382" t="b">
        <f t="shared" si="67"/>
        <v>0</v>
      </c>
      <c r="AW382">
        <v>7.46E-2</v>
      </c>
    </row>
    <row r="383" spans="1:71" x14ac:dyDescent="0.25">
      <c r="A383" s="85" t="s">
        <v>605</v>
      </c>
      <c r="B383" s="85" t="s">
        <v>597</v>
      </c>
      <c r="C383" s="85">
        <v>12</v>
      </c>
      <c r="D383" s="85" t="s">
        <v>56</v>
      </c>
      <c r="E383" s="85">
        <v>43</v>
      </c>
      <c r="F383" s="85" t="s">
        <v>35</v>
      </c>
      <c r="G383" s="85">
        <v>38.63259783377783</v>
      </c>
      <c r="H383" s="85">
        <v>2.4753740894855838</v>
      </c>
      <c r="I383" s="85">
        <v>0</v>
      </c>
      <c r="J383" s="85">
        <v>17.968848319995697</v>
      </c>
      <c r="K383" s="85">
        <v>0</v>
      </c>
      <c r="L383" s="85">
        <v>2.95</v>
      </c>
      <c r="M383" s="85">
        <v>1.0655324640890174</v>
      </c>
      <c r="N383" s="85">
        <v>7.7758986202579869</v>
      </c>
      <c r="O383" s="85">
        <v>1.1000000000000001</v>
      </c>
      <c r="P383" s="85">
        <v>1.9161130988887438</v>
      </c>
      <c r="S383" s="88"/>
      <c r="T383" s="87">
        <v>3.5</v>
      </c>
      <c r="V383" s="89">
        <f t="shared" si="57"/>
        <v>74.908990337009271</v>
      </c>
      <c r="W383" s="66">
        <f t="shared" si="60"/>
        <v>77.208990337009269</v>
      </c>
      <c r="X383" s="66">
        <f t="shared" si="61"/>
        <v>77.408990337009271</v>
      </c>
      <c r="Y383" s="66">
        <f t="shared" si="62"/>
        <v>74.908990337009271</v>
      </c>
      <c r="Z383" s="66">
        <f t="shared" si="63"/>
        <v>77.208990337009269</v>
      </c>
      <c r="AA383" s="66">
        <f t="shared" si="64"/>
        <v>77.408990337009271</v>
      </c>
      <c r="AB383" t="s">
        <v>470</v>
      </c>
      <c r="AC383" t="s">
        <v>471</v>
      </c>
      <c r="AD383" t="s">
        <v>57</v>
      </c>
      <c r="AE383" t="s">
        <v>36</v>
      </c>
      <c r="AF383">
        <v>28</v>
      </c>
      <c r="AG383" t="s">
        <v>37</v>
      </c>
      <c r="AH383" t="s">
        <v>57</v>
      </c>
      <c r="AI383">
        <v>55.119000000000014</v>
      </c>
      <c r="AJ383">
        <v>4.0550300000000003E-3</v>
      </c>
      <c r="AK383">
        <v>0</v>
      </c>
      <c r="AL383" t="s">
        <v>488</v>
      </c>
      <c r="AM383" t="s">
        <v>472</v>
      </c>
      <c r="AN383" t="s">
        <v>38</v>
      </c>
      <c r="AO383" t="s">
        <v>39</v>
      </c>
      <c r="AP383" t="s">
        <v>55</v>
      </c>
      <c r="AR383" s="71">
        <f t="shared" si="65"/>
        <v>78</v>
      </c>
      <c r="AS383" s="1">
        <f t="shared" si="66"/>
        <v>79</v>
      </c>
      <c r="AT383">
        <v>1</v>
      </c>
      <c r="AU383" t="b">
        <f t="shared" si="67"/>
        <v>0</v>
      </c>
      <c r="AW383">
        <v>7.9000000000000001E-2</v>
      </c>
    </row>
    <row r="384" spans="1:71" x14ac:dyDescent="0.25">
      <c r="A384" s="85" t="s">
        <v>605</v>
      </c>
      <c r="B384" s="85" t="s">
        <v>43</v>
      </c>
      <c r="C384" s="85">
        <v>18</v>
      </c>
      <c r="D384" s="85" t="s">
        <v>56</v>
      </c>
      <c r="E384" s="85">
        <v>43</v>
      </c>
      <c r="F384" s="85" t="s">
        <v>35</v>
      </c>
      <c r="G384" s="85">
        <v>36.7871565195424</v>
      </c>
      <c r="H384" s="85">
        <v>2.4834953173565921</v>
      </c>
      <c r="I384" s="85">
        <v>0</v>
      </c>
      <c r="J384" s="85">
        <v>19.682577490184947</v>
      </c>
      <c r="K384" s="85">
        <v>0</v>
      </c>
      <c r="L384" s="85">
        <v>2.9500000000000006</v>
      </c>
      <c r="M384" s="85">
        <v>1.0526219104970336</v>
      </c>
      <c r="N384" s="85">
        <v>7.9943814987910082</v>
      </c>
      <c r="O384" s="85">
        <v>1.1000000000000001</v>
      </c>
      <c r="P384" s="85">
        <v>1.8537980772955567</v>
      </c>
      <c r="S384" s="88"/>
      <c r="T384" s="87">
        <v>3.5</v>
      </c>
      <c r="V384" s="89">
        <f t="shared" si="57"/>
        <v>74.920535496310947</v>
      </c>
      <c r="W384" s="66">
        <f t="shared" si="60"/>
        <v>77.220535496310944</v>
      </c>
      <c r="X384" s="66">
        <f t="shared" si="61"/>
        <v>77.420535496310947</v>
      </c>
      <c r="Y384" s="66">
        <f t="shared" si="62"/>
        <v>74.920535496310947</v>
      </c>
      <c r="Z384" s="66">
        <f t="shared" si="63"/>
        <v>77.220535496310944</v>
      </c>
      <c r="AA384" s="66">
        <f t="shared" si="64"/>
        <v>77.420535496310947</v>
      </c>
      <c r="AB384" t="s">
        <v>470</v>
      </c>
      <c r="AC384" t="s">
        <v>471</v>
      </c>
      <c r="AD384" t="s">
        <v>57</v>
      </c>
      <c r="AE384" t="s">
        <v>36</v>
      </c>
      <c r="AF384">
        <v>28</v>
      </c>
      <c r="AG384" t="s">
        <v>37</v>
      </c>
      <c r="AH384" t="s">
        <v>57</v>
      </c>
      <c r="AI384">
        <v>18.373000000000001</v>
      </c>
      <c r="AJ384">
        <v>4.0550300000000003E-3</v>
      </c>
      <c r="AK384">
        <v>0</v>
      </c>
      <c r="AL384" t="s">
        <v>489</v>
      </c>
      <c r="AM384" t="s">
        <v>472</v>
      </c>
      <c r="AN384" t="s">
        <v>38</v>
      </c>
      <c r="AO384" t="s">
        <v>39</v>
      </c>
      <c r="AP384" t="s">
        <v>55</v>
      </c>
      <c r="AR384" s="71">
        <f t="shared" si="65"/>
        <v>67.900000000000006</v>
      </c>
      <c r="AS384" s="1">
        <f t="shared" si="66"/>
        <v>68.900000000000006</v>
      </c>
      <c r="AT384">
        <v>1</v>
      </c>
      <c r="AU384" t="b">
        <f t="shared" si="67"/>
        <v>0</v>
      </c>
      <c r="AW384">
        <v>6.8900000000000003E-2</v>
      </c>
    </row>
    <row r="385" spans="1:49" x14ac:dyDescent="0.25">
      <c r="A385" s="85" t="s">
        <v>605</v>
      </c>
      <c r="B385" s="85" t="s">
        <v>606</v>
      </c>
      <c r="C385" s="85">
        <v>24</v>
      </c>
      <c r="D385" s="85" t="s">
        <v>56</v>
      </c>
      <c r="E385" s="85">
        <v>43</v>
      </c>
      <c r="F385" s="85" t="s">
        <v>35</v>
      </c>
      <c r="G385" s="85">
        <v>38.828070810428343</v>
      </c>
      <c r="H385" s="85">
        <v>2.4450753766383784</v>
      </c>
      <c r="I385" s="85">
        <v>0</v>
      </c>
      <c r="J385" s="85">
        <v>21.243815836382009</v>
      </c>
      <c r="K385" s="85">
        <v>0</v>
      </c>
      <c r="L385" s="85">
        <v>2.9500000000000006</v>
      </c>
      <c r="M385" s="85">
        <v>1.1511655798600569</v>
      </c>
      <c r="N385" s="85">
        <v>8.1707589978501058</v>
      </c>
      <c r="O385" s="85">
        <v>1.0999999999999999</v>
      </c>
      <c r="P385" s="85">
        <v>1.9417998247492638</v>
      </c>
      <c r="S385" s="88"/>
      <c r="T385" s="87">
        <v>3.5</v>
      </c>
      <c r="V385" s="89">
        <f t="shared" si="57"/>
        <v>78.885611049269784</v>
      </c>
      <c r="W385" s="66">
        <f t="shared" si="60"/>
        <v>81.185611049269781</v>
      </c>
      <c r="X385" s="66">
        <f t="shared" si="61"/>
        <v>81.385611049269784</v>
      </c>
      <c r="Y385" s="66">
        <f t="shared" si="62"/>
        <v>78.885611049269784</v>
      </c>
      <c r="Z385" s="66">
        <f t="shared" si="63"/>
        <v>81.185611049269781</v>
      </c>
      <c r="AA385" s="66">
        <f t="shared" si="64"/>
        <v>81.385611049269784</v>
      </c>
      <c r="AB385" t="s">
        <v>470</v>
      </c>
      <c r="AC385" t="s">
        <v>471</v>
      </c>
      <c r="AD385" t="s">
        <v>57</v>
      </c>
      <c r="AE385" t="s">
        <v>36</v>
      </c>
      <c r="AF385">
        <v>28</v>
      </c>
      <c r="AG385" t="s">
        <v>37</v>
      </c>
      <c r="AH385" t="s">
        <v>57</v>
      </c>
      <c r="AI385">
        <v>36.746000000000002</v>
      </c>
      <c r="AJ385">
        <v>4.0550300000000003E-3</v>
      </c>
      <c r="AK385">
        <v>0</v>
      </c>
      <c r="AL385" t="s">
        <v>490</v>
      </c>
      <c r="AM385" t="s">
        <v>472</v>
      </c>
      <c r="AN385" t="s">
        <v>38</v>
      </c>
      <c r="AO385" t="s">
        <v>39</v>
      </c>
      <c r="AP385" t="s">
        <v>55</v>
      </c>
      <c r="AR385" s="71">
        <f t="shared" si="65"/>
        <v>74.5</v>
      </c>
      <c r="AS385" s="1">
        <f t="shared" si="66"/>
        <v>75.5</v>
      </c>
      <c r="AT385">
        <v>1</v>
      </c>
      <c r="AU385" t="b">
        <f t="shared" si="67"/>
        <v>0</v>
      </c>
      <c r="AW385">
        <v>7.5499999999999998E-2</v>
      </c>
    </row>
    <row r="386" spans="1:49" x14ac:dyDescent="0.25">
      <c r="A386" s="85" t="s">
        <v>605</v>
      </c>
      <c r="B386" s="85" t="s">
        <v>44</v>
      </c>
      <c r="C386" s="85">
        <v>30</v>
      </c>
      <c r="D386" s="85" t="s">
        <v>56</v>
      </c>
      <c r="E386" s="85">
        <v>43</v>
      </c>
      <c r="F386" s="85" t="s">
        <v>35</v>
      </c>
      <c r="G386" s="85">
        <v>37.859861551147951</v>
      </c>
      <c r="H386" s="85">
        <v>2.470036605852556</v>
      </c>
      <c r="I386" s="85">
        <v>0</v>
      </c>
      <c r="J386" s="85">
        <v>21.297509757968704</v>
      </c>
      <c r="K386" s="85">
        <v>0</v>
      </c>
      <c r="L386" s="85">
        <v>2.9500000000000006</v>
      </c>
      <c r="M386" s="85">
        <v>1.1364678993640092</v>
      </c>
      <c r="N386" s="85">
        <v>8.3928087950826775</v>
      </c>
      <c r="O386" s="85">
        <v>1.0999999999999999</v>
      </c>
      <c r="P386" s="85">
        <v>1.9128872533325969</v>
      </c>
      <c r="S386" s="88"/>
      <c r="T386" s="87">
        <v>3.5</v>
      </c>
      <c r="V386" s="89">
        <f t="shared" si="57"/>
        <v>78.149535256895945</v>
      </c>
      <c r="W386" s="66">
        <f t="shared" si="60"/>
        <v>80.449535256895942</v>
      </c>
      <c r="X386" s="66">
        <f t="shared" si="61"/>
        <v>80.649535256895945</v>
      </c>
      <c r="Y386" s="66">
        <f t="shared" si="62"/>
        <v>78.149535256895945</v>
      </c>
      <c r="Z386" s="66">
        <f t="shared" si="63"/>
        <v>80.449535256895942</v>
      </c>
      <c r="AA386" s="66">
        <f t="shared" si="64"/>
        <v>80.649535256895945</v>
      </c>
      <c r="AB386" t="s">
        <v>470</v>
      </c>
      <c r="AC386" t="s">
        <v>471</v>
      </c>
      <c r="AD386" t="s">
        <v>57</v>
      </c>
      <c r="AE386" t="s">
        <v>36</v>
      </c>
      <c r="AF386">
        <v>28</v>
      </c>
      <c r="AG386" t="s">
        <v>37</v>
      </c>
      <c r="AH386" t="s">
        <v>57</v>
      </c>
      <c r="AI386">
        <v>55.119000000000007</v>
      </c>
      <c r="AJ386">
        <v>4.0550300000000003E-3</v>
      </c>
      <c r="AK386">
        <v>0</v>
      </c>
      <c r="AL386" t="s">
        <v>491</v>
      </c>
      <c r="AM386" t="s">
        <v>472</v>
      </c>
      <c r="AN386" t="s">
        <v>38</v>
      </c>
      <c r="AO386" t="s">
        <v>39</v>
      </c>
      <c r="AP386" t="s">
        <v>55</v>
      </c>
      <c r="AR386" s="71">
        <f t="shared" si="65"/>
        <v>78.5</v>
      </c>
      <c r="AS386" s="1">
        <f t="shared" si="66"/>
        <v>79.5</v>
      </c>
      <c r="AT386">
        <v>1</v>
      </c>
      <c r="AU386" t="b">
        <f t="shared" si="67"/>
        <v>0</v>
      </c>
      <c r="AW386">
        <v>7.9500000000000001E-2</v>
      </c>
    </row>
    <row r="387" spans="1:49" x14ac:dyDescent="0.25">
      <c r="A387" s="85" t="s">
        <v>605</v>
      </c>
      <c r="B387" s="85" t="s">
        <v>607</v>
      </c>
      <c r="C387" s="85">
        <v>36</v>
      </c>
      <c r="D387" s="85" t="s">
        <v>56</v>
      </c>
      <c r="E387" s="85">
        <v>43</v>
      </c>
      <c r="F387" s="85" t="s">
        <v>35</v>
      </c>
      <c r="G387" s="85">
        <v>39.07514577550392</v>
      </c>
      <c r="H387" s="85">
        <v>2.4106263107837407</v>
      </c>
      <c r="I387" s="85">
        <v>0</v>
      </c>
      <c r="J387" s="85">
        <v>20.824113345753673</v>
      </c>
      <c r="K387" s="85">
        <v>0</v>
      </c>
      <c r="L387" s="85">
        <v>2.9500000000000006</v>
      </c>
      <c r="M387" s="85">
        <v>1.17965975402471</v>
      </c>
      <c r="N387" s="85">
        <v>8.5361009985667362</v>
      </c>
      <c r="O387" s="85">
        <v>1.0999999999999999</v>
      </c>
      <c r="P387" s="85">
        <v>1.9661544480676243</v>
      </c>
      <c r="S387" s="88"/>
      <c r="T387" s="87">
        <v>3.5</v>
      </c>
      <c r="V387" s="89">
        <f t="shared" si="57"/>
        <v>79.13117432191666</v>
      </c>
      <c r="W387" s="66">
        <f t="shared" si="60"/>
        <v>81.431174321916657</v>
      </c>
      <c r="X387" s="66">
        <f t="shared" si="61"/>
        <v>81.63117432191666</v>
      </c>
      <c r="Y387" s="66">
        <f t="shared" si="62"/>
        <v>79.13117432191666</v>
      </c>
      <c r="Z387" s="66">
        <f t="shared" si="63"/>
        <v>81.431174321916657</v>
      </c>
      <c r="AA387" s="66">
        <f t="shared" si="64"/>
        <v>81.63117432191666</v>
      </c>
      <c r="AB387" t="s">
        <v>470</v>
      </c>
      <c r="AC387" t="s">
        <v>471</v>
      </c>
      <c r="AD387" t="s">
        <v>57</v>
      </c>
      <c r="AE387" t="s">
        <v>36</v>
      </c>
      <c r="AF387">
        <v>28</v>
      </c>
      <c r="AG387" t="s">
        <v>37</v>
      </c>
      <c r="AH387" t="s">
        <v>57</v>
      </c>
      <c r="AI387">
        <v>18.373000000000001</v>
      </c>
      <c r="AJ387">
        <v>4.0550300000000003E-3</v>
      </c>
      <c r="AK387">
        <v>0</v>
      </c>
      <c r="AL387" t="s">
        <v>492</v>
      </c>
      <c r="AM387" t="s">
        <v>472</v>
      </c>
      <c r="AN387" t="s">
        <v>38</v>
      </c>
      <c r="AO387" t="s">
        <v>39</v>
      </c>
      <c r="AP387" t="s">
        <v>55</v>
      </c>
      <c r="AR387" s="71">
        <f t="shared" si="65"/>
        <v>68.8</v>
      </c>
      <c r="AS387" s="1">
        <f t="shared" si="66"/>
        <v>69.8</v>
      </c>
      <c r="AT387">
        <v>1</v>
      </c>
      <c r="AU387" t="b">
        <f t="shared" si="67"/>
        <v>0</v>
      </c>
      <c r="AW387">
        <v>6.9800000000000001E-2</v>
      </c>
    </row>
    <row r="388" spans="1:49" x14ac:dyDescent="0.25">
      <c r="A388" s="85" t="s">
        <v>608</v>
      </c>
      <c r="B388" s="85" t="s">
        <v>598</v>
      </c>
      <c r="C388" s="85">
        <v>12</v>
      </c>
      <c r="D388" s="85" t="s">
        <v>56</v>
      </c>
      <c r="E388" s="85">
        <v>43</v>
      </c>
      <c r="F388" s="85" t="s">
        <v>35</v>
      </c>
      <c r="G388" s="85">
        <v>38.505518968050943</v>
      </c>
      <c r="H388" s="85">
        <v>2.4811171415669122</v>
      </c>
      <c r="I388" s="85">
        <v>0</v>
      </c>
      <c r="J388" s="85">
        <v>19.063724382504397</v>
      </c>
      <c r="K388" s="85">
        <v>0</v>
      </c>
      <c r="L388" s="85">
        <v>2.95</v>
      </c>
      <c r="M388" s="85">
        <v>1.0980711463559809</v>
      </c>
      <c r="N388" s="85">
        <v>7.8405656588472237</v>
      </c>
      <c r="O388" s="85">
        <v>1.1000000000000001</v>
      </c>
      <c r="P388" s="85">
        <v>1.914977919383658</v>
      </c>
      <c r="S388" s="88"/>
      <c r="T388" s="87">
        <v>3.5</v>
      </c>
      <c r="V388" s="89">
        <f t="shared" si="57"/>
        <v>75.972858075142199</v>
      </c>
      <c r="W388" s="66">
        <f t="shared" si="60"/>
        <v>78.272858075142196</v>
      </c>
      <c r="X388" s="66">
        <f t="shared" si="61"/>
        <v>78.472858075142199</v>
      </c>
      <c r="Y388" s="66">
        <f t="shared" si="62"/>
        <v>75.972858075142199</v>
      </c>
      <c r="Z388" s="66">
        <f t="shared" si="63"/>
        <v>78.272858075142196</v>
      </c>
      <c r="AA388" s="66">
        <f t="shared" si="64"/>
        <v>78.472858075142199</v>
      </c>
      <c r="AB388" t="s">
        <v>470</v>
      </c>
      <c r="AC388" t="s">
        <v>471</v>
      </c>
      <c r="AD388" t="s">
        <v>57</v>
      </c>
      <c r="AE388" t="s">
        <v>36</v>
      </c>
      <c r="AF388">
        <v>28</v>
      </c>
      <c r="AG388" t="s">
        <v>37</v>
      </c>
      <c r="AH388" t="s">
        <v>57</v>
      </c>
      <c r="AI388">
        <v>36.745999999999995</v>
      </c>
      <c r="AJ388">
        <v>4.0550300000000003E-3</v>
      </c>
      <c r="AK388">
        <v>0</v>
      </c>
      <c r="AL388" t="s">
        <v>493</v>
      </c>
      <c r="AM388" t="s">
        <v>472</v>
      </c>
      <c r="AN388" t="s">
        <v>38</v>
      </c>
      <c r="AO388" t="s">
        <v>39</v>
      </c>
      <c r="AP388" t="s">
        <v>55</v>
      </c>
      <c r="AR388" s="71">
        <f t="shared" si="65"/>
        <v>75.399999999999991</v>
      </c>
      <c r="AS388" s="1">
        <f t="shared" si="66"/>
        <v>76.399999999999991</v>
      </c>
      <c r="AT388">
        <v>1</v>
      </c>
      <c r="AU388" t="b">
        <f t="shared" si="67"/>
        <v>0</v>
      </c>
      <c r="AW388">
        <v>7.6399999999999996E-2</v>
      </c>
    </row>
    <row r="389" spans="1:49" x14ac:dyDescent="0.25">
      <c r="A389" s="85" t="s">
        <v>608</v>
      </c>
      <c r="B389" s="85" t="s">
        <v>388</v>
      </c>
      <c r="C389" s="85">
        <v>18</v>
      </c>
      <c r="D389" s="85" t="s">
        <v>56</v>
      </c>
      <c r="E389" s="85">
        <v>43</v>
      </c>
      <c r="F389" s="85" t="s">
        <v>35</v>
      </c>
      <c r="G389" s="85">
        <v>35.792185768760348</v>
      </c>
      <c r="H389" s="85">
        <v>2.4795701969841701</v>
      </c>
      <c r="I389" s="85">
        <v>0</v>
      </c>
      <c r="J389" s="85">
        <v>20.583014608628027</v>
      </c>
      <c r="K389" s="85">
        <v>0</v>
      </c>
      <c r="L389" s="85">
        <v>2.9500000000000006</v>
      </c>
      <c r="M389" s="85">
        <v>1.0635231672447192</v>
      </c>
      <c r="N389" s="85">
        <v>8.0384995898985565</v>
      </c>
      <c r="O389" s="85">
        <v>1.1000000000000001</v>
      </c>
      <c r="P389" s="85">
        <v>1.8180799239843379</v>
      </c>
      <c r="S389" s="88"/>
      <c r="T389" s="87">
        <v>3.5</v>
      </c>
      <c r="V389" s="89">
        <f t="shared" si="57"/>
        <v>74.845303058515981</v>
      </c>
      <c r="W389" s="66">
        <f t="shared" si="60"/>
        <v>77.145303058515978</v>
      </c>
      <c r="X389" s="66">
        <f t="shared" si="61"/>
        <v>77.345303058515981</v>
      </c>
      <c r="Y389" s="66">
        <f t="shared" si="62"/>
        <v>74.845303058515981</v>
      </c>
      <c r="Z389" s="66">
        <f t="shared" si="63"/>
        <v>77.145303058515978</v>
      </c>
      <c r="AA389" s="66">
        <f t="shared" si="64"/>
        <v>77.345303058515981</v>
      </c>
      <c r="AB389" t="s">
        <v>470</v>
      </c>
      <c r="AC389" t="s">
        <v>471</v>
      </c>
      <c r="AD389" t="s">
        <v>57</v>
      </c>
      <c r="AE389" t="s">
        <v>36</v>
      </c>
      <c r="AF389">
        <v>28</v>
      </c>
      <c r="AG389" t="s">
        <v>37</v>
      </c>
      <c r="AH389" t="s">
        <v>57</v>
      </c>
      <c r="AI389">
        <v>55.119</v>
      </c>
      <c r="AJ389">
        <v>4.0550300000000003E-3</v>
      </c>
      <c r="AK389">
        <v>0</v>
      </c>
      <c r="AL389" t="s">
        <v>494</v>
      </c>
      <c r="AM389" t="s">
        <v>472</v>
      </c>
      <c r="AN389" t="s">
        <v>38</v>
      </c>
      <c r="AO389" t="s">
        <v>39</v>
      </c>
      <c r="AP389" t="s">
        <v>55</v>
      </c>
      <c r="AR389" s="71">
        <f t="shared" si="65"/>
        <v>78.900000000000006</v>
      </c>
      <c r="AS389" s="1">
        <f t="shared" si="66"/>
        <v>79.900000000000006</v>
      </c>
      <c r="AT389">
        <v>1</v>
      </c>
      <c r="AU389" t="b">
        <f t="shared" si="67"/>
        <v>0</v>
      </c>
      <c r="AW389">
        <v>7.9899999999999999E-2</v>
      </c>
    </row>
    <row r="390" spans="1:49" x14ac:dyDescent="0.25">
      <c r="A390" s="85" t="s">
        <v>608</v>
      </c>
      <c r="B390" s="85" t="s">
        <v>609</v>
      </c>
      <c r="C390" s="85">
        <v>24</v>
      </c>
      <c r="D390" s="85" t="s">
        <v>56</v>
      </c>
      <c r="E390" s="85">
        <v>43</v>
      </c>
      <c r="F390" s="85" t="s">
        <v>35</v>
      </c>
      <c r="G390" s="85">
        <v>38.834796168290431</v>
      </c>
      <c r="H390" s="85">
        <v>2.4516591819890508</v>
      </c>
      <c r="I390" s="85">
        <v>0</v>
      </c>
      <c r="J390" s="85">
        <v>21.972659803483381</v>
      </c>
      <c r="K390" s="85">
        <v>0</v>
      </c>
      <c r="L390" s="85">
        <v>2.95</v>
      </c>
      <c r="M390" s="85">
        <v>1.1725533347439123</v>
      </c>
      <c r="N390" s="85">
        <v>8.2380545096064868</v>
      </c>
      <c r="O390" s="85">
        <v>1.0999999999999999</v>
      </c>
      <c r="P390" s="85">
        <v>1.9454253524803518</v>
      </c>
      <c r="S390" s="88"/>
      <c r="T390" s="87">
        <v>3.5</v>
      </c>
      <c r="V390" s="89">
        <f t="shared" si="57"/>
        <v>79.713489168604553</v>
      </c>
      <c r="W390" s="66">
        <f t="shared" si="60"/>
        <v>82.013489168604551</v>
      </c>
      <c r="X390" s="66">
        <f t="shared" si="61"/>
        <v>82.213489168604553</v>
      </c>
      <c r="Y390" s="66">
        <f t="shared" si="62"/>
        <v>79.713489168604553</v>
      </c>
      <c r="Z390" s="66">
        <f t="shared" si="63"/>
        <v>82.013489168604551</v>
      </c>
      <c r="AA390" s="66">
        <f t="shared" si="64"/>
        <v>82.213489168604553</v>
      </c>
      <c r="AB390" t="s">
        <v>470</v>
      </c>
      <c r="AC390" t="s">
        <v>471</v>
      </c>
      <c r="AD390" t="s">
        <v>57</v>
      </c>
      <c r="AE390" t="s">
        <v>36</v>
      </c>
      <c r="AF390">
        <v>28</v>
      </c>
      <c r="AG390" t="s">
        <v>37</v>
      </c>
      <c r="AH390" t="s">
        <v>57</v>
      </c>
      <c r="AI390">
        <v>18.373000000000001</v>
      </c>
      <c r="AJ390">
        <v>4.0550300000000003E-3</v>
      </c>
      <c r="AK390">
        <v>0</v>
      </c>
      <c r="AL390" t="s">
        <v>497</v>
      </c>
      <c r="AM390" t="s">
        <v>472</v>
      </c>
      <c r="AN390" t="s">
        <v>38</v>
      </c>
      <c r="AO390" t="s">
        <v>39</v>
      </c>
      <c r="AP390" t="s">
        <v>55</v>
      </c>
      <c r="AR390" s="71">
        <f t="shared" si="65"/>
        <v>69.900000000000006</v>
      </c>
      <c r="AS390" s="1">
        <f t="shared" si="66"/>
        <v>70.900000000000006</v>
      </c>
      <c r="AT390">
        <v>1</v>
      </c>
      <c r="AU390" t="b">
        <f t="shared" si="67"/>
        <v>0</v>
      </c>
      <c r="AW390">
        <v>7.0900000000000005E-2</v>
      </c>
    </row>
    <row r="391" spans="1:49" x14ac:dyDescent="0.25">
      <c r="A391" s="85" t="s">
        <v>608</v>
      </c>
      <c r="B391" s="85" t="s">
        <v>391</v>
      </c>
      <c r="C391" s="85">
        <v>30</v>
      </c>
      <c r="D391" s="85" t="s">
        <v>56</v>
      </c>
      <c r="E391" s="85">
        <v>43</v>
      </c>
      <c r="F391" s="85" t="s">
        <v>35</v>
      </c>
      <c r="G391" s="85">
        <v>37.245172944055788</v>
      </c>
      <c r="H391" s="85">
        <v>2.4742382963741605</v>
      </c>
      <c r="I391" s="85">
        <v>0</v>
      </c>
      <c r="J391" s="85">
        <v>21.587921033695935</v>
      </c>
      <c r="K391" s="85">
        <v>0</v>
      </c>
      <c r="L391" s="85">
        <v>2.95</v>
      </c>
      <c r="M391" s="85">
        <v>1.1418083855570498</v>
      </c>
      <c r="N391" s="85">
        <v>8.4480517995061817</v>
      </c>
      <c r="O391" s="85">
        <v>1.0999999999999999</v>
      </c>
      <c r="P391" s="85">
        <v>1.8918312589065236</v>
      </c>
      <c r="S391" s="88"/>
      <c r="T391" s="87">
        <v>3.5</v>
      </c>
      <c r="V391" s="89">
        <f t="shared" si="57"/>
        <v>77.864785421721479</v>
      </c>
      <c r="W391" s="66">
        <f t="shared" si="60"/>
        <v>80.164785421721476</v>
      </c>
      <c r="X391" s="66">
        <f t="shared" si="61"/>
        <v>80.364785421721479</v>
      </c>
      <c r="Y391" s="66">
        <f t="shared" si="62"/>
        <v>77.864785421721479</v>
      </c>
      <c r="Z391" s="66">
        <f t="shared" si="63"/>
        <v>80.164785421721476</v>
      </c>
      <c r="AA391" s="66">
        <f t="shared" si="64"/>
        <v>80.364785421721479</v>
      </c>
      <c r="AB391" t="s">
        <v>470</v>
      </c>
      <c r="AC391" t="s">
        <v>471</v>
      </c>
      <c r="AD391" t="s">
        <v>57</v>
      </c>
      <c r="AE391" t="s">
        <v>36</v>
      </c>
      <c r="AF391">
        <v>28</v>
      </c>
      <c r="AG391" t="s">
        <v>37</v>
      </c>
      <c r="AH391" t="s">
        <v>57</v>
      </c>
      <c r="AI391">
        <v>36.745999999999995</v>
      </c>
      <c r="AJ391">
        <v>4.0550300000000003E-3</v>
      </c>
      <c r="AK391">
        <v>0</v>
      </c>
      <c r="AL391" t="s">
        <v>499</v>
      </c>
      <c r="AM391" t="s">
        <v>472</v>
      </c>
      <c r="AN391" t="s">
        <v>38</v>
      </c>
      <c r="AO391" t="s">
        <v>39</v>
      </c>
      <c r="AP391" t="s">
        <v>55</v>
      </c>
      <c r="AR391" s="71">
        <f t="shared" si="65"/>
        <v>76.399999999999991</v>
      </c>
      <c r="AS391" s="1">
        <f t="shared" si="66"/>
        <v>77.399999999999991</v>
      </c>
      <c r="AT391">
        <v>1</v>
      </c>
      <c r="AU391" t="b">
        <f t="shared" si="67"/>
        <v>0</v>
      </c>
      <c r="AW391">
        <v>7.7399999999999997E-2</v>
      </c>
    </row>
    <row r="392" spans="1:49" x14ac:dyDescent="0.25">
      <c r="A392" s="85" t="s">
        <v>608</v>
      </c>
      <c r="B392" s="85" t="s">
        <v>610</v>
      </c>
      <c r="C392" s="85">
        <v>36</v>
      </c>
      <c r="D392" s="85" t="s">
        <v>56</v>
      </c>
      <c r="E392" s="85">
        <v>43</v>
      </c>
      <c r="F392" s="85" t="s">
        <v>35</v>
      </c>
      <c r="G392" s="85">
        <v>39.051403871623222</v>
      </c>
      <c r="H392" s="85">
        <v>2.4144604409663089</v>
      </c>
      <c r="I392" s="85">
        <v>0</v>
      </c>
      <c r="J392" s="85">
        <v>21.101768190363718</v>
      </c>
      <c r="K392" s="85">
        <v>0</v>
      </c>
      <c r="L392" s="85">
        <v>2.9500000000000006</v>
      </c>
      <c r="M392" s="85">
        <v>1.1908178584121398</v>
      </c>
      <c r="N392" s="85">
        <v>8.580964673070989</v>
      </c>
      <c r="O392" s="85">
        <v>1.0999999999999999</v>
      </c>
      <c r="P392" s="85">
        <v>1.9673810833180416</v>
      </c>
      <c r="S392" s="88"/>
      <c r="T392" s="87">
        <v>3.5</v>
      </c>
      <c r="V392" s="89">
        <f t="shared" si="57"/>
        <v>79.442335676788105</v>
      </c>
      <c r="W392" s="66">
        <f t="shared" si="60"/>
        <v>81.742335676788102</v>
      </c>
      <c r="X392" s="66">
        <f t="shared" si="61"/>
        <v>81.942335676788105</v>
      </c>
      <c r="Y392" s="66">
        <f t="shared" si="62"/>
        <v>79.442335676788105</v>
      </c>
      <c r="Z392" s="66">
        <f t="shared" si="63"/>
        <v>81.742335676788102</v>
      </c>
      <c r="AA392" s="66">
        <f t="shared" si="64"/>
        <v>81.942335676788105</v>
      </c>
      <c r="AB392" t="s">
        <v>470</v>
      </c>
      <c r="AC392" t="s">
        <v>471</v>
      </c>
      <c r="AD392" t="s">
        <v>57</v>
      </c>
      <c r="AE392" t="s">
        <v>36</v>
      </c>
      <c r="AF392">
        <v>28</v>
      </c>
      <c r="AG392" t="s">
        <v>37</v>
      </c>
      <c r="AH392" t="s">
        <v>57</v>
      </c>
      <c r="AI392">
        <v>55.119</v>
      </c>
      <c r="AJ392">
        <v>4.0550300000000003E-3</v>
      </c>
      <c r="AK392">
        <v>0</v>
      </c>
      <c r="AL392" t="s">
        <v>501</v>
      </c>
      <c r="AM392" t="s">
        <v>472</v>
      </c>
      <c r="AN392" t="s">
        <v>38</v>
      </c>
      <c r="AO392" t="s">
        <v>39</v>
      </c>
      <c r="AP392" t="s">
        <v>55</v>
      </c>
      <c r="AR392" s="71">
        <f t="shared" si="65"/>
        <v>79.400000000000006</v>
      </c>
      <c r="AS392" s="1">
        <f t="shared" si="66"/>
        <v>80.400000000000006</v>
      </c>
      <c r="AT392">
        <v>1</v>
      </c>
      <c r="AU392" t="b">
        <f t="shared" si="67"/>
        <v>0</v>
      </c>
      <c r="AW392">
        <v>8.0399999999999999E-2</v>
      </c>
    </row>
    <row r="393" spans="1:49" x14ac:dyDescent="0.25">
      <c r="A393" s="85" t="s">
        <v>611</v>
      </c>
      <c r="B393" s="85" t="s">
        <v>473</v>
      </c>
      <c r="C393" s="85">
        <v>12</v>
      </c>
      <c r="D393" s="85" t="s">
        <v>56</v>
      </c>
      <c r="E393" s="85">
        <v>43</v>
      </c>
      <c r="F393" s="85" t="s">
        <v>35</v>
      </c>
      <c r="G393" s="85">
        <v>38.736433353290153</v>
      </c>
      <c r="H393" s="85">
        <v>2.4644150884499538</v>
      </c>
      <c r="I393" s="85">
        <v>0</v>
      </c>
      <c r="J393" s="85">
        <v>20.158600445013089</v>
      </c>
      <c r="K393" s="85">
        <v>0</v>
      </c>
      <c r="L393" s="85">
        <v>2.95</v>
      </c>
      <c r="M393" s="85">
        <v>1.1091841625421395</v>
      </c>
      <c r="N393" s="85">
        <v>7.899720097425571</v>
      </c>
      <c r="O393" s="85">
        <v>1.1000000000000001</v>
      </c>
      <c r="P393" s="85">
        <v>1.926422829303799</v>
      </c>
      <c r="S393" s="88"/>
      <c r="T393" s="87">
        <v>3.5</v>
      </c>
      <c r="V393" s="89">
        <f t="shared" si="57"/>
        <v>77.380360887574739</v>
      </c>
      <c r="W393" s="66">
        <f t="shared" si="60"/>
        <v>79.680360887574736</v>
      </c>
      <c r="X393" s="66">
        <f t="shared" si="61"/>
        <v>79.880360887574739</v>
      </c>
      <c r="Y393" s="66">
        <f t="shared" si="62"/>
        <v>77.380360887574739</v>
      </c>
      <c r="Z393" s="66">
        <f t="shared" si="63"/>
        <v>79.680360887574736</v>
      </c>
      <c r="AA393" s="66">
        <f t="shared" si="64"/>
        <v>79.880360887574739</v>
      </c>
      <c r="AR393" s="71"/>
      <c r="AS393" s="1"/>
    </row>
    <row r="394" spans="1:49" x14ac:dyDescent="0.25">
      <c r="A394" s="85" t="s">
        <v>611</v>
      </c>
      <c r="B394" s="85" t="s">
        <v>498</v>
      </c>
      <c r="C394" s="85">
        <v>18</v>
      </c>
      <c r="D394" s="85" t="s">
        <v>56</v>
      </c>
      <c r="E394" s="85">
        <v>43</v>
      </c>
      <c r="F394" s="85" t="s">
        <v>35</v>
      </c>
      <c r="G394" s="85">
        <v>35.63033240303421</v>
      </c>
      <c r="H394" s="85">
        <v>2.4790755724331035</v>
      </c>
      <c r="I394" s="85">
        <v>0</v>
      </c>
      <c r="J394" s="85">
        <v>21.430826553089634</v>
      </c>
      <c r="K394" s="85">
        <v>0</v>
      </c>
      <c r="L394" s="85">
        <v>2.95</v>
      </c>
      <c r="M394" s="85">
        <v>1.0634202850036567</v>
      </c>
      <c r="N394" s="85">
        <v>8.079458587376557</v>
      </c>
      <c r="O394" s="85">
        <v>1.1000000000000001</v>
      </c>
      <c r="P394" s="85">
        <v>1.8134820284657482</v>
      </c>
      <c r="S394" s="88"/>
      <c r="T394" s="87">
        <v>3.5</v>
      </c>
      <c r="V394" s="89">
        <f t="shared" si="57"/>
        <v>75.567519856969795</v>
      </c>
      <c r="W394" s="66">
        <f t="shared" si="60"/>
        <v>77.867519856969793</v>
      </c>
      <c r="X394" s="66">
        <f t="shared" si="61"/>
        <v>78.067519856969795</v>
      </c>
      <c r="Y394" s="66">
        <f t="shared" si="62"/>
        <v>75.567519856969795</v>
      </c>
      <c r="Z394" s="66">
        <f t="shared" si="63"/>
        <v>77.867519856969793</v>
      </c>
      <c r="AA394" s="66">
        <f t="shared" si="64"/>
        <v>78.067519856969795</v>
      </c>
      <c r="AR394" s="71"/>
      <c r="AS394" s="1"/>
    </row>
    <row r="395" spans="1:49" x14ac:dyDescent="0.25">
      <c r="A395" s="85" t="s">
        <v>611</v>
      </c>
      <c r="B395" s="85" t="s">
        <v>474</v>
      </c>
      <c r="C395" s="85">
        <v>24</v>
      </c>
      <c r="D395" s="85" t="s">
        <v>56</v>
      </c>
      <c r="E395" s="85">
        <v>43</v>
      </c>
      <c r="F395" s="85" t="s">
        <v>35</v>
      </c>
      <c r="G395" s="85">
        <v>39.020546181897359</v>
      </c>
      <c r="H395" s="85">
        <v>2.4630256339521495</v>
      </c>
      <c r="I395" s="85">
        <v>0</v>
      </c>
      <c r="J395" s="85">
        <v>22.701503770584761</v>
      </c>
      <c r="K395" s="85">
        <v>0</v>
      </c>
      <c r="L395" s="85">
        <v>2.95</v>
      </c>
      <c r="M395" s="85">
        <v>1.1813063787476457</v>
      </c>
      <c r="N395" s="85">
        <v>8.2996133547869153</v>
      </c>
      <c r="O395" s="85">
        <v>1.0999999999999999</v>
      </c>
      <c r="P395" s="85">
        <v>1.9551557047864128</v>
      </c>
      <c r="S395" s="88"/>
      <c r="T395" s="87">
        <v>3.5</v>
      </c>
      <c r="V395" s="89">
        <f t="shared" si="57"/>
        <v>80.708125390803104</v>
      </c>
      <c r="W395" s="66">
        <f t="shared" si="60"/>
        <v>83.008125390803102</v>
      </c>
      <c r="X395" s="66">
        <f t="shared" si="61"/>
        <v>83.208125390803104</v>
      </c>
      <c r="Y395" s="66">
        <f t="shared" si="62"/>
        <v>80.708125390803104</v>
      </c>
      <c r="Z395" s="66">
        <f t="shared" si="63"/>
        <v>83.008125390803102</v>
      </c>
      <c r="AA395" s="66">
        <f t="shared" si="64"/>
        <v>83.208125390803104</v>
      </c>
      <c r="AR395" s="71"/>
      <c r="AS395" s="1"/>
    </row>
    <row r="396" spans="1:49" x14ac:dyDescent="0.25">
      <c r="A396" s="85" t="s">
        <v>611</v>
      </c>
      <c r="B396" s="85" t="s">
        <v>500</v>
      </c>
      <c r="C396" s="85">
        <v>30</v>
      </c>
      <c r="D396" s="85" t="s">
        <v>56</v>
      </c>
      <c r="E396" s="85">
        <v>43</v>
      </c>
      <c r="F396" s="85" t="s">
        <v>35</v>
      </c>
      <c r="G396" s="85">
        <v>37.158952095162014</v>
      </c>
      <c r="H396" s="85">
        <v>2.4644626713837567</v>
      </c>
      <c r="I396" s="85">
        <v>0</v>
      </c>
      <c r="J396" s="85">
        <v>21.848404814810479</v>
      </c>
      <c r="K396" s="85">
        <v>0</v>
      </c>
      <c r="L396" s="85">
        <v>2.95</v>
      </c>
      <c r="M396" s="85">
        <v>1.1414779847315117</v>
      </c>
      <c r="N396" s="85">
        <v>8.4995371151313641</v>
      </c>
      <c r="O396" s="85">
        <v>1.0999999999999996</v>
      </c>
      <c r="P396" s="85">
        <v>1.8904987534109468</v>
      </c>
      <c r="S396" s="88"/>
      <c r="T396" s="87">
        <v>3.5</v>
      </c>
      <c r="V396" s="89">
        <f t="shared" si="57"/>
        <v>78.088870763246319</v>
      </c>
      <c r="W396" s="66">
        <f t="shared" si="60"/>
        <v>80.388870763246317</v>
      </c>
      <c r="X396" s="66">
        <f t="shared" si="61"/>
        <v>80.588870763246319</v>
      </c>
      <c r="Y396" s="66">
        <f t="shared" si="62"/>
        <v>78.088870763246319</v>
      </c>
      <c r="Z396" s="66">
        <f t="shared" si="63"/>
        <v>80.388870763246317</v>
      </c>
      <c r="AA396" s="66">
        <f t="shared" si="64"/>
        <v>80.588870763246319</v>
      </c>
      <c r="AR396" s="71"/>
      <c r="AS396" s="1"/>
    </row>
    <row r="397" spans="1:49" x14ac:dyDescent="0.25">
      <c r="A397" s="85" t="s">
        <v>611</v>
      </c>
      <c r="B397" s="85" t="s">
        <v>612</v>
      </c>
      <c r="C397" s="85">
        <v>36</v>
      </c>
      <c r="D397" s="85" t="s">
        <v>56</v>
      </c>
      <c r="E397" s="85">
        <v>43</v>
      </c>
      <c r="F397" s="85" t="s">
        <v>35</v>
      </c>
      <c r="G397" s="85">
        <v>39.286370151142883</v>
      </c>
      <c r="H397" s="85">
        <v>2.4149911642761097</v>
      </c>
      <c r="I397" s="85">
        <v>0</v>
      </c>
      <c r="J397" s="85">
        <v>21.418428916779689</v>
      </c>
      <c r="K397" s="85">
        <v>0</v>
      </c>
      <c r="L397" s="85">
        <v>2.9500000000000006</v>
      </c>
      <c r="M397" s="85">
        <v>1.202264156388555</v>
      </c>
      <c r="N397" s="85">
        <v>8.6052614858350065</v>
      </c>
      <c r="O397" s="85">
        <v>1.0999999999999996</v>
      </c>
      <c r="P397" s="85">
        <v>1.977668040147925</v>
      </c>
      <c r="S397" s="88"/>
      <c r="T397" s="87">
        <v>3.5</v>
      </c>
      <c r="V397" s="89">
        <f t="shared" si="57"/>
        <v>80.039992750294061</v>
      </c>
      <c r="W397" s="66">
        <f t="shared" si="60"/>
        <v>82.339992750294059</v>
      </c>
      <c r="X397" s="66">
        <f t="shared" si="61"/>
        <v>82.539992750294061</v>
      </c>
      <c r="Y397" s="66">
        <f t="shared" si="62"/>
        <v>80.039992750294061</v>
      </c>
      <c r="Z397" s="66">
        <f t="shared" si="63"/>
        <v>82.339992750294059</v>
      </c>
      <c r="AA397" s="66">
        <f t="shared" si="64"/>
        <v>82.539992750294061</v>
      </c>
      <c r="AR397" s="71"/>
      <c r="AS397" s="1"/>
    </row>
    <row r="398" spans="1:49" x14ac:dyDescent="0.25">
      <c r="A398" s="85" t="s">
        <v>615</v>
      </c>
      <c r="B398" s="85" t="s">
        <v>476</v>
      </c>
      <c r="C398" s="85">
        <v>12</v>
      </c>
      <c r="D398" s="85" t="s">
        <v>56</v>
      </c>
      <c r="E398" s="85">
        <v>43</v>
      </c>
      <c r="F398" s="85" t="s">
        <v>35</v>
      </c>
      <c r="G398" s="85">
        <v>38.702264192020898</v>
      </c>
      <c r="H398" s="85">
        <v>2.456264192020889</v>
      </c>
      <c r="I398" s="85"/>
      <c r="J398" s="85">
        <v>21.253476507521786</v>
      </c>
      <c r="K398" s="85">
        <v>0</v>
      </c>
      <c r="L398" s="85">
        <v>2.9499999999999997</v>
      </c>
      <c r="M398" s="85">
        <v>1.1665375928235893</v>
      </c>
      <c r="N398" s="85">
        <v>7.9572207560006518</v>
      </c>
      <c r="O398" s="85">
        <v>1.1000000000000001</v>
      </c>
      <c r="P398" s="85">
        <v>1.9294888565521149</v>
      </c>
      <c r="S398" s="88"/>
      <c r="T398" s="87">
        <v>3.5</v>
      </c>
      <c r="V398" s="89">
        <f t="shared" si="57"/>
        <v>78.558987904919036</v>
      </c>
      <c r="W398" s="66">
        <f t="shared" si="60"/>
        <v>80.858987904919033</v>
      </c>
      <c r="X398" s="66">
        <f t="shared" si="61"/>
        <v>81.058987904919036</v>
      </c>
      <c r="Y398" s="66">
        <f t="shared" si="62"/>
        <v>78.558987904919036</v>
      </c>
      <c r="Z398" s="66">
        <f t="shared" si="63"/>
        <v>80.858987904919033</v>
      </c>
      <c r="AA398" s="66">
        <f t="shared" si="64"/>
        <v>81.058987904919036</v>
      </c>
      <c r="AR398" s="71"/>
      <c r="AS398" s="1"/>
    </row>
    <row r="399" spans="1:49" x14ac:dyDescent="0.25">
      <c r="A399" s="85" t="s">
        <v>615</v>
      </c>
      <c r="B399" s="85" t="s">
        <v>504</v>
      </c>
      <c r="C399" s="85">
        <v>18</v>
      </c>
      <c r="D399" s="85" t="s">
        <v>56</v>
      </c>
      <c r="E399" s="85">
        <v>43</v>
      </c>
      <c r="F399" s="85" t="s">
        <v>35</v>
      </c>
      <c r="G399" s="85">
        <v>36.014672840389018</v>
      </c>
      <c r="H399" s="85">
        <v>2.406230018004571</v>
      </c>
      <c r="I399" s="85"/>
      <c r="J399" s="85">
        <v>22.373099289218263</v>
      </c>
      <c r="K399" s="85">
        <v>0</v>
      </c>
      <c r="L399" s="85">
        <v>2.95</v>
      </c>
      <c r="M399" s="85">
        <v>1.1363474257177946</v>
      </c>
      <c r="N399" s="85">
        <v>8.1174790903890166</v>
      </c>
      <c r="O399" s="85">
        <v>1.1000000000000001</v>
      </c>
      <c r="P399" s="85">
        <v>1.832302975546841</v>
      </c>
      <c r="S399" s="88"/>
      <c r="T399" s="87">
        <v>3.5</v>
      </c>
      <c r="V399" s="89">
        <f t="shared" si="57"/>
        <v>77.023901621260933</v>
      </c>
      <c r="W399" s="66">
        <f t="shared" si="60"/>
        <v>79.32390162126093</v>
      </c>
      <c r="X399" s="66">
        <f t="shared" si="61"/>
        <v>79.523901621260933</v>
      </c>
      <c r="Y399" s="66">
        <f t="shared" si="62"/>
        <v>77.023901621260933</v>
      </c>
      <c r="Z399" s="66">
        <f t="shared" si="63"/>
        <v>79.32390162126093</v>
      </c>
      <c r="AA399" s="66">
        <f t="shared" si="64"/>
        <v>79.523901621260933</v>
      </c>
      <c r="AR399" s="71"/>
      <c r="AS399" s="1"/>
    </row>
    <row r="400" spans="1:49" x14ac:dyDescent="0.25">
      <c r="A400" s="85" t="s">
        <v>615</v>
      </c>
      <c r="B400" s="85" t="s">
        <v>478</v>
      </c>
      <c r="C400" s="85">
        <v>24</v>
      </c>
      <c r="D400" s="85" t="s">
        <v>56</v>
      </c>
      <c r="E400" s="85">
        <v>43</v>
      </c>
      <c r="F400" s="85" t="s">
        <v>35</v>
      </c>
      <c r="G400" s="85">
        <v>38.977185544004797</v>
      </c>
      <c r="H400" s="85">
        <v>2.4574823476577521</v>
      </c>
      <c r="I400" s="85"/>
      <c r="J400" s="85">
        <v>23.430347737686141</v>
      </c>
      <c r="K400" s="85">
        <v>0</v>
      </c>
      <c r="L400" s="85">
        <v>2.95</v>
      </c>
      <c r="M400" s="85">
        <v>1.2527137929707046</v>
      </c>
      <c r="N400" s="85">
        <v>8.359451199994556</v>
      </c>
      <c r="O400" s="85">
        <v>1.1000000000000001</v>
      </c>
      <c r="P400" s="85">
        <v>1.9584953204048614</v>
      </c>
      <c r="S400" s="88"/>
      <c r="T400" s="87">
        <v>3.5</v>
      </c>
      <c r="V400" s="89">
        <f t="shared" ref="V400:V423" si="68">SUM(I400:U400,G400)</f>
        <v>81.528193595061055</v>
      </c>
      <c r="W400" s="66">
        <f t="shared" si="60"/>
        <v>83.828193595061052</v>
      </c>
      <c r="X400" s="66">
        <f t="shared" si="61"/>
        <v>84.028193595061055</v>
      </c>
      <c r="Y400" s="66">
        <f t="shared" si="62"/>
        <v>81.528193595061055</v>
      </c>
      <c r="Z400" s="66">
        <f t="shared" si="63"/>
        <v>83.828193595061052</v>
      </c>
      <c r="AA400" s="66">
        <f t="shared" si="64"/>
        <v>84.028193595061055</v>
      </c>
      <c r="AR400" s="71"/>
      <c r="AS400" s="1"/>
    </row>
    <row r="401" spans="1:45" x14ac:dyDescent="0.25">
      <c r="A401" s="85" t="s">
        <v>615</v>
      </c>
      <c r="B401" s="85" t="s">
        <v>505</v>
      </c>
      <c r="C401" s="85">
        <v>30</v>
      </c>
      <c r="D401" s="85" t="s">
        <v>56</v>
      </c>
      <c r="E401" s="85">
        <v>43</v>
      </c>
      <c r="F401" s="85" t="s">
        <v>35</v>
      </c>
      <c r="G401" s="85">
        <v>37.445315595261206</v>
      </c>
      <c r="H401" s="85">
        <v>2.4117376471049567</v>
      </c>
      <c r="I401" s="85"/>
      <c r="J401" s="85">
        <v>22.169224160179922</v>
      </c>
      <c r="K401" s="85">
        <v>0</v>
      </c>
      <c r="L401" s="85">
        <v>2.9500000000000006</v>
      </c>
      <c r="M401" s="85">
        <v>1.2230925186251562</v>
      </c>
      <c r="N401" s="85">
        <v>8.547316541939102</v>
      </c>
      <c r="O401" s="85">
        <v>1.0999999999999999</v>
      </c>
      <c r="P401" s="85">
        <v>1.9062975369213675</v>
      </c>
      <c r="S401" s="88"/>
      <c r="T401" s="87">
        <v>3.5</v>
      </c>
      <c r="V401" s="89">
        <f t="shared" si="68"/>
        <v>78.84124635292676</v>
      </c>
      <c r="W401" s="66">
        <f t="shared" si="60"/>
        <v>81.141246352926757</v>
      </c>
      <c r="X401" s="66">
        <f t="shared" si="61"/>
        <v>81.34124635292676</v>
      </c>
      <c r="Y401" s="66">
        <f t="shared" si="62"/>
        <v>78.84124635292676</v>
      </c>
      <c r="Z401" s="66">
        <f t="shared" si="63"/>
        <v>81.141246352926757</v>
      </c>
      <c r="AA401" s="66">
        <f t="shared" si="64"/>
        <v>81.34124635292676</v>
      </c>
      <c r="AR401" s="71"/>
      <c r="AS401" s="1"/>
    </row>
    <row r="402" spans="1:45" x14ac:dyDescent="0.25">
      <c r="A402" s="85" t="s">
        <v>615</v>
      </c>
      <c r="B402" s="85" t="s">
        <v>616</v>
      </c>
      <c r="C402" s="85">
        <v>36</v>
      </c>
      <c r="D402" s="85" t="s">
        <v>56</v>
      </c>
      <c r="E402" s="85">
        <v>43</v>
      </c>
      <c r="F402" s="85" t="s">
        <v>35</v>
      </c>
      <c r="G402" s="85">
        <v>39.150928355013697</v>
      </c>
      <c r="H402" s="85">
        <v>2.4032519559869527</v>
      </c>
      <c r="I402" s="85"/>
      <c r="J402" s="85">
        <v>21.657077879583817</v>
      </c>
      <c r="K402" s="85">
        <v>0</v>
      </c>
      <c r="L402" s="85">
        <v>2.9500000000000006</v>
      </c>
      <c r="M402" s="85">
        <v>1.2750421697473913</v>
      </c>
      <c r="N402" s="85">
        <v>8.661895799996369</v>
      </c>
      <c r="O402" s="85">
        <v>1.0999999999999999</v>
      </c>
      <c r="P402" s="85">
        <v>1.9774389203407827</v>
      </c>
      <c r="S402" s="88"/>
      <c r="T402" s="87">
        <v>3.5</v>
      </c>
      <c r="V402" s="89">
        <f t="shared" si="68"/>
        <v>80.272383124682051</v>
      </c>
      <c r="W402" s="66">
        <f t="shared" si="60"/>
        <v>82.572383124682048</v>
      </c>
      <c r="X402" s="66">
        <f t="shared" si="61"/>
        <v>82.772383124682051</v>
      </c>
      <c r="Y402" s="66">
        <f t="shared" si="62"/>
        <v>80.272383124682051</v>
      </c>
      <c r="Z402" s="66">
        <f t="shared" si="63"/>
        <v>82.572383124682048</v>
      </c>
      <c r="AA402" s="66">
        <f t="shared" si="64"/>
        <v>82.772383124682051</v>
      </c>
      <c r="AR402" s="71"/>
      <c r="AS402" s="1"/>
    </row>
    <row r="403" spans="1:45" x14ac:dyDescent="0.25">
      <c r="A403" s="85" t="s">
        <v>617</v>
      </c>
      <c r="B403" s="85" t="s">
        <v>481</v>
      </c>
      <c r="C403" s="85">
        <v>12</v>
      </c>
      <c r="D403" s="85" t="s">
        <v>56</v>
      </c>
      <c r="E403" s="85">
        <v>43</v>
      </c>
      <c r="F403" s="85" t="s">
        <v>35</v>
      </c>
      <c r="G403" s="85">
        <v>38.71230174712894</v>
      </c>
      <c r="H403" s="85">
        <v>2.4857538019234511</v>
      </c>
      <c r="I403" s="85"/>
      <c r="J403" s="85">
        <v>21.616288379215849</v>
      </c>
      <c r="K403" s="85">
        <v>0</v>
      </c>
      <c r="L403" s="85">
        <v>2.9500000000000006</v>
      </c>
      <c r="M403" s="85">
        <v>1.1752129985169706</v>
      </c>
      <c r="N403" s="85">
        <v>8.0192163038153836</v>
      </c>
      <c r="O403" s="85">
        <v>1.1000000000000003</v>
      </c>
      <c r="P403" s="85">
        <v>1.9325557798795292</v>
      </c>
      <c r="S403" s="88"/>
      <c r="T403" s="87">
        <v>3.5</v>
      </c>
      <c r="V403" s="89">
        <f t="shared" si="68"/>
        <v>79.005575208556678</v>
      </c>
      <c r="W403" s="66">
        <f t="shared" si="60"/>
        <v>81.305575208556675</v>
      </c>
      <c r="X403" s="66">
        <f t="shared" si="61"/>
        <v>81.505575208556678</v>
      </c>
      <c r="Y403" s="66">
        <f t="shared" si="62"/>
        <v>79.005575208556678</v>
      </c>
      <c r="Z403" s="66">
        <f t="shared" si="63"/>
        <v>81.305575208556675</v>
      </c>
      <c r="AA403" s="66">
        <f t="shared" si="64"/>
        <v>81.505575208556678</v>
      </c>
      <c r="AR403" s="71"/>
      <c r="AS403" s="1"/>
    </row>
    <row r="404" spans="1:45" x14ac:dyDescent="0.25">
      <c r="A404" s="85" t="s">
        <v>617</v>
      </c>
      <c r="B404" s="85" t="s">
        <v>600</v>
      </c>
      <c r="C404" s="85">
        <v>18</v>
      </c>
      <c r="D404" s="85" t="s">
        <v>56</v>
      </c>
      <c r="E404" s="85">
        <v>43</v>
      </c>
      <c r="F404" s="85" t="s">
        <v>35</v>
      </c>
      <c r="G404" s="85">
        <v>36.920069466824224</v>
      </c>
      <c r="H404" s="85">
        <v>2.3782601164902673</v>
      </c>
      <c r="I404" s="85"/>
      <c r="J404" s="85">
        <v>22.644637212714986</v>
      </c>
      <c r="K404" s="85">
        <v>0</v>
      </c>
      <c r="L404" s="85">
        <v>2.9500000000000006</v>
      </c>
      <c r="M404" s="85">
        <v>1.182121299630964</v>
      </c>
      <c r="N404" s="85">
        <v>8.1578150553228088</v>
      </c>
      <c r="O404" s="85">
        <v>1.1000000000000003</v>
      </c>
      <c r="P404" s="85">
        <v>1.8699802212275636</v>
      </c>
      <c r="S404" s="88"/>
      <c r="T404" s="87">
        <v>3.5</v>
      </c>
      <c r="V404" s="89">
        <f t="shared" si="68"/>
        <v>78.324623255720553</v>
      </c>
      <c r="W404" s="66">
        <f t="shared" si="60"/>
        <v>80.62462325572055</v>
      </c>
      <c r="X404" s="66">
        <f t="shared" si="61"/>
        <v>80.824623255720553</v>
      </c>
      <c r="Y404" s="66">
        <f t="shared" si="62"/>
        <v>78.324623255720553</v>
      </c>
      <c r="Z404" s="66">
        <f t="shared" si="63"/>
        <v>80.62462325572055</v>
      </c>
      <c r="AA404" s="66">
        <f t="shared" si="64"/>
        <v>80.824623255720553</v>
      </c>
      <c r="AR404" s="71"/>
      <c r="AS404" s="1"/>
    </row>
    <row r="405" spans="1:45" x14ac:dyDescent="0.25">
      <c r="A405" s="85" t="s">
        <v>617</v>
      </c>
      <c r="B405" s="85" t="s">
        <v>483</v>
      </c>
      <c r="C405" s="85">
        <v>24</v>
      </c>
      <c r="D405" s="85" t="s">
        <v>56</v>
      </c>
      <c r="E405" s="85">
        <v>43</v>
      </c>
      <c r="F405" s="85" t="s">
        <v>35</v>
      </c>
      <c r="G405" s="85">
        <v>39.031416208566917</v>
      </c>
      <c r="H405" s="85">
        <v>2.4782518250052661</v>
      </c>
      <c r="I405" s="85"/>
      <c r="J405" s="85">
        <v>23.299391973346864</v>
      </c>
      <c r="K405" s="85">
        <v>0</v>
      </c>
      <c r="L405" s="85">
        <v>2.95</v>
      </c>
      <c r="M405" s="85">
        <v>1.2596807432642625</v>
      </c>
      <c r="N405" s="85">
        <v>8.423966634871821</v>
      </c>
      <c r="O405" s="85">
        <v>1.1000000000000001</v>
      </c>
      <c r="P405" s="85">
        <v>1.9632724162947137</v>
      </c>
      <c r="S405" s="88"/>
      <c r="T405" s="87">
        <v>3.5</v>
      </c>
      <c r="V405" s="89">
        <f t="shared" si="68"/>
        <v>81.527727976344579</v>
      </c>
      <c r="W405" s="66">
        <f t="shared" si="60"/>
        <v>83.827727976344576</v>
      </c>
      <c r="X405" s="66">
        <f t="shared" si="61"/>
        <v>84.027727976344579</v>
      </c>
      <c r="Y405" s="66">
        <f t="shared" si="62"/>
        <v>81.527727976344579</v>
      </c>
      <c r="Z405" s="66">
        <f t="shared" si="63"/>
        <v>83.827727976344576</v>
      </c>
      <c r="AA405" s="66">
        <f t="shared" si="64"/>
        <v>84.027727976344579</v>
      </c>
      <c r="AR405" s="71"/>
      <c r="AS405" s="1"/>
    </row>
    <row r="406" spans="1:45" x14ac:dyDescent="0.25">
      <c r="A406" s="85" t="s">
        <v>617</v>
      </c>
      <c r="B406" s="85" t="s">
        <v>601</v>
      </c>
      <c r="C406" s="85">
        <v>30</v>
      </c>
      <c r="D406" s="85" t="s">
        <v>56</v>
      </c>
      <c r="E406" s="85">
        <v>43</v>
      </c>
      <c r="F406" s="85" t="s">
        <v>35</v>
      </c>
      <c r="G406" s="85">
        <v>37.999166090712734</v>
      </c>
      <c r="H406" s="85">
        <v>2.3804607661321455</v>
      </c>
      <c r="I406" s="85"/>
      <c r="J406" s="85">
        <v>22.084922598066665</v>
      </c>
      <c r="K406" s="85">
        <v>0</v>
      </c>
      <c r="L406" s="85">
        <v>2.9500000000000011</v>
      </c>
      <c r="M406" s="85">
        <v>1.2498537078843526</v>
      </c>
      <c r="N406" s="85">
        <v>8.5978821134989207</v>
      </c>
      <c r="O406" s="85">
        <v>1.1000000000000001</v>
      </c>
      <c r="P406" s="85">
        <v>1.9302822726596482</v>
      </c>
      <c r="S406" s="88"/>
      <c r="T406" s="87">
        <v>3.5</v>
      </c>
      <c r="V406" s="89">
        <f t="shared" si="68"/>
        <v>79.41210678282232</v>
      </c>
      <c r="W406" s="66">
        <f t="shared" si="60"/>
        <v>81.712106782822318</v>
      </c>
      <c r="X406" s="66">
        <f t="shared" si="61"/>
        <v>81.91210678282232</v>
      </c>
      <c r="Y406" s="66">
        <f t="shared" si="62"/>
        <v>79.41210678282232</v>
      </c>
      <c r="Z406" s="66">
        <f t="shared" si="63"/>
        <v>81.712106782822318</v>
      </c>
      <c r="AA406" s="66">
        <f t="shared" si="64"/>
        <v>81.91210678282232</v>
      </c>
      <c r="AR406" s="71"/>
      <c r="AS406" s="1"/>
    </row>
    <row r="407" spans="1:45" x14ac:dyDescent="0.25">
      <c r="A407" s="85" t="s">
        <v>617</v>
      </c>
      <c r="B407" s="85" t="s">
        <v>618</v>
      </c>
      <c r="C407" s="85">
        <v>36</v>
      </c>
      <c r="D407" s="85" t="s">
        <v>56</v>
      </c>
      <c r="E407" s="85">
        <v>43</v>
      </c>
      <c r="F407" s="85" t="s">
        <v>35</v>
      </c>
      <c r="G407" s="85">
        <v>39.173176944429329</v>
      </c>
      <c r="H407" s="85">
        <v>2.4036270660838497</v>
      </c>
      <c r="I407" s="85"/>
      <c r="J407" s="85">
        <v>21.569774036690962</v>
      </c>
      <c r="K407" s="85">
        <v>0</v>
      </c>
      <c r="L407" s="85">
        <v>2.9500000000000011</v>
      </c>
      <c r="M407" s="85">
        <v>1.2775427259025185</v>
      </c>
      <c r="N407" s="85">
        <v>8.7049060899145445</v>
      </c>
      <c r="O407" s="85">
        <v>1.0999999999999999</v>
      </c>
      <c r="P407" s="85">
        <v>1.9800137788893624</v>
      </c>
      <c r="S407" s="88"/>
      <c r="T407" s="87">
        <v>3.5</v>
      </c>
      <c r="V407" s="89">
        <f t="shared" si="68"/>
        <v>80.255413575826722</v>
      </c>
      <c r="W407" s="66">
        <f t="shared" si="60"/>
        <v>82.555413575826719</v>
      </c>
      <c r="X407" s="66">
        <f t="shared" si="61"/>
        <v>82.755413575826722</v>
      </c>
      <c r="Y407" s="66">
        <f t="shared" si="62"/>
        <v>80.255413575826722</v>
      </c>
      <c r="Z407" s="66">
        <f t="shared" si="63"/>
        <v>82.555413575826719</v>
      </c>
      <c r="AA407" s="66">
        <f t="shared" si="64"/>
        <v>82.755413575826722</v>
      </c>
      <c r="AR407" s="71"/>
      <c r="AS407" s="1"/>
    </row>
    <row r="408" spans="1:45" x14ac:dyDescent="0.25">
      <c r="A408" s="85" t="s">
        <v>633</v>
      </c>
      <c r="B408" s="85" t="s">
        <v>40</v>
      </c>
      <c r="C408" s="85">
        <v>12</v>
      </c>
      <c r="D408" s="85" t="s">
        <v>56</v>
      </c>
      <c r="E408" s="85">
        <v>43</v>
      </c>
      <c r="F408" s="85" t="s">
        <v>35</v>
      </c>
      <c r="G408" s="85">
        <v>38.515798726391985</v>
      </c>
      <c r="H408" s="85">
        <v>2.4401274935152557</v>
      </c>
      <c r="I408" s="85"/>
      <c r="J408" s="85">
        <v>21.979100250909902</v>
      </c>
      <c r="K408" s="85">
        <v>0</v>
      </c>
      <c r="L408" s="85">
        <v>2.9499999999999997</v>
      </c>
      <c r="M408" s="85">
        <v>1.1971019003540004</v>
      </c>
      <c r="N408" s="85">
        <v>8.0907952947259574</v>
      </c>
      <c r="O408" s="85">
        <v>1.0999999999999999</v>
      </c>
      <c r="P408" s="85">
        <v>1.928640445015934</v>
      </c>
      <c r="S408" s="88"/>
      <c r="T408" s="87">
        <v>3.5</v>
      </c>
      <c r="V408" s="89">
        <f t="shared" si="68"/>
        <v>79.261436617397777</v>
      </c>
      <c r="W408" s="66">
        <f t="shared" si="60"/>
        <v>81.561436617397774</v>
      </c>
      <c r="X408" s="66">
        <f t="shared" si="61"/>
        <v>81.761436617397777</v>
      </c>
      <c r="Y408" s="66">
        <f t="shared" si="62"/>
        <v>79.261436617397777</v>
      </c>
      <c r="Z408" s="66">
        <f t="shared" si="63"/>
        <v>81.561436617397774</v>
      </c>
      <c r="AA408" s="66">
        <f t="shared" si="64"/>
        <v>81.761436617397777</v>
      </c>
      <c r="AR408" s="71"/>
      <c r="AS408" s="1"/>
    </row>
    <row r="409" spans="1:45" x14ac:dyDescent="0.25">
      <c r="A409" s="85" t="s">
        <v>633</v>
      </c>
      <c r="B409" s="85" t="s">
        <v>603</v>
      </c>
      <c r="C409" s="85">
        <v>18</v>
      </c>
      <c r="D409" s="85" t="s">
        <v>56</v>
      </c>
      <c r="E409" s="85">
        <v>43</v>
      </c>
      <c r="F409" s="85" t="s">
        <v>35</v>
      </c>
      <c r="G409" s="85">
        <v>38.739406782715243</v>
      </c>
      <c r="H409" s="85">
        <v>2.2026976145306421</v>
      </c>
      <c r="I409" s="85"/>
      <c r="J409" s="85">
        <v>23.031777343789464</v>
      </c>
      <c r="K409" s="85">
        <v>0</v>
      </c>
      <c r="L409" s="85">
        <v>2.9500000000000006</v>
      </c>
      <c r="M409" s="85">
        <v>1.256295243740819</v>
      </c>
      <c r="N409" s="85">
        <v>8.2492676984899269</v>
      </c>
      <c r="O409" s="85">
        <v>1.0999999999999999</v>
      </c>
      <c r="P409" s="85">
        <v>1.9454088495479478</v>
      </c>
      <c r="S409" s="88"/>
      <c r="T409" s="87">
        <v>3.5</v>
      </c>
      <c r="V409" s="89">
        <f t="shared" si="68"/>
        <v>80.772155918283403</v>
      </c>
      <c r="W409" s="66">
        <f t="shared" si="60"/>
        <v>83.0721559182834</v>
      </c>
      <c r="X409" s="66">
        <f t="shared" si="61"/>
        <v>83.272155918283403</v>
      </c>
      <c r="Y409" s="66">
        <f t="shared" si="62"/>
        <v>80.772155918283403</v>
      </c>
      <c r="Z409" s="66">
        <f t="shared" si="63"/>
        <v>83.0721559182834</v>
      </c>
      <c r="AA409" s="66">
        <f t="shared" si="64"/>
        <v>83.272155918283403</v>
      </c>
      <c r="AR409" s="71"/>
      <c r="AS409" s="1"/>
    </row>
    <row r="410" spans="1:45" x14ac:dyDescent="0.25">
      <c r="A410" s="85" t="s">
        <v>633</v>
      </c>
      <c r="B410" s="85" t="s">
        <v>41</v>
      </c>
      <c r="C410" s="85">
        <v>24</v>
      </c>
      <c r="D410" s="85" t="s">
        <v>56</v>
      </c>
      <c r="E410" s="85">
        <v>43</v>
      </c>
      <c r="F410" s="85" t="s">
        <v>35</v>
      </c>
      <c r="G410" s="85">
        <v>39.017320796821423</v>
      </c>
      <c r="H410" s="85">
        <v>2.4562888333510884</v>
      </c>
      <c r="I410" s="85"/>
      <c r="J410" s="85">
        <v>23.168436209007584</v>
      </c>
      <c r="K410" s="85">
        <v>0</v>
      </c>
      <c r="L410" s="85">
        <v>2.95</v>
      </c>
      <c r="M410" s="85">
        <v>1.2752354489983848</v>
      </c>
      <c r="N410" s="85">
        <v>8.4984550439503597</v>
      </c>
      <c r="O410" s="85">
        <v>1.0999999999999996</v>
      </c>
      <c r="P410" s="85">
        <v>1.9661584290112655</v>
      </c>
      <c r="S410" s="88"/>
      <c r="T410" s="87">
        <v>3.5</v>
      </c>
      <c r="V410" s="89">
        <f t="shared" si="68"/>
        <v>81.475605927789019</v>
      </c>
      <c r="W410" s="66">
        <f t="shared" si="60"/>
        <v>83.775605927789016</v>
      </c>
      <c r="X410" s="66">
        <f t="shared" si="61"/>
        <v>83.975605927789019</v>
      </c>
      <c r="Y410" s="66">
        <f t="shared" si="62"/>
        <v>81.475605927789019</v>
      </c>
      <c r="Z410" s="66">
        <f t="shared" si="63"/>
        <v>83.775605927789016</v>
      </c>
      <c r="AA410" s="66">
        <f t="shared" si="64"/>
        <v>83.975605927789019</v>
      </c>
      <c r="AR410" s="71"/>
      <c r="AS410" s="1"/>
    </row>
    <row r="411" spans="1:45" x14ac:dyDescent="0.25">
      <c r="A411" s="85" t="s">
        <v>633</v>
      </c>
      <c r="B411" s="85" t="s">
        <v>604</v>
      </c>
      <c r="C411" s="85">
        <v>30</v>
      </c>
      <c r="D411" s="85" t="s">
        <v>56</v>
      </c>
      <c r="E411" s="85">
        <v>43</v>
      </c>
      <c r="F411" s="85" t="s">
        <v>35</v>
      </c>
      <c r="G411" s="85">
        <v>39.043830442324371</v>
      </c>
      <c r="H411" s="85">
        <v>2.2773023606321772</v>
      </c>
      <c r="I411" s="85"/>
      <c r="J411" s="85">
        <v>22.066778312534161</v>
      </c>
      <c r="K411" s="85">
        <v>0</v>
      </c>
      <c r="L411" s="85">
        <v>2.95</v>
      </c>
      <c r="M411" s="85">
        <v>1.2901829625301919</v>
      </c>
      <c r="N411" s="85">
        <v>8.6546199400477004</v>
      </c>
      <c r="O411" s="85">
        <v>1.0999999999999996</v>
      </c>
      <c r="P411" s="85">
        <v>1.9736680671062854</v>
      </c>
      <c r="S411" s="88"/>
      <c r="T411" s="87">
        <v>3.5</v>
      </c>
      <c r="V411" s="89">
        <f t="shared" si="68"/>
        <v>80.579079724542709</v>
      </c>
      <c r="W411" s="66">
        <f t="shared" si="60"/>
        <v>82.879079724542706</v>
      </c>
      <c r="X411" s="66">
        <f t="shared" si="61"/>
        <v>83.079079724542709</v>
      </c>
      <c r="Y411" s="66">
        <f t="shared" si="62"/>
        <v>80.579079724542709</v>
      </c>
      <c r="Z411" s="66">
        <f t="shared" si="63"/>
        <v>82.879079724542706</v>
      </c>
      <c r="AA411" s="66">
        <f t="shared" si="64"/>
        <v>83.079079724542709</v>
      </c>
      <c r="AR411" s="71"/>
      <c r="AS411" s="1"/>
    </row>
    <row r="412" spans="1:45" x14ac:dyDescent="0.25">
      <c r="A412" s="85" t="s">
        <v>633</v>
      </c>
      <c r="B412" s="85" t="s">
        <v>634</v>
      </c>
      <c r="C412" s="85">
        <v>36</v>
      </c>
      <c r="D412" s="85" t="s">
        <v>56</v>
      </c>
      <c r="E412" s="85">
        <v>43</v>
      </c>
      <c r="F412" s="85" t="s">
        <v>35</v>
      </c>
      <c r="G412" s="85">
        <v>39.145444764963088</v>
      </c>
      <c r="H412" s="85">
        <v>2.3745566871042172</v>
      </c>
      <c r="I412" s="85"/>
      <c r="J412" s="85">
        <v>21.482470193798111</v>
      </c>
      <c r="K412" s="85">
        <v>0</v>
      </c>
      <c r="L412" s="85">
        <v>2.9500000000000006</v>
      </c>
      <c r="M412" s="85">
        <v>1.2838058878182439</v>
      </c>
      <c r="N412" s="85">
        <v>8.7545650293002382</v>
      </c>
      <c r="O412" s="85">
        <v>1.0999999999999996</v>
      </c>
      <c r="P412" s="85">
        <v>1.9810849959190988</v>
      </c>
      <c r="S412" s="88"/>
      <c r="T412" s="87">
        <v>3.5</v>
      </c>
      <c r="V412" s="89">
        <f t="shared" si="68"/>
        <v>80.197370871798782</v>
      </c>
      <c r="W412" s="66">
        <f t="shared" si="60"/>
        <v>82.497370871798779</v>
      </c>
      <c r="X412" s="66">
        <f t="shared" si="61"/>
        <v>82.697370871798782</v>
      </c>
      <c r="Y412" s="66">
        <f t="shared" si="62"/>
        <v>80.197370871798782</v>
      </c>
      <c r="Z412" s="66">
        <f t="shared" si="63"/>
        <v>82.497370871798779</v>
      </c>
      <c r="AA412" s="66">
        <f t="shared" si="64"/>
        <v>82.697370871798782</v>
      </c>
      <c r="AR412" s="71"/>
      <c r="AS412" s="1"/>
    </row>
    <row r="413" spans="1:45" x14ac:dyDescent="0.25">
      <c r="A413" s="85" t="s">
        <v>638</v>
      </c>
      <c r="B413" s="85" t="s">
        <v>43</v>
      </c>
      <c r="C413" s="85">
        <v>12</v>
      </c>
      <c r="D413" s="85" t="s">
        <v>56</v>
      </c>
      <c r="E413" s="85">
        <v>43</v>
      </c>
      <c r="F413" s="85" t="s">
        <v>35</v>
      </c>
      <c r="G413" s="85">
        <v>38.508722037772827</v>
      </c>
      <c r="H413" s="85">
        <v>2.411680941882409</v>
      </c>
      <c r="I413" s="85"/>
      <c r="J413" s="85">
        <v>22.341912122603961</v>
      </c>
      <c r="K413" s="85">
        <v>0</v>
      </c>
      <c r="L413" s="85">
        <v>2.9499999999999997</v>
      </c>
      <c r="M413" s="85">
        <v>1.2223736350260188</v>
      </c>
      <c r="N413" s="85">
        <v>8.1717881102705068</v>
      </c>
      <c r="O413" s="85">
        <v>1.0999999999999996</v>
      </c>
      <c r="P413" s="85">
        <v>1.9324095837566349</v>
      </c>
      <c r="S413" s="88"/>
      <c r="T413" s="87">
        <v>3.5</v>
      </c>
      <c r="V413" s="89">
        <f t="shared" si="68"/>
        <v>79.727205489429963</v>
      </c>
      <c r="W413" s="66">
        <f t="shared" si="60"/>
        <v>82.02720548942996</v>
      </c>
      <c r="X413" s="66">
        <f t="shared" si="61"/>
        <v>82.227205489429963</v>
      </c>
      <c r="Y413" s="66">
        <f t="shared" si="62"/>
        <v>79.727205489429963</v>
      </c>
      <c r="Z413" s="66">
        <f t="shared" si="63"/>
        <v>82.02720548942996</v>
      </c>
      <c r="AA413" s="66">
        <f t="shared" si="64"/>
        <v>82.227205489429963</v>
      </c>
      <c r="AR413" s="71"/>
      <c r="AS413" s="1"/>
    </row>
    <row r="414" spans="1:45" x14ac:dyDescent="0.25">
      <c r="A414" s="85" t="s">
        <v>638</v>
      </c>
      <c r="B414" s="85" t="s">
        <v>606</v>
      </c>
      <c r="C414" s="85">
        <v>18</v>
      </c>
      <c r="D414" s="85" t="s">
        <v>56</v>
      </c>
      <c r="E414" s="85">
        <v>43</v>
      </c>
      <c r="F414" s="85" t="s">
        <v>35</v>
      </c>
      <c r="G414" s="85">
        <v>40.67718788763225</v>
      </c>
      <c r="H414" s="85">
        <v>2.3945932600376025</v>
      </c>
      <c r="I414" s="85"/>
      <c r="J414" s="85">
        <v>23.558141863435281</v>
      </c>
      <c r="K414" s="85">
        <v>0</v>
      </c>
      <c r="L414" s="85">
        <v>2.9499999999999993</v>
      </c>
      <c r="M414" s="85">
        <v>1.3320195587742003</v>
      </c>
      <c r="N414" s="85">
        <v>8.3497503150310113</v>
      </c>
      <c r="O414" s="85">
        <v>1.0999999999999996</v>
      </c>
      <c r="P414" s="85">
        <v>2.0257403949346231</v>
      </c>
      <c r="S414" s="88"/>
      <c r="T414" s="87">
        <v>3.5</v>
      </c>
      <c r="V414" s="89">
        <f t="shared" si="68"/>
        <v>83.492840019807375</v>
      </c>
      <c r="W414" s="66">
        <f t="shared" si="60"/>
        <v>85.792840019807372</v>
      </c>
      <c r="X414" s="66">
        <f t="shared" si="61"/>
        <v>85.992840019807375</v>
      </c>
      <c r="Y414" s="66">
        <f t="shared" si="62"/>
        <v>83.492840019807375</v>
      </c>
      <c r="Z414" s="66">
        <f t="shared" si="63"/>
        <v>85.792840019807372</v>
      </c>
      <c r="AA414" s="66">
        <f t="shared" si="64"/>
        <v>85.992840019807375</v>
      </c>
      <c r="AR414" s="71"/>
      <c r="AS414" s="1"/>
    </row>
    <row r="415" spans="1:45" x14ac:dyDescent="0.25">
      <c r="A415" s="85" t="s">
        <v>638</v>
      </c>
      <c r="B415" s="85" t="s">
        <v>44</v>
      </c>
      <c r="C415" s="85">
        <v>24</v>
      </c>
      <c r="D415" s="85" t="s">
        <v>56</v>
      </c>
      <c r="E415" s="85">
        <v>43</v>
      </c>
      <c r="F415" s="85" t="s">
        <v>35</v>
      </c>
      <c r="G415" s="85">
        <v>38.99318483644479</v>
      </c>
      <c r="H415" s="85">
        <v>2.432897165211898</v>
      </c>
      <c r="I415" s="85"/>
      <c r="J415" s="85">
        <v>23.037480444668311</v>
      </c>
      <c r="K415" s="85">
        <v>0</v>
      </c>
      <c r="L415" s="85">
        <v>2.95</v>
      </c>
      <c r="M415" s="85">
        <v>1.2876199856437425</v>
      </c>
      <c r="N415" s="85">
        <v>8.5827399144124534</v>
      </c>
      <c r="O415" s="85">
        <v>1.0999999999999996</v>
      </c>
      <c r="P415" s="85">
        <v>1.9689146999870366</v>
      </c>
      <c r="S415" s="88"/>
      <c r="T415" s="87">
        <v>3.5</v>
      </c>
      <c r="V415" s="89">
        <f t="shared" si="68"/>
        <v>81.419939881156338</v>
      </c>
      <c r="W415" s="66">
        <f t="shared" si="60"/>
        <v>83.719939881156336</v>
      </c>
      <c r="X415" s="66">
        <f t="shared" si="61"/>
        <v>83.919939881156338</v>
      </c>
      <c r="Y415" s="66">
        <f t="shared" si="62"/>
        <v>81.419939881156338</v>
      </c>
      <c r="Z415" s="66">
        <f t="shared" si="63"/>
        <v>83.719939881156336</v>
      </c>
      <c r="AA415" s="66">
        <f t="shared" si="64"/>
        <v>83.919939881156338</v>
      </c>
      <c r="AR415" s="71"/>
      <c r="AS415" s="1"/>
    </row>
    <row r="416" spans="1:45" x14ac:dyDescent="0.25">
      <c r="A416" s="85" t="s">
        <v>638</v>
      </c>
      <c r="B416" s="85" t="s">
        <v>607</v>
      </c>
      <c r="C416" s="85">
        <v>30</v>
      </c>
      <c r="D416" s="85" t="s">
        <v>56</v>
      </c>
      <c r="E416" s="85">
        <v>43</v>
      </c>
      <c r="F416" s="85" t="s">
        <v>35</v>
      </c>
      <c r="G416" s="85">
        <v>40.232583928532428</v>
      </c>
      <c r="H416" s="85">
        <v>2.3740057121581586</v>
      </c>
      <c r="I416" s="85"/>
      <c r="J416" s="85">
        <v>22.124100981972884</v>
      </c>
      <c r="K416" s="85">
        <v>0</v>
      </c>
      <c r="L416" s="85">
        <v>2.9500000000000006</v>
      </c>
      <c r="M416" s="85">
        <v>1.3332009221039403</v>
      </c>
      <c r="N416" s="85">
        <v>8.717761984579429</v>
      </c>
      <c r="O416" s="85">
        <v>1.0999999999999994</v>
      </c>
      <c r="P416" s="85">
        <v>2.0228747797381996</v>
      </c>
      <c r="S416" s="88"/>
      <c r="T416" s="87">
        <v>3.5</v>
      </c>
      <c r="V416" s="89">
        <f t="shared" si="68"/>
        <v>81.980522596926889</v>
      </c>
      <c r="W416" s="66">
        <f t="shared" si="60"/>
        <v>84.280522596926886</v>
      </c>
      <c r="X416" s="66">
        <f t="shared" si="61"/>
        <v>84.480522596926889</v>
      </c>
      <c r="Y416" s="66">
        <f t="shared" si="62"/>
        <v>81.980522596926889</v>
      </c>
      <c r="Z416" s="66">
        <f t="shared" si="63"/>
        <v>84.280522596926886</v>
      </c>
      <c r="AA416" s="66">
        <f t="shared" si="64"/>
        <v>84.480522596926889</v>
      </c>
      <c r="AR416" s="71"/>
      <c r="AS416" s="1"/>
    </row>
    <row r="417" spans="1:45" x14ac:dyDescent="0.25">
      <c r="A417" s="85" t="s">
        <v>638</v>
      </c>
      <c r="B417" s="85" t="s">
        <v>639</v>
      </c>
      <c r="C417" s="85">
        <v>36</v>
      </c>
      <c r="D417" s="85" t="s">
        <v>56</v>
      </c>
      <c r="E417" s="85">
        <v>43</v>
      </c>
      <c r="F417" s="85" t="s">
        <v>35</v>
      </c>
      <c r="G417" s="85">
        <v>39.185252453781828</v>
      </c>
      <c r="H417" s="85">
        <v>2.3886253248280696</v>
      </c>
      <c r="I417" s="85"/>
      <c r="J417" s="85">
        <v>21.395166350905264</v>
      </c>
      <c r="K417" s="85">
        <v>0</v>
      </c>
      <c r="L417" s="85">
        <v>2.9500000000000011</v>
      </c>
      <c r="M417" s="85">
        <v>1.2903878708441625</v>
      </c>
      <c r="N417" s="85">
        <v>8.8107549429416334</v>
      </c>
      <c r="O417" s="85">
        <v>1.0999999999999994</v>
      </c>
      <c r="P417" s="85">
        <v>1.9849830201675687</v>
      </c>
      <c r="S417" s="88"/>
      <c r="T417" s="87">
        <v>3.5</v>
      </c>
      <c r="V417" s="89">
        <f t="shared" si="68"/>
        <v>80.216544638640471</v>
      </c>
      <c r="W417" s="66">
        <f t="shared" si="60"/>
        <v>82.516544638640468</v>
      </c>
      <c r="X417" s="66">
        <f t="shared" si="61"/>
        <v>82.716544638640471</v>
      </c>
      <c r="Y417" s="66">
        <f t="shared" si="62"/>
        <v>80.216544638640471</v>
      </c>
      <c r="Z417" s="66">
        <f t="shared" si="63"/>
        <v>82.516544638640468</v>
      </c>
      <c r="AA417" s="66">
        <f t="shared" si="64"/>
        <v>82.716544638640471</v>
      </c>
      <c r="AR417" s="71"/>
      <c r="AS417" s="1"/>
    </row>
    <row r="418" spans="1:45" x14ac:dyDescent="0.25">
      <c r="A418" s="85" t="s">
        <v>642</v>
      </c>
      <c r="B418" s="85" t="s">
        <v>388</v>
      </c>
      <c r="C418" s="85">
        <v>12</v>
      </c>
      <c r="D418" s="85" t="s">
        <v>56</v>
      </c>
      <c r="E418" s="85">
        <v>43</v>
      </c>
      <c r="F418" s="85" t="s">
        <v>35</v>
      </c>
      <c r="G418" s="85">
        <v>38.506525336091002</v>
      </c>
      <c r="H418" s="85">
        <v>2.3805162036709007</v>
      </c>
      <c r="I418" s="85"/>
      <c r="J418" s="85">
        <v>22.704723994298021</v>
      </c>
      <c r="K418" s="85">
        <v>0</v>
      </c>
      <c r="L418" s="85">
        <v>2.9499999999999997</v>
      </c>
      <c r="M418" s="85">
        <v>1.238200497464879</v>
      </c>
      <c r="N418" s="85">
        <v>8.2402291596364243</v>
      </c>
      <c r="O418" s="85">
        <v>1.0999999999999999</v>
      </c>
      <c r="P418" s="85">
        <v>1.9355282897413075</v>
      </c>
      <c r="S418" s="88"/>
      <c r="T418" s="87">
        <v>3.5</v>
      </c>
      <c r="V418" s="89">
        <f t="shared" si="68"/>
        <v>80.175207277231635</v>
      </c>
      <c r="W418" s="66">
        <f t="shared" si="60"/>
        <v>82.475207277231632</v>
      </c>
      <c r="X418" s="66">
        <f t="shared" si="61"/>
        <v>82.675207277231635</v>
      </c>
      <c r="Y418" s="66">
        <f t="shared" si="62"/>
        <v>80.175207277231635</v>
      </c>
      <c r="Z418" s="66">
        <f t="shared" si="63"/>
        <v>82.475207277231632</v>
      </c>
      <c r="AA418" s="66">
        <f t="shared" si="64"/>
        <v>82.675207277231635</v>
      </c>
      <c r="AR418" s="71"/>
      <c r="AS418" s="1"/>
    </row>
    <row r="419" spans="1:45" x14ac:dyDescent="0.25">
      <c r="A419" s="85" t="s">
        <v>642</v>
      </c>
      <c r="B419" s="85" t="s">
        <v>609</v>
      </c>
      <c r="C419" s="85">
        <v>18</v>
      </c>
      <c r="D419" s="85" t="s">
        <v>56</v>
      </c>
      <c r="E419" s="85">
        <v>43</v>
      </c>
      <c r="F419" s="85" t="s">
        <v>35</v>
      </c>
      <c r="G419" s="85">
        <v>41.709770140185199</v>
      </c>
      <c r="H419" s="85">
        <v>2.4220736136769503</v>
      </c>
      <c r="I419" s="85"/>
      <c r="J419" s="85">
        <v>23.878870136356511</v>
      </c>
      <c r="K419" s="85">
        <v>0</v>
      </c>
      <c r="L419" s="85">
        <v>2.9499999999999997</v>
      </c>
      <c r="M419" s="85">
        <v>1.3626254544002216</v>
      </c>
      <c r="N419" s="85">
        <v>8.4425559005892925</v>
      </c>
      <c r="O419" s="85">
        <v>1.0999999999999999</v>
      </c>
      <c r="P419" s="85">
        <v>2.0696681568166393</v>
      </c>
      <c r="S419" s="88"/>
      <c r="T419" s="87">
        <v>3.5</v>
      </c>
      <c r="V419" s="89">
        <f t="shared" si="68"/>
        <v>85.013489788347869</v>
      </c>
      <c r="W419" s="66">
        <f t="shared" si="60"/>
        <v>87.313489788347866</v>
      </c>
      <c r="X419" s="66">
        <f t="shared" si="61"/>
        <v>87.513489788347869</v>
      </c>
      <c r="Y419" s="66">
        <f t="shared" si="62"/>
        <v>85.013489788347869</v>
      </c>
      <c r="Z419" s="66">
        <f t="shared" si="63"/>
        <v>87.313489788347866</v>
      </c>
      <c r="AA419" s="66">
        <f t="shared" si="64"/>
        <v>87.513489788347869</v>
      </c>
      <c r="AR419" s="71"/>
      <c r="AS419" s="1"/>
    </row>
    <row r="420" spans="1:45" x14ac:dyDescent="0.25">
      <c r="A420" s="85" t="s">
        <v>642</v>
      </c>
      <c r="B420" s="85" t="s">
        <v>391</v>
      </c>
      <c r="C420" s="85">
        <v>24</v>
      </c>
      <c r="D420" s="85" t="s">
        <v>56</v>
      </c>
      <c r="E420" s="85">
        <v>43</v>
      </c>
      <c r="F420" s="85" t="s">
        <v>35</v>
      </c>
      <c r="G420" s="85">
        <v>38.97502013824635</v>
      </c>
      <c r="H420" s="85">
        <v>2.4318100925842359</v>
      </c>
      <c r="I420" s="85"/>
      <c r="J420" s="85">
        <v>22.906524680329042</v>
      </c>
      <c r="K420" s="85">
        <v>0</v>
      </c>
      <c r="L420" s="85">
        <v>2.9500000000000006</v>
      </c>
      <c r="M420" s="85">
        <v>1.2946457520610577</v>
      </c>
      <c r="N420" s="85">
        <v>8.6539628363631422</v>
      </c>
      <c r="O420" s="85">
        <v>1.0999999999999999</v>
      </c>
      <c r="P420" s="85">
        <v>1.9711978916134807</v>
      </c>
      <c r="S420" s="88"/>
      <c r="T420" s="87">
        <v>3.5</v>
      </c>
      <c r="V420" s="89">
        <f t="shared" si="68"/>
        <v>81.351351298613068</v>
      </c>
      <c r="W420" s="66">
        <f t="shared" si="60"/>
        <v>83.651351298613065</v>
      </c>
      <c r="X420" s="66">
        <f t="shared" si="61"/>
        <v>83.851351298613068</v>
      </c>
      <c r="Y420" s="66">
        <f t="shared" si="62"/>
        <v>81.351351298613068</v>
      </c>
      <c r="Z420" s="66">
        <f t="shared" si="63"/>
        <v>83.651351298613065</v>
      </c>
      <c r="AA420" s="66">
        <f t="shared" si="64"/>
        <v>83.851351298613068</v>
      </c>
      <c r="AR420" s="71"/>
      <c r="AS420" s="1"/>
    </row>
    <row r="421" spans="1:45" x14ac:dyDescent="0.25">
      <c r="A421" s="85" t="s">
        <v>642</v>
      </c>
      <c r="B421" s="85" t="s">
        <v>610</v>
      </c>
      <c r="C421" s="85">
        <v>30</v>
      </c>
      <c r="D421" s="85" t="s">
        <v>56</v>
      </c>
      <c r="E421" s="85">
        <v>43</v>
      </c>
      <c r="F421" s="85" t="s">
        <v>35</v>
      </c>
      <c r="G421" s="85">
        <v>40.815064122204227</v>
      </c>
      <c r="H421" s="85">
        <v>2.3870575504627212</v>
      </c>
      <c r="I421" s="85"/>
      <c r="J421" s="85">
        <v>22.061881532394924</v>
      </c>
      <c r="K421" s="85">
        <v>0</v>
      </c>
      <c r="L421" s="85">
        <v>2.9500000000000011</v>
      </c>
      <c r="M421" s="85">
        <v>1.3481258291782932</v>
      </c>
      <c r="N421" s="85">
        <v>8.7739683670722624</v>
      </c>
      <c r="O421" s="85">
        <v>1.0999999999999999</v>
      </c>
      <c r="P421" s="85">
        <v>2.0477120161012818</v>
      </c>
      <c r="S421" s="88"/>
      <c r="T421" s="87">
        <v>3.5</v>
      </c>
      <c r="V421" s="89">
        <f t="shared" si="68"/>
        <v>82.596751866950996</v>
      </c>
      <c r="W421" s="66">
        <f t="shared" si="60"/>
        <v>84.896751866950993</v>
      </c>
      <c r="X421" s="66">
        <f t="shared" si="61"/>
        <v>85.096751866950996</v>
      </c>
      <c r="Y421" s="66">
        <f t="shared" si="62"/>
        <v>82.596751866950996</v>
      </c>
      <c r="Z421" s="66">
        <f t="shared" si="63"/>
        <v>84.896751866950993</v>
      </c>
      <c r="AA421" s="66">
        <f t="shared" si="64"/>
        <v>85.096751866950996</v>
      </c>
      <c r="AR421" s="71"/>
      <c r="AS421" s="1"/>
    </row>
    <row r="422" spans="1:45" x14ac:dyDescent="0.25">
      <c r="A422" s="85" t="s">
        <v>642</v>
      </c>
      <c r="B422" s="85" t="s">
        <v>643</v>
      </c>
      <c r="C422" s="85">
        <v>36</v>
      </c>
      <c r="D422" s="85" t="s">
        <v>56</v>
      </c>
      <c r="E422" s="85">
        <v>43</v>
      </c>
      <c r="F422" s="85" t="s">
        <v>35</v>
      </c>
      <c r="G422" s="85">
        <v>39.580078497336693</v>
      </c>
      <c r="H422" s="85">
        <v>2.4247908175368309</v>
      </c>
      <c r="I422" s="85"/>
      <c r="J422" s="85">
        <v>21.432376982328552</v>
      </c>
      <c r="K422" s="85">
        <v>0</v>
      </c>
      <c r="L422" s="85">
        <v>2.9500000000000011</v>
      </c>
      <c r="M422" s="85">
        <v>1.304030292906079</v>
      </c>
      <c r="N422" s="85">
        <v>8.8459128716942317</v>
      </c>
      <c r="O422" s="85">
        <v>1.0999999999999996</v>
      </c>
      <c r="P422" s="85">
        <v>2.0018408231536062</v>
      </c>
      <c r="S422" s="88"/>
      <c r="T422" s="87">
        <v>3.5</v>
      </c>
      <c r="V422" s="89">
        <f t="shared" si="68"/>
        <v>80.714239467419162</v>
      </c>
      <c r="W422" s="66">
        <f t="shared" si="60"/>
        <v>83.014239467419159</v>
      </c>
      <c r="X422" s="66">
        <f t="shared" si="61"/>
        <v>83.214239467419162</v>
      </c>
      <c r="Y422" s="66">
        <f t="shared" si="62"/>
        <v>80.714239467419162</v>
      </c>
      <c r="Z422" s="66">
        <f t="shared" si="63"/>
        <v>83.014239467419159</v>
      </c>
      <c r="AA422" s="66">
        <f t="shared" si="64"/>
        <v>83.214239467419162</v>
      </c>
      <c r="AR422" s="71"/>
      <c r="AS422" s="1"/>
    </row>
    <row r="423" spans="1:45" x14ac:dyDescent="0.25">
      <c r="A423" s="85" t="s">
        <v>495</v>
      </c>
      <c r="B423" s="85" t="s">
        <v>496</v>
      </c>
      <c r="C423" s="85">
        <v>12</v>
      </c>
      <c r="D423" s="85" t="s">
        <v>53</v>
      </c>
      <c r="E423" s="85">
        <v>42</v>
      </c>
      <c r="F423" s="85" t="s">
        <v>35</v>
      </c>
      <c r="G423" s="85">
        <v>38.113883902929352</v>
      </c>
      <c r="H423" s="85">
        <v>2.3582218024727268</v>
      </c>
      <c r="I423" s="85">
        <v>0</v>
      </c>
      <c r="J423" s="85">
        <v>13.588868649798091</v>
      </c>
      <c r="K423" s="85">
        <v>0</v>
      </c>
      <c r="L423" s="85">
        <v>2.95</v>
      </c>
      <c r="M423" s="85">
        <v>0.85837374328065064</v>
      </c>
      <c r="N423" s="85">
        <v>7.485663738871339</v>
      </c>
      <c r="O423" s="85">
        <v>1.1000000000000003</v>
      </c>
      <c r="P423" s="85">
        <v>2.5494487434701973</v>
      </c>
      <c r="S423" s="88"/>
      <c r="T423" s="87">
        <v>3.5</v>
      </c>
      <c r="V423" s="89">
        <f t="shared" si="68"/>
        <v>70.146238778349641</v>
      </c>
      <c r="W423" s="66">
        <f t="shared" ref="W423" si="69">+V423+$W$1</f>
        <v>72.446238778349638</v>
      </c>
      <c r="X423" s="66">
        <f t="shared" ref="X423" si="70">+V423+$X$1</f>
        <v>72.646238778349641</v>
      </c>
      <c r="Y423" s="66">
        <f t="shared" ref="Y423" si="71">+V423</f>
        <v>70.146238778349641</v>
      </c>
      <c r="Z423" s="66">
        <f t="shared" ref="Z423" si="72">+W423</f>
        <v>72.446238778349638</v>
      </c>
      <c r="AA423" s="66">
        <f t="shared" ref="AA423" si="73">+X423</f>
        <v>72.646238778349641</v>
      </c>
      <c r="AB423" t="s">
        <v>377</v>
      </c>
      <c r="AC423" t="s">
        <v>42</v>
      </c>
      <c r="AD423" t="s">
        <v>637</v>
      </c>
      <c r="AE423" t="s">
        <v>36</v>
      </c>
      <c r="AF423">
        <v>28</v>
      </c>
      <c r="AG423" t="s">
        <v>37</v>
      </c>
      <c r="AH423">
        <v>30</v>
      </c>
      <c r="AI423">
        <v>18.372999999999998</v>
      </c>
      <c r="AJ423">
        <v>6.9129999999999999E-3</v>
      </c>
      <c r="AK423">
        <v>0</v>
      </c>
      <c r="AL423" t="s">
        <v>444</v>
      </c>
      <c r="AM423" t="s">
        <v>379</v>
      </c>
      <c r="AN423" t="s">
        <v>38</v>
      </c>
      <c r="AO423" t="s">
        <v>39</v>
      </c>
      <c r="AP423" t="s">
        <v>55</v>
      </c>
    </row>
    <row r="424" spans="1:45" x14ac:dyDescent="0.25">
      <c r="A424" s="85" t="s">
        <v>495</v>
      </c>
      <c r="B424" s="85" t="s">
        <v>473</v>
      </c>
      <c r="C424" s="85">
        <v>18</v>
      </c>
      <c r="D424" s="85" t="s">
        <v>53</v>
      </c>
      <c r="E424" s="85">
        <v>42</v>
      </c>
      <c r="F424" s="85" t="s">
        <v>35</v>
      </c>
      <c r="G424" s="85">
        <v>41.356421572203182</v>
      </c>
      <c r="H424" s="85">
        <v>2.3451761509577551</v>
      </c>
      <c r="I424" s="85">
        <v>0</v>
      </c>
      <c r="J424" s="85">
        <v>16.401380839042403</v>
      </c>
      <c r="K424" s="85">
        <v>0</v>
      </c>
      <c r="L424" s="85">
        <v>2.95</v>
      </c>
      <c r="M424" s="85">
        <v>1.0304838599113846</v>
      </c>
      <c r="N424" s="85">
        <v>7.7086763746443951</v>
      </c>
      <c r="O424" s="85">
        <v>1.1000000000000003</v>
      </c>
      <c r="P424" s="85">
        <v>2.7371520212287619</v>
      </c>
      <c r="S424" s="88"/>
      <c r="T424" s="87">
        <v>3.5</v>
      </c>
      <c r="V424" s="89">
        <f t="shared" ref="V424:V427" si="74">SUM(I424:U424,G424)</f>
        <v>76.784114667030138</v>
      </c>
      <c r="W424" s="66">
        <f t="shared" ref="W424:W482" si="75">+V424+$W$1</f>
        <v>79.084114667030136</v>
      </c>
      <c r="X424" s="66">
        <f t="shared" ref="X424:X482" si="76">+V424+$X$1</f>
        <v>79.284114667030138</v>
      </c>
      <c r="Y424" s="66">
        <f t="shared" ref="Y424:Y482" si="77">+V424</f>
        <v>76.784114667030138</v>
      </c>
      <c r="Z424" s="66">
        <f t="shared" ref="Z424:Z482" si="78">+W424</f>
        <v>79.084114667030136</v>
      </c>
      <c r="AA424" s="66">
        <f t="shared" ref="AA424:AA482" si="79">+X424</f>
        <v>79.284114667030138</v>
      </c>
      <c r="AB424" t="s">
        <v>377</v>
      </c>
      <c r="AC424" t="s">
        <v>42</v>
      </c>
      <c r="AD424" t="s">
        <v>54</v>
      </c>
      <c r="AE424" t="s">
        <v>36</v>
      </c>
      <c r="AF424">
        <v>28</v>
      </c>
      <c r="AG424" t="s">
        <v>37</v>
      </c>
      <c r="AH424">
        <v>30</v>
      </c>
      <c r="AI424">
        <v>27.708999999999996</v>
      </c>
      <c r="AJ424">
        <v>6.9129999999999999E-3</v>
      </c>
      <c r="AK424">
        <v>0</v>
      </c>
      <c r="AL424" t="s">
        <v>445</v>
      </c>
      <c r="AM424" t="s">
        <v>379</v>
      </c>
      <c r="AN424" t="s">
        <v>38</v>
      </c>
      <c r="AO424" t="s">
        <v>39</v>
      </c>
      <c r="AP424" t="s">
        <v>55</v>
      </c>
    </row>
    <row r="425" spans="1:45" x14ac:dyDescent="0.25">
      <c r="A425" s="85" t="s">
        <v>495</v>
      </c>
      <c r="B425" s="85" t="s">
        <v>498</v>
      </c>
      <c r="C425" s="85">
        <v>24</v>
      </c>
      <c r="D425" s="85" t="s">
        <v>53</v>
      </c>
      <c r="E425" s="85">
        <v>42</v>
      </c>
      <c r="F425" s="85" t="s">
        <v>35</v>
      </c>
      <c r="G425" s="85">
        <v>38.231880923319935</v>
      </c>
      <c r="H425" s="85">
        <v>2.2580544393016879</v>
      </c>
      <c r="I425" s="85">
        <v>0</v>
      </c>
      <c r="J425" s="85">
        <v>18.32779875160367</v>
      </c>
      <c r="K425" s="85">
        <v>0</v>
      </c>
      <c r="L425" s="85">
        <v>2.95</v>
      </c>
      <c r="M425" s="85">
        <v>1.0169731466626593</v>
      </c>
      <c r="N425" s="85">
        <v>7.8960345708285491</v>
      </c>
      <c r="O425" s="85">
        <v>1.1000000000000003</v>
      </c>
      <c r="P425" s="85">
        <v>2.5848962538658546</v>
      </c>
      <c r="S425" s="88"/>
      <c r="T425" s="87">
        <v>3.5</v>
      </c>
      <c r="V425" s="89">
        <f t="shared" si="74"/>
        <v>75.607583646280673</v>
      </c>
      <c r="W425" s="66">
        <f t="shared" si="75"/>
        <v>77.907583646280671</v>
      </c>
      <c r="X425" s="66">
        <f t="shared" si="76"/>
        <v>78.107583646280673</v>
      </c>
      <c r="Y425" s="66">
        <f t="shared" si="77"/>
        <v>75.607583646280673</v>
      </c>
      <c r="Z425" s="66">
        <f t="shared" si="78"/>
        <v>77.907583646280671</v>
      </c>
      <c r="AA425" s="66">
        <f t="shared" si="79"/>
        <v>78.107583646280673</v>
      </c>
      <c r="AB425" t="s">
        <v>377</v>
      </c>
      <c r="AC425" t="s">
        <v>42</v>
      </c>
      <c r="AD425" t="s">
        <v>54</v>
      </c>
      <c r="AE425" t="s">
        <v>36</v>
      </c>
      <c r="AF425">
        <v>28</v>
      </c>
      <c r="AG425" t="s">
        <v>37</v>
      </c>
      <c r="AH425">
        <v>30</v>
      </c>
      <c r="AI425">
        <v>36.745999999999995</v>
      </c>
      <c r="AJ425">
        <v>6.9129999999999999E-3</v>
      </c>
      <c r="AK425">
        <v>0</v>
      </c>
      <c r="AL425" t="s">
        <v>446</v>
      </c>
      <c r="AM425" t="s">
        <v>379</v>
      </c>
      <c r="AN425" t="s">
        <v>38</v>
      </c>
      <c r="AO425" t="s">
        <v>39</v>
      </c>
      <c r="AP425" t="s">
        <v>55</v>
      </c>
    </row>
    <row r="426" spans="1:45" x14ac:dyDescent="0.25">
      <c r="A426" s="85" t="s">
        <v>495</v>
      </c>
      <c r="B426" s="85" t="s">
        <v>474</v>
      </c>
      <c r="C426" s="85">
        <v>30</v>
      </c>
      <c r="D426" s="85" t="s">
        <v>53</v>
      </c>
      <c r="E426" s="85">
        <v>42</v>
      </c>
      <c r="F426" s="85" t="s">
        <v>35</v>
      </c>
      <c r="G426" s="85">
        <v>40.435649217923256</v>
      </c>
      <c r="H426" s="85">
        <v>2.2931208608065461</v>
      </c>
      <c r="I426" s="85">
        <v>0</v>
      </c>
      <c r="J426" s="85">
        <v>19.97192340513018</v>
      </c>
      <c r="K426" s="85">
        <v>0</v>
      </c>
      <c r="L426" s="85">
        <v>2.9500000000000006</v>
      </c>
      <c r="M426" s="85">
        <v>1.1215485410798567</v>
      </c>
      <c r="N426" s="85">
        <v>8.10824164431817</v>
      </c>
      <c r="O426" s="85">
        <v>1.1000000000000003</v>
      </c>
      <c r="P426" s="85">
        <v>2.7149566732113786</v>
      </c>
      <c r="S426" s="88"/>
      <c r="T426" s="87">
        <v>3.5</v>
      </c>
      <c r="V426" s="89">
        <f t="shared" si="74"/>
        <v>79.902319481662829</v>
      </c>
      <c r="W426" s="66">
        <f t="shared" si="75"/>
        <v>82.202319481662826</v>
      </c>
      <c r="X426" s="66">
        <f t="shared" si="76"/>
        <v>82.402319481662829</v>
      </c>
      <c r="Y426" s="66">
        <f t="shared" si="77"/>
        <v>79.902319481662829</v>
      </c>
      <c r="Z426" s="66">
        <f t="shared" si="78"/>
        <v>82.202319481662826</v>
      </c>
      <c r="AA426" s="66">
        <f t="shared" si="79"/>
        <v>82.402319481662829</v>
      </c>
      <c r="AB426" t="s">
        <v>377</v>
      </c>
      <c r="AC426" t="s">
        <v>42</v>
      </c>
      <c r="AD426" t="s">
        <v>54</v>
      </c>
      <c r="AE426" t="s">
        <v>36</v>
      </c>
      <c r="AF426">
        <v>28</v>
      </c>
      <c r="AG426" t="s">
        <v>37</v>
      </c>
      <c r="AH426">
        <v>30</v>
      </c>
      <c r="AI426">
        <v>46.082000000000001</v>
      </c>
      <c r="AJ426">
        <v>6.9129999999999999E-3</v>
      </c>
      <c r="AK426">
        <v>0</v>
      </c>
      <c r="AL426" t="s">
        <v>447</v>
      </c>
      <c r="AM426" t="s">
        <v>379</v>
      </c>
      <c r="AN426" t="s">
        <v>38</v>
      </c>
      <c r="AO426" t="s">
        <v>39</v>
      </c>
      <c r="AP426" t="s">
        <v>55</v>
      </c>
    </row>
    <row r="427" spans="1:45" x14ac:dyDescent="0.25">
      <c r="A427" s="85" t="s">
        <v>495</v>
      </c>
      <c r="B427" s="85" t="s">
        <v>500</v>
      </c>
      <c r="C427" s="85">
        <v>36</v>
      </c>
      <c r="D427" s="85" t="s">
        <v>53</v>
      </c>
      <c r="E427" s="85">
        <v>42</v>
      </c>
      <c r="F427" s="85" t="s">
        <v>35</v>
      </c>
      <c r="G427" s="85">
        <v>38.584178034654414</v>
      </c>
      <c r="H427" s="85">
        <v>2.2630669235433203</v>
      </c>
      <c r="I427" s="85">
        <v>0</v>
      </c>
      <c r="J427" s="85">
        <v>19.712804295136266</v>
      </c>
      <c r="K427" s="85">
        <v>0</v>
      </c>
      <c r="L427" s="85">
        <v>2.95</v>
      </c>
      <c r="M427" s="85">
        <v>1.0995775964162253</v>
      </c>
      <c r="N427" s="85">
        <v>8.3104405104226551</v>
      </c>
      <c r="O427" s="85">
        <v>1.1000000000000001</v>
      </c>
      <c r="P427" s="85">
        <v>2.6287205209010533</v>
      </c>
      <c r="S427" s="88"/>
      <c r="T427" s="87">
        <v>3.5</v>
      </c>
      <c r="V427" s="89">
        <f t="shared" si="74"/>
        <v>77.885720957530623</v>
      </c>
      <c r="W427" s="66">
        <f t="shared" si="75"/>
        <v>80.18572095753062</v>
      </c>
      <c r="X427" s="66">
        <f t="shared" si="76"/>
        <v>80.385720957530623</v>
      </c>
      <c r="Y427" s="66">
        <f t="shared" si="77"/>
        <v>77.885720957530623</v>
      </c>
      <c r="Z427" s="66">
        <f t="shared" si="78"/>
        <v>80.18572095753062</v>
      </c>
      <c r="AA427" s="66">
        <f t="shared" si="79"/>
        <v>80.385720957530623</v>
      </c>
      <c r="AB427" t="s">
        <v>377</v>
      </c>
      <c r="AC427" t="s">
        <v>42</v>
      </c>
      <c r="AD427" t="s">
        <v>54</v>
      </c>
      <c r="AE427" t="s">
        <v>36</v>
      </c>
      <c r="AF427">
        <v>28</v>
      </c>
      <c r="AG427" t="s">
        <v>37</v>
      </c>
      <c r="AH427">
        <v>30</v>
      </c>
      <c r="AI427">
        <v>1.5249999999999999</v>
      </c>
      <c r="AJ427">
        <v>6.9129999999999999E-3</v>
      </c>
      <c r="AK427">
        <v>0</v>
      </c>
      <c r="AL427" t="s">
        <v>448</v>
      </c>
      <c r="AM427" t="s">
        <v>379</v>
      </c>
      <c r="AN427" t="s">
        <v>38</v>
      </c>
      <c r="AO427" t="s">
        <v>39</v>
      </c>
      <c r="AP427" t="s">
        <v>55</v>
      </c>
    </row>
    <row r="428" spans="1:45" x14ac:dyDescent="0.25">
      <c r="A428" s="85" t="s">
        <v>502</v>
      </c>
      <c r="B428" s="85" t="s">
        <v>503</v>
      </c>
      <c r="C428" s="85">
        <v>12</v>
      </c>
      <c r="D428" s="85" t="s">
        <v>53</v>
      </c>
      <c r="E428" s="85">
        <v>42</v>
      </c>
      <c r="F428" s="85" t="s">
        <v>35</v>
      </c>
      <c r="G428" s="85">
        <v>38.420393811028134</v>
      </c>
      <c r="H428" s="85">
        <v>2.3286769160509664</v>
      </c>
      <c r="I428" s="85">
        <v>0</v>
      </c>
      <c r="J428" s="85">
        <v>14.683706408312631</v>
      </c>
      <c r="K428" s="85">
        <v>0</v>
      </c>
      <c r="L428" s="85">
        <v>2.9500000000000006</v>
      </c>
      <c r="M428" s="85">
        <v>0.86015034055076645</v>
      </c>
      <c r="N428" s="85">
        <v>7.5624483070074664</v>
      </c>
      <c r="O428" s="85">
        <v>1.0999999999999999</v>
      </c>
      <c r="P428" s="85">
        <v>2.5693184108630569</v>
      </c>
      <c r="S428" s="88"/>
      <c r="T428" s="87">
        <v>3.5</v>
      </c>
      <c r="V428" s="89">
        <f t="shared" ref="V428:V482" si="80">SUM(I428:U428,G428)</f>
        <v>71.646017277762056</v>
      </c>
      <c r="W428" s="66">
        <f t="shared" si="75"/>
        <v>73.946017277762053</v>
      </c>
      <c r="X428" s="66">
        <f t="shared" si="76"/>
        <v>74.146017277762056</v>
      </c>
      <c r="Y428" s="66">
        <f t="shared" si="77"/>
        <v>71.646017277762056</v>
      </c>
      <c r="Z428" s="66">
        <f t="shared" si="78"/>
        <v>73.946017277762053</v>
      </c>
      <c r="AA428" s="66">
        <f t="shared" si="79"/>
        <v>74.146017277762056</v>
      </c>
      <c r="AB428" t="s">
        <v>377</v>
      </c>
      <c r="AC428" t="s">
        <v>42</v>
      </c>
      <c r="AD428" t="s">
        <v>54</v>
      </c>
      <c r="AE428" t="s">
        <v>36</v>
      </c>
      <c r="AF428">
        <v>28</v>
      </c>
      <c r="AG428" t="s">
        <v>37</v>
      </c>
      <c r="AH428">
        <v>30</v>
      </c>
      <c r="AI428">
        <v>1.5249999999999999</v>
      </c>
      <c r="AJ428">
        <v>6.9129999999999999E-3</v>
      </c>
      <c r="AK428">
        <v>0</v>
      </c>
      <c r="AL428" t="s">
        <v>449</v>
      </c>
      <c r="AM428" t="s">
        <v>379</v>
      </c>
      <c r="AN428" t="s">
        <v>38</v>
      </c>
      <c r="AO428" t="s">
        <v>39</v>
      </c>
      <c r="AP428" t="s">
        <v>55</v>
      </c>
    </row>
    <row r="429" spans="1:45" x14ac:dyDescent="0.25">
      <c r="A429" s="85" t="s">
        <v>502</v>
      </c>
      <c r="B429" s="85" t="s">
        <v>476</v>
      </c>
      <c r="C429" s="85">
        <v>18</v>
      </c>
      <c r="D429" s="85" t="s">
        <v>53</v>
      </c>
      <c r="E429" s="85">
        <v>42</v>
      </c>
      <c r="F429" s="85" t="s">
        <v>35</v>
      </c>
      <c r="G429" s="85">
        <v>41.275634638196927</v>
      </c>
      <c r="H429" s="85">
        <v>2.3150922859726606</v>
      </c>
      <c r="I429" s="85">
        <v>0</v>
      </c>
      <c r="J429" s="85">
        <v>17.068230333078603</v>
      </c>
      <c r="K429" s="85">
        <v>0</v>
      </c>
      <c r="L429" s="85">
        <v>2.9499999999999997</v>
      </c>
      <c r="M429" s="85">
        <v>1.0292616192552231</v>
      </c>
      <c r="N429" s="85">
        <v>7.8018452342218012</v>
      </c>
      <c r="O429" s="85">
        <v>1.0999999999999999</v>
      </c>
      <c r="P429" s="85">
        <v>2.737727860970375</v>
      </c>
      <c r="S429" s="88"/>
      <c r="T429" s="87">
        <v>3.5</v>
      </c>
      <c r="V429" s="89">
        <f t="shared" si="80"/>
        <v>77.462699685722924</v>
      </c>
      <c r="W429" s="66">
        <f t="shared" si="75"/>
        <v>79.762699685722922</v>
      </c>
      <c r="X429" s="66">
        <f t="shared" si="76"/>
        <v>79.962699685722924</v>
      </c>
      <c r="Y429" s="66">
        <f t="shared" si="77"/>
        <v>77.462699685722924</v>
      </c>
      <c r="Z429" s="66">
        <f t="shared" si="78"/>
        <v>79.762699685722922</v>
      </c>
      <c r="AA429" s="66">
        <f t="shared" si="79"/>
        <v>79.962699685722924</v>
      </c>
      <c r="AB429" t="s">
        <v>377</v>
      </c>
      <c r="AC429" t="s">
        <v>42</v>
      </c>
      <c r="AD429" t="s">
        <v>54</v>
      </c>
      <c r="AE429" t="s">
        <v>36</v>
      </c>
      <c r="AF429">
        <v>28</v>
      </c>
      <c r="AG429" t="s">
        <v>37</v>
      </c>
      <c r="AH429">
        <v>30</v>
      </c>
      <c r="AI429">
        <v>18.372999999999998</v>
      </c>
      <c r="AJ429">
        <v>6.9129999999999999E-3</v>
      </c>
      <c r="AK429">
        <v>0</v>
      </c>
      <c r="AL429" t="s">
        <v>450</v>
      </c>
      <c r="AM429" t="s">
        <v>379</v>
      </c>
      <c r="AN429" t="s">
        <v>38</v>
      </c>
      <c r="AO429" t="s">
        <v>39</v>
      </c>
      <c r="AP429" t="s">
        <v>55</v>
      </c>
    </row>
    <row r="430" spans="1:45" x14ac:dyDescent="0.25">
      <c r="A430" s="85" t="s">
        <v>502</v>
      </c>
      <c r="B430" s="85" t="s">
        <v>504</v>
      </c>
      <c r="C430" s="85">
        <v>24</v>
      </c>
      <c r="D430" s="85" t="s">
        <v>53</v>
      </c>
      <c r="E430" s="85">
        <v>42</v>
      </c>
      <c r="F430" s="85" t="s">
        <v>35</v>
      </c>
      <c r="G430" s="85">
        <v>38.537274375358997</v>
      </c>
      <c r="H430" s="85">
        <v>2.2372013159982771</v>
      </c>
      <c r="I430" s="85">
        <v>0</v>
      </c>
      <c r="J430" s="85">
        <v>19.056617220261877</v>
      </c>
      <c r="K430" s="85">
        <v>0</v>
      </c>
      <c r="L430" s="85">
        <v>2.95</v>
      </c>
      <c r="M430" s="85">
        <v>1.0261819405051311</v>
      </c>
      <c r="N430" s="85">
        <v>7.9628012428202197</v>
      </c>
      <c r="O430" s="85">
        <v>1.1000000000000001</v>
      </c>
      <c r="P430" s="85">
        <v>2.6045748900281116</v>
      </c>
      <c r="S430" s="88"/>
      <c r="T430" s="87">
        <v>3.5</v>
      </c>
      <c r="V430" s="89">
        <f t="shared" si="80"/>
        <v>76.737449668974335</v>
      </c>
      <c r="W430" s="66">
        <f t="shared" si="75"/>
        <v>79.037449668974332</v>
      </c>
      <c r="X430" s="66">
        <f t="shared" si="76"/>
        <v>79.237449668974335</v>
      </c>
      <c r="Y430" s="66">
        <f t="shared" si="77"/>
        <v>76.737449668974335</v>
      </c>
      <c r="Z430" s="66">
        <f t="shared" si="78"/>
        <v>79.037449668974332</v>
      </c>
      <c r="AA430" s="66">
        <f t="shared" si="79"/>
        <v>79.237449668974335</v>
      </c>
      <c r="AB430" t="s">
        <v>377</v>
      </c>
      <c r="AC430" t="s">
        <v>42</v>
      </c>
      <c r="AD430" t="s">
        <v>54</v>
      </c>
      <c r="AE430" t="s">
        <v>36</v>
      </c>
      <c r="AF430">
        <v>28</v>
      </c>
      <c r="AG430" t="s">
        <v>37</v>
      </c>
      <c r="AH430">
        <v>30</v>
      </c>
      <c r="AI430">
        <v>27.797999999999998</v>
      </c>
      <c r="AJ430">
        <v>6.9129999999999999E-3</v>
      </c>
      <c r="AK430">
        <v>0</v>
      </c>
      <c r="AL430" t="s">
        <v>451</v>
      </c>
      <c r="AM430" t="s">
        <v>379</v>
      </c>
      <c r="AN430" t="s">
        <v>38</v>
      </c>
      <c r="AO430" t="s">
        <v>39</v>
      </c>
      <c r="AP430" t="s">
        <v>55</v>
      </c>
    </row>
    <row r="431" spans="1:45" x14ac:dyDescent="0.25">
      <c r="A431" s="85" t="s">
        <v>502</v>
      </c>
      <c r="B431" s="85" t="s">
        <v>478</v>
      </c>
      <c r="C431" s="85">
        <v>30</v>
      </c>
      <c r="D431" s="85" t="s">
        <v>53</v>
      </c>
      <c r="E431" s="85">
        <v>42</v>
      </c>
      <c r="F431" s="85" t="s">
        <v>35</v>
      </c>
      <c r="G431" s="85">
        <v>40.367733181036108</v>
      </c>
      <c r="H431" s="85">
        <v>2.2745204617378718</v>
      </c>
      <c r="I431" s="85">
        <v>0</v>
      </c>
      <c r="J431" s="85">
        <v>20.507021482324088</v>
      </c>
      <c r="K431" s="85">
        <v>0</v>
      </c>
      <c r="L431" s="85">
        <v>2.95</v>
      </c>
      <c r="M431" s="85">
        <v>1.1205815683141525</v>
      </c>
      <c r="N431" s="85">
        <v>8.1897526147651227</v>
      </c>
      <c r="O431" s="85">
        <v>1.1000000000000001</v>
      </c>
      <c r="P431" s="85">
        <v>2.7156082759883535</v>
      </c>
      <c r="S431" s="88"/>
      <c r="T431" s="87">
        <v>3.5</v>
      </c>
      <c r="V431" s="89">
        <f t="shared" si="80"/>
        <v>80.450697122427812</v>
      </c>
      <c r="W431" s="66">
        <f t="shared" si="75"/>
        <v>82.750697122427809</v>
      </c>
      <c r="X431" s="66">
        <f t="shared" si="76"/>
        <v>82.950697122427812</v>
      </c>
      <c r="Y431" s="66">
        <f t="shared" si="77"/>
        <v>80.450697122427812</v>
      </c>
      <c r="Z431" s="66">
        <f t="shared" si="78"/>
        <v>82.750697122427809</v>
      </c>
      <c r="AA431" s="66">
        <f t="shared" si="79"/>
        <v>82.950697122427812</v>
      </c>
      <c r="AB431" t="s">
        <v>377</v>
      </c>
      <c r="AC431" t="s">
        <v>42</v>
      </c>
      <c r="AD431" t="s">
        <v>54</v>
      </c>
      <c r="AE431" t="s">
        <v>36</v>
      </c>
      <c r="AF431">
        <v>28</v>
      </c>
      <c r="AG431" t="s">
        <v>37</v>
      </c>
      <c r="AH431">
        <v>30</v>
      </c>
      <c r="AI431">
        <v>36.746000000000002</v>
      </c>
      <c r="AJ431">
        <v>6.9129999999999999E-3</v>
      </c>
      <c r="AK431">
        <v>0</v>
      </c>
      <c r="AL431" t="s">
        <v>452</v>
      </c>
      <c r="AM431" t="s">
        <v>379</v>
      </c>
      <c r="AN431" t="s">
        <v>38</v>
      </c>
      <c r="AO431" t="s">
        <v>39</v>
      </c>
      <c r="AP431" t="s">
        <v>55</v>
      </c>
    </row>
    <row r="432" spans="1:45" x14ac:dyDescent="0.25">
      <c r="A432" s="85" t="s">
        <v>502</v>
      </c>
      <c r="B432" s="85" t="s">
        <v>505</v>
      </c>
      <c r="C432" s="85">
        <v>36</v>
      </c>
      <c r="D432" s="85" t="s">
        <v>53</v>
      </c>
      <c r="E432" s="85">
        <v>42</v>
      </c>
      <c r="F432" s="85" t="s">
        <v>35</v>
      </c>
      <c r="G432" s="85">
        <v>38.832714077158712</v>
      </c>
      <c r="H432" s="85">
        <v>2.2415877453474735</v>
      </c>
      <c r="I432" s="85">
        <v>0</v>
      </c>
      <c r="J432" s="85">
        <v>19.990449426053676</v>
      </c>
      <c r="K432" s="85">
        <v>0</v>
      </c>
      <c r="L432" s="85">
        <v>2.95</v>
      </c>
      <c r="M432" s="85">
        <v>1.1063515219913109</v>
      </c>
      <c r="N432" s="85">
        <v>8.3754056339747311</v>
      </c>
      <c r="O432" s="85">
        <v>1.0999999999999999</v>
      </c>
      <c r="P432" s="85">
        <v>2.6452467156292379</v>
      </c>
      <c r="S432" s="88"/>
      <c r="T432" s="87">
        <v>3.5</v>
      </c>
      <c r="V432" s="89">
        <f t="shared" si="80"/>
        <v>78.500167374807674</v>
      </c>
      <c r="W432" s="66">
        <f t="shared" si="75"/>
        <v>80.800167374807671</v>
      </c>
      <c r="X432" s="66">
        <f t="shared" si="76"/>
        <v>81.000167374807674</v>
      </c>
      <c r="Y432" s="66">
        <f t="shared" si="77"/>
        <v>78.500167374807674</v>
      </c>
      <c r="Z432" s="66">
        <f t="shared" si="78"/>
        <v>80.800167374807671</v>
      </c>
      <c r="AA432" s="66">
        <f t="shared" si="79"/>
        <v>81.000167374807674</v>
      </c>
      <c r="AB432" t="s">
        <v>377</v>
      </c>
      <c r="AC432" t="s">
        <v>42</v>
      </c>
      <c r="AD432" t="s">
        <v>54</v>
      </c>
      <c r="AE432" t="s">
        <v>36</v>
      </c>
      <c r="AF432">
        <v>28</v>
      </c>
      <c r="AG432" t="s">
        <v>37</v>
      </c>
      <c r="AH432">
        <v>30</v>
      </c>
      <c r="AI432">
        <v>46.171000000000006</v>
      </c>
      <c r="AJ432">
        <v>6.9129999999999999E-3</v>
      </c>
      <c r="AK432">
        <v>0</v>
      </c>
      <c r="AL432" t="s">
        <v>453</v>
      </c>
      <c r="AM432" t="s">
        <v>379</v>
      </c>
      <c r="AN432" t="s">
        <v>38</v>
      </c>
      <c r="AO432" t="s">
        <v>39</v>
      </c>
      <c r="AP432" t="s">
        <v>55</v>
      </c>
    </row>
    <row r="433" spans="1:49" x14ac:dyDescent="0.25">
      <c r="A433" s="85" t="s">
        <v>599</v>
      </c>
      <c r="B433" s="85" t="s">
        <v>595</v>
      </c>
      <c r="C433" s="85">
        <v>12</v>
      </c>
      <c r="D433" s="85" t="s">
        <v>53</v>
      </c>
      <c r="E433" s="85">
        <v>42</v>
      </c>
      <c r="F433" s="85" t="s">
        <v>35</v>
      </c>
      <c r="G433" s="85">
        <v>38.538721639862146</v>
      </c>
      <c r="H433" s="85">
        <v>2.3155435576703667</v>
      </c>
      <c r="I433" s="85">
        <v>0</v>
      </c>
      <c r="J433" s="85">
        <v>15.778544166827169</v>
      </c>
      <c r="K433" s="85">
        <v>0</v>
      </c>
      <c r="L433" s="85">
        <v>2.95</v>
      </c>
      <c r="M433" s="85">
        <v>0.90700122408111261</v>
      </c>
      <c r="N433" s="85">
        <v>7.6452500000000017</v>
      </c>
      <c r="O433" s="85">
        <v>1.1000000000000003</v>
      </c>
      <c r="P433" s="85">
        <v>2.5821141997794723</v>
      </c>
      <c r="S433" s="88"/>
      <c r="T433" s="87">
        <v>3.5</v>
      </c>
      <c r="V433" s="89">
        <f t="shared" si="80"/>
        <v>73.001631230549904</v>
      </c>
      <c r="W433" s="66">
        <f t="shared" si="75"/>
        <v>75.301631230549901</v>
      </c>
      <c r="X433" s="66">
        <f t="shared" si="76"/>
        <v>75.501631230549904</v>
      </c>
      <c r="Y433" s="66">
        <f t="shared" si="77"/>
        <v>73.001631230549904</v>
      </c>
      <c r="Z433" s="66">
        <f t="shared" si="78"/>
        <v>75.301631230549901</v>
      </c>
      <c r="AA433" s="66">
        <f t="shared" si="79"/>
        <v>75.501631230549904</v>
      </c>
      <c r="AB433" t="s">
        <v>377</v>
      </c>
      <c r="AC433" t="s">
        <v>42</v>
      </c>
      <c r="AD433" t="s">
        <v>54</v>
      </c>
      <c r="AE433" t="s">
        <v>36</v>
      </c>
      <c r="AF433">
        <v>28</v>
      </c>
      <c r="AG433" t="s">
        <v>37</v>
      </c>
      <c r="AH433">
        <v>30</v>
      </c>
      <c r="AI433">
        <v>46.171000000000006</v>
      </c>
      <c r="AJ433">
        <v>6.9129999999999999E-3</v>
      </c>
      <c r="AK433">
        <v>0</v>
      </c>
      <c r="AL433" t="s">
        <v>454</v>
      </c>
      <c r="AM433" t="s">
        <v>379</v>
      </c>
      <c r="AN433" t="s">
        <v>38</v>
      </c>
      <c r="AO433" t="s">
        <v>39</v>
      </c>
      <c r="AP433" t="s">
        <v>55</v>
      </c>
    </row>
    <row r="434" spans="1:49" x14ac:dyDescent="0.25">
      <c r="A434" s="85" t="s">
        <v>599</v>
      </c>
      <c r="B434" s="85" t="s">
        <v>481</v>
      </c>
      <c r="C434" s="85">
        <v>18</v>
      </c>
      <c r="D434" s="85" t="s">
        <v>53</v>
      </c>
      <c r="E434" s="85">
        <v>42</v>
      </c>
      <c r="F434" s="85" t="s">
        <v>35</v>
      </c>
      <c r="G434" s="85">
        <v>40.407756854256867</v>
      </c>
      <c r="H434" s="85">
        <v>2.2851439116439138</v>
      </c>
      <c r="I434" s="85">
        <v>0</v>
      </c>
      <c r="J434" s="85">
        <v>17.932691796401247</v>
      </c>
      <c r="K434" s="85">
        <v>0</v>
      </c>
      <c r="L434" s="85">
        <v>2.9499999999999997</v>
      </c>
      <c r="M434" s="85">
        <v>1.0308044840212156</v>
      </c>
      <c r="N434" s="85">
        <v>7.9024017171717169</v>
      </c>
      <c r="O434" s="85">
        <v>1.1000000000000001</v>
      </c>
      <c r="P434" s="85">
        <v>2.6982136936612089</v>
      </c>
      <c r="S434" s="88"/>
      <c r="T434" s="87">
        <v>3.5</v>
      </c>
      <c r="V434" s="89">
        <f t="shared" si="80"/>
        <v>77.521868545512262</v>
      </c>
      <c r="W434" s="66">
        <f t="shared" si="75"/>
        <v>79.82186854551226</v>
      </c>
      <c r="X434" s="66">
        <f t="shared" si="76"/>
        <v>80.021868545512262</v>
      </c>
      <c r="Y434" s="66">
        <f t="shared" si="77"/>
        <v>77.521868545512262</v>
      </c>
      <c r="Z434" s="66">
        <f t="shared" si="78"/>
        <v>79.82186854551226</v>
      </c>
      <c r="AA434" s="66">
        <f t="shared" si="79"/>
        <v>80.021868545512262</v>
      </c>
      <c r="AB434" t="s">
        <v>377</v>
      </c>
      <c r="AC434" t="s">
        <v>42</v>
      </c>
      <c r="AD434" t="s">
        <v>54</v>
      </c>
      <c r="AE434" t="s">
        <v>36</v>
      </c>
      <c r="AF434">
        <v>28</v>
      </c>
      <c r="AG434" t="s">
        <v>37</v>
      </c>
      <c r="AH434">
        <v>30</v>
      </c>
      <c r="AI434">
        <v>1.395</v>
      </c>
      <c r="AJ434">
        <v>6.9129999999999999E-3</v>
      </c>
      <c r="AK434">
        <v>0</v>
      </c>
      <c r="AL434" t="s">
        <v>455</v>
      </c>
      <c r="AM434" t="s">
        <v>379</v>
      </c>
      <c r="AN434" t="s">
        <v>38</v>
      </c>
      <c r="AO434" t="s">
        <v>39</v>
      </c>
      <c r="AP434" t="s">
        <v>55</v>
      </c>
    </row>
    <row r="435" spans="1:49" x14ac:dyDescent="0.25">
      <c r="A435" s="85" t="s">
        <v>599</v>
      </c>
      <c r="B435" s="85" t="s">
        <v>600</v>
      </c>
      <c r="C435" s="85">
        <v>24</v>
      </c>
      <c r="D435" s="85" t="s">
        <v>53</v>
      </c>
      <c r="E435" s="85">
        <v>42</v>
      </c>
      <c r="F435" s="85" t="s">
        <v>35</v>
      </c>
      <c r="G435" s="85">
        <v>38.642418688971873</v>
      </c>
      <c r="H435" s="85">
        <v>2.2647337574650308</v>
      </c>
      <c r="I435" s="85">
        <v>0</v>
      </c>
      <c r="J435" s="85">
        <v>19.785435688920082</v>
      </c>
      <c r="K435" s="85">
        <v>0</v>
      </c>
      <c r="L435" s="85">
        <v>2.95</v>
      </c>
      <c r="M435" s="85">
        <v>1.0568806783204445</v>
      </c>
      <c r="N435" s="85">
        <v>8.0348000000000024</v>
      </c>
      <c r="O435" s="85">
        <v>1.1000000000000001</v>
      </c>
      <c r="P435" s="85">
        <v>2.615299527352283</v>
      </c>
      <c r="S435" s="88"/>
      <c r="T435" s="87">
        <v>3.5</v>
      </c>
      <c r="V435" s="89">
        <f t="shared" si="80"/>
        <v>77.68483458356468</v>
      </c>
      <c r="W435" s="66">
        <f t="shared" si="75"/>
        <v>79.984834583564677</v>
      </c>
      <c r="X435" s="66">
        <f t="shared" si="76"/>
        <v>80.18483458356468</v>
      </c>
      <c r="Y435" s="66">
        <f t="shared" si="77"/>
        <v>77.68483458356468</v>
      </c>
      <c r="Z435" s="66">
        <f t="shared" si="78"/>
        <v>79.984834583564677</v>
      </c>
      <c r="AA435" s="66">
        <f t="shared" si="79"/>
        <v>80.18483458356468</v>
      </c>
      <c r="AB435" t="s">
        <v>470</v>
      </c>
      <c r="AC435" t="s">
        <v>471</v>
      </c>
      <c r="AD435" t="s">
        <v>54</v>
      </c>
      <c r="AE435" t="s">
        <v>36</v>
      </c>
      <c r="AF435">
        <v>28</v>
      </c>
      <c r="AG435" t="s">
        <v>37</v>
      </c>
      <c r="AH435">
        <v>30</v>
      </c>
      <c r="AI435">
        <v>27.855999999999998</v>
      </c>
      <c r="AJ435">
        <v>6.9129999999999999E-3</v>
      </c>
      <c r="AK435">
        <v>0</v>
      </c>
      <c r="AL435" t="s">
        <v>506</v>
      </c>
      <c r="AM435" t="s">
        <v>472</v>
      </c>
      <c r="AN435" t="s">
        <v>38</v>
      </c>
      <c r="AO435" t="s">
        <v>39</v>
      </c>
      <c r="AP435" t="s">
        <v>55</v>
      </c>
      <c r="AR435" s="71">
        <f t="shared" si="65"/>
        <v>75.3</v>
      </c>
      <c r="AS435" s="1">
        <f t="shared" si="66"/>
        <v>80.3</v>
      </c>
      <c r="AT435">
        <v>5</v>
      </c>
      <c r="AU435" t="b">
        <f t="shared" si="67"/>
        <v>0</v>
      </c>
      <c r="AW435">
        <v>8.0299999999999996E-2</v>
      </c>
    </row>
    <row r="436" spans="1:49" x14ac:dyDescent="0.25">
      <c r="A436" s="85" t="s">
        <v>599</v>
      </c>
      <c r="B436" s="85" t="s">
        <v>483</v>
      </c>
      <c r="C436" s="85">
        <v>30</v>
      </c>
      <c r="D436" s="85" t="s">
        <v>53</v>
      </c>
      <c r="E436" s="85">
        <v>42</v>
      </c>
      <c r="F436" s="85" t="s">
        <v>35</v>
      </c>
      <c r="G436" s="85">
        <v>39.895359755746306</v>
      </c>
      <c r="H436" s="85">
        <v>2.2706982116555778</v>
      </c>
      <c r="I436" s="85">
        <v>0</v>
      </c>
      <c r="J436" s="85">
        <v>20.760547483761837</v>
      </c>
      <c r="K436" s="85">
        <v>0</v>
      </c>
      <c r="L436" s="85">
        <v>2.9499999999999997</v>
      </c>
      <c r="M436" s="85">
        <v>1.1230073483040541</v>
      </c>
      <c r="N436" s="85">
        <v>8.2783013845843669</v>
      </c>
      <c r="O436" s="85">
        <v>1.0999999999999999</v>
      </c>
      <c r="P436" s="85">
        <v>2.695928094013551</v>
      </c>
      <c r="S436" s="88"/>
      <c r="T436" s="87">
        <v>3.5</v>
      </c>
      <c r="V436" s="89">
        <f t="shared" si="80"/>
        <v>80.303144066410113</v>
      </c>
      <c r="W436" s="66">
        <f t="shared" si="75"/>
        <v>82.60314406641011</v>
      </c>
      <c r="X436" s="66">
        <f t="shared" si="76"/>
        <v>82.803144066410113</v>
      </c>
      <c r="Y436" s="66">
        <f t="shared" si="77"/>
        <v>80.303144066410113</v>
      </c>
      <c r="Z436" s="66">
        <f t="shared" si="78"/>
        <v>82.60314406641011</v>
      </c>
      <c r="AA436" s="66">
        <f t="shared" si="79"/>
        <v>82.803144066410113</v>
      </c>
      <c r="AB436" t="s">
        <v>470</v>
      </c>
      <c r="AC436" t="s">
        <v>471</v>
      </c>
      <c r="AD436" t="s">
        <v>54</v>
      </c>
      <c r="AE436" t="s">
        <v>36</v>
      </c>
      <c r="AF436">
        <v>28</v>
      </c>
      <c r="AG436" t="s">
        <v>37</v>
      </c>
      <c r="AH436">
        <v>30</v>
      </c>
      <c r="AI436">
        <v>55.712000000000003</v>
      </c>
      <c r="AJ436">
        <v>6.9129999999999999E-3</v>
      </c>
      <c r="AK436">
        <v>0</v>
      </c>
      <c r="AL436" t="s">
        <v>507</v>
      </c>
      <c r="AM436" t="s">
        <v>472</v>
      </c>
      <c r="AN436" t="s">
        <v>38</v>
      </c>
      <c r="AO436" t="s">
        <v>39</v>
      </c>
      <c r="AP436" t="s">
        <v>55</v>
      </c>
      <c r="AR436" s="71">
        <f t="shared" si="65"/>
        <v>91.5</v>
      </c>
      <c r="AS436" s="1">
        <f t="shared" si="66"/>
        <v>96.5</v>
      </c>
      <c r="AT436">
        <v>5</v>
      </c>
      <c r="AU436" t="b">
        <f t="shared" si="67"/>
        <v>0</v>
      </c>
      <c r="AW436">
        <v>9.6500000000000002E-2</v>
      </c>
    </row>
    <row r="437" spans="1:49" x14ac:dyDescent="0.25">
      <c r="A437" s="85" t="s">
        <v>599</v>
      </c>
      <c r="B437" s="85" t="s">
        <v>601</v>
      </c>
      <c r="C437" s="85">
        <v>36</v>
      </c>
      <c r="D437" s="85" t="s">
        <v>53</v>
      </c>
      <c r="E437" s="85">
        <v>42</v>
      </c>
      <c r="F437" s="85" t="s">
        <v>35</v>
      </c>
      <c r="G437" s="85">
        <v>38.908926742293694</v>
      </c>
      <c r="H437" s="85">
        <v>2.2443118260075678</v>
      </c>
      <c r="I437" s="85">
        <v>0</v>
      </c>
      <c r="J437" s="85">
        <v>20.268094556971082</v>
      </c>
      <c r="K437" s="85">
        <v>0</v>
      </c>
      <c r="L437" s="85">
        <v>2.9499999999999997</v>
      </c>
      <c r="M437" s="85">
        <v>1.1255435826099704</v>
      </c>
      <c r="N437" s="85">
        <v>8.4454616666666702</v>
      </c>
      <c r="O437" s="85">
        <v>1.0999999999999996</v>
      </c>
      <c r="P437" s="85">
        <v>2.653784490765029</v>
      </c>
      <c r="S437" s="88"/>
      <c r="T437" s="87">
        <v>3.5</v>
      </c>
      <c r="V437" s="89">
        <f t="shared" si="80"/>
        <v>78.951811039306449</v>
      </c>
      <c r="W437" s="66">
        <f t="shared" si="75"/>
        <v>81.251811039306446</v>
      </c>
      <c r="X437" s="66">
        <f t="shared" si="76"/>
        <v>81.451811039306449</v>
      </c>
      <c r="Y437" s="66">
        <f t="shared" si="77"/>
        <v>78.951811039306449</v>
      </c>
      <c r="Z437" s="66">
        <f t="shared" si="78"/>
        <v>81.251811039306446</v>
      </c>
      <c r="AA437" s="66">
        <f t="shared" si="79"/>
        <v>81.451811039306449</v>
      </c>
      <c r="AB437" t="s">
        <v>470</v>
      </c>
      <c r="AC437" t="s">
        <v>471</v>
      </c>
      <c r="AD437" t="s">
        <v>54</v>
      </c>
      <c r="AE437" t="s">
        <v>36</v>
      </c>
      <c r="AF437">
        <v>28</v>
      </c>
      <c r="AG437" t="s">
        <v>37</v>
      </c>
      <c r="AH437">
        <v>30</v>
      </c>
      <c r="AI437">
        <v>83.567999999999998</v>
      </c>
      <c r="AJ437">
        <v>6.9129999999999999E-3</v>
      </c>
      <c r="AK437">
        <v>0</v>
      </c>
      <c r="AL437" t="s">
        <v>508</v>
      </c>
      <c r="AM437" t="s">
        <v>472</v>
      </c>
      <c r="AN437" t="s">
        <v>38</v>
      </c>
      <c r="AO437" t="s">
        <v>39</v>
      </c>
      <c r="AP437" t="s">
        <v>55</v>
      </c>
      <c r="AR437" s="71">
        <f t="shared" si="65"/>
        <v>105</v>
      </c>
      <c r="AS437" s="1">
        <f t="shared" si="66"/>
        <v>110</v>
      </c>
      <c r="AT437">
        <v>5</v>
      </c>
      <c r="AU437" t="b">
        <f t="shared" si="67"/>
        <v>0</v>
      </c>
      <c r="AW437">
        <v>0.11</v>
      </c>
    </row>
    <row r="438" spans="1:49" x14ac:dyDescent="0.25">
      <c r="A438" s="85" t="s">
        <v>602</v>
      </c>
      <c r="B438" s="85" t="s">
        <v>596</v>
      </c>
      <c r="C438" s="85">
        <v>12</v>
      </c>
      <c r="D438" s="85" t="s">
        <v>53</v>
      </c>
      <c r="E438" s="85">
        <v>42</v>
      </c>
      <c r="F438" s="85" t="s">
        <v>35</v>
      </c>
      <c r="G438" s="85">
        <v>38.508654867892012</v>
      </c>
      <c r="H438" s="85">
        <v>2.2950658267961188</v>
      </c>
      <c r="I438" s="85">
        <v>0</v>
      </c>
      <c r="J438" s="85">
        <v>16.873381925341707</v>
      </c>
      <c r="K438" s="85">
        <v>0</v>
      </c>
      <c r="L438" s="85">
        <v>2.95</v>
      </c>
      <c r="M438" s="85">
        <v>0.99832264281449845</v>
      </c>
      <c r="N438" s="85">
        <v>7.7129066233486503</v>
      </c>
      <c r="O438" s="85">
        <v>1.1000000000000001</v>
      </c>
      <c r="P438" s="85">
        <v>2.5887660213172468</v>
      </c>
      <c r="S438" s="88"/>
      <c r="T438" s="87">
        <v>3.5</v>
      </c>
      <c r="V438" s="89">
        <f t="shared" si="80"/>
        <v>74.23203208071412</v>
      </c>
      <c r="W438" s="66">
        <f t="shared" si="75"/>
        <v>76.532032080714117</v>
      </c>
      <c r="X438" s="66">
        <f t="shared" si="76"/>
        <v>76.73203208071412</v>
      </c>
      <c r="Y438" s="66">
        <f t="shared" si="77"/>
        <v>74.23203208071412</v>
      </c>
      <c r="Z438" s="66">
        <f t="shared" si="78"/>
        <v>76.532032080714117</v>
      </c>
      <c r="AA438" s="66">
        <f t="shared" si="79"/>
        <v>76.73203208071412</v>
      </c>
      <c r="AB438" t="s">
        <v>470</v>
      </c>
      <c r="AC438" t="s">
        <v>471</v>
      </c>
      <c r="AD438" t="s">
        <v>54</v>
      </c>
      <c r="AE438" t="s">
        <v>36</v>
      </c>
      <c r="AF438">
        <v>28</v>
      </c>
      <c r="AG438" t="s">
        <v>37</v>
      </c>
      <c r="AH438">
        <v>30</v>
      </c>
      <c r="AI438">
        <v>27.855999999999998</v>
      </c>
      <c r="AJ438">
        <v>6.9129999999999999E-3</v>
      </c>
      <c r="AK438">
        <v>0</v>
      </c>
      <c r="AL438" t="s">
        <v>509</v>
      </c>
      <c r="AM438" t="s">
        <v>472</v>
      </c>
      <c r="AN438" t="s">
        <v>38</v>
      </c>
      <c r="AO438" t="s">
        <v>39</v>
      </c>
      <c r="AP438" t="s">
        <v>55</v>
      </c>
      <c r="AR438" s="71">
        <f t="shared" si="65"/>
        <v>78.2</v>
      </c>
      <c r="AS438" s="1">
        <f t="shared" si="66"/>
        <v>83.2</v>
      </c>
      <c r="AT438">
        <v>5</v>
      </c>
      <c r="AU438" t="b">
        <f t="shared" si="67"/>
        <v>0</v>
      </c>
      <c r="AW438">
        <v>8.3199999999999996E-2</v>
      </c>
    </row>
    <row r="439" spans="1:49" x14ac:dyDescent="0.25">
      <c r="A439" s="85" t="s">
        <v>602</v>
      </c>
      <c r="B439" s="85" t="s">
        <v>40</v>
      </c>
      <c r="C439" s="85">
        <v>18</v>
      </c>
      <c r="D439" s="85" t="s">
        <v>53</v>
      </c>
      <c r="E439" s="85">
        <v>42</v>
      </c>
      <c r="F439" s="85" t="s">
        <v>35</v>
      </c>
      <c r="G439" s="85">
        <v>38.325310072916423</v>
      </c>
      <c r="H439" s="85">
        <v>2.2295957872021219</v>
      </c>
      <c r="I439" s="85">
        <v>0</v>
      </c>
      <c r="J439" s="85">
        <v>18.67432865639622</v>
      </c>
      <c r="K439" s="85">
        <v>0</v>
      </c>
      <c r="L439" s="85">
        <v>2.95</v>
      </c>
      <c r="M439" s="85">
        <v>1.0489306810170111</v>
      </c>
      <c r="N439" s="85">
        <v>7.953647990641997</v>
      </c>
      <c r="O439" s="85">
        <v>1.1000000000000003</v>
      </c>
      <c r="P439" s="85">
        <v>2.5943390592200926</v>
      </c>
      <c r="S439" s="88"/>
      <c r="T439" s="87">
        <v>3.5</v>
      </c>
      <c r="V439" s="89">
        <f t="shared" si="80"/>
        <v>76.146556460191746</v>
      </c>
      <c r="W439" s="66">
        <f t="shared" si="75"/>
        <v>78.446556460191744</v>
      </c>
      <c r="X439" s="66">
        <f t="shared" si="76"/>
        <v>78.646556460191746</v>
      </c>
      <c r="Y439" s="66">
        <f t="shared" si="77"/>
        <v>76.146556460191746</v>
      </c>
      <c r="Z439" s="66">
        <f t="shared" si="78"/>
        <v>78.446556460191744</v>
      </c>
      <c r="AA439" s="66">
        <f t="shared" si="79"/>
        <v>78.646556460191746</v>
      </c>
      <c r="AB439" t="s">
        <v>470</v>
      </c>
      <c r="AC439" t="s">
        <v>471</v>
      </c>
      <c r="AD439" t="s">
        <v>54</v>
      </c>
      <c r="AE439" t="s">
        <v>36</v>
      </c>
      <c r="AF439">
        <v>28</v>
      </c>
      <c r="AG439" t="s">
        <v>37</v>
      </c>
      <c r="AH439">
        <v>30</v>
      </c>
      <c r="AI439">
        <v>55.712000000000003</v>
      </c>
      <c r="AJ439">
        <v>6.9129999999999999E-3</v>
      </c>
      <c r="AK439">
        <v>0</v>
      </c>
      <c r="AL439" t="s">
        <v>510</v>
      </c>
      <c r="AM439" t="s">
        <v>472</v>
      </c>
      <c r="AN439" t="s">
        <v>38</v>
      </c>
      <c r="AO439" t="s">
        <v>39</v>
      </c>
      <c r="AP439" t="s">
        <v>55</v>
      </c>
      <c r="AR439" s="71">
        <f t="shared" si="65"/>
        <v>94.1</v>
      </c>
      <c r="AS439" s="1">
        <f t="shared" si="66"/>
        <v>99.1</v>
      </c>
      <c r="AT439">
        <v>5</v>
      </c>
      <c r="AU439" t="b">
        <f t="shared" si="67"/>
        <v>0</v>
      </c>
      <c r="AW439">
        <v>9.9099999999999994E-2</v>
      </c>
    </row>
    <row r="440" spans="1:49" x14ac:dyDescent="0.25">
      <c r="A440" s="85" t="s">
        <v>602</v>
      </c>
      <c r="B440" s="85" t="s">
        <v>603</v>
      </c>
      <c r="C440" s="85">
        <v>24</v>
      </c>
      <c r="D440" s="85" t="s">
        <v>53</v>
      </c>
      <c r="E440" s="85">
        <v>42</v>
      </c>
      <c r="F440" s="85" t="s">
        <v>35</v>
      </c>
      <c r="G440" s="85">
        <v>38.692074418437684</v>
      </c>
      <c r="H440" s="85">
        <v>2.2546862905837983</v>
      </c>
      <c r="I440" s="85">
        <v>0</v>
      </c>
      <c r="J440" s="85">
        <v>20.514254157578289</v>
      </c>
      <c r="K440" s="85">
        <v>0</v>
      </c>
      <c r="L440" s="85">
        <v>2.95</v>
      </c>
      <c r="M440" s="85">
        <v>1.1134622222592041</v>
      </c>
      <c r="N440" s="85">
        <v>8.1052066119507487</v>
      </c>
      <c r="O440" s="85">
        <v>1.1000000000000001</v>
      </c>
      <c r="P440" s="85">
        <v>2.6244143518366179</v>
      </c>
      <c r="S440" s="88"/>
      <c r="T440" s="87">
        <v>3.5</v>
      </c>
      <c r="V440" s="89">
        <f t="shared" si="80"/>
        <v>78.599411762062545</v>
      </c>
      <c r="W440" s="66">
        <f t="shared" si="75"/>
        <v>80.899411762062542</v>
      </c>
      <c r="X440" s="66">
        <f t="shared" si="76"/>
        <v>81.099411762062545</v>
      </c>
      <c r="Y440" s="66">
        <f t="shared" si="77"/>
        <v>78.599411762062545</v>
      </c>
      <c r="Z440" s="66">
        <f t="shared" si="78"/>
        <v>80.899411762062542</v>
      </c>
      <c r="AA440" s="66">
        <f t="shared" si="79"/>
        <v>81.099411762062545</v>
      </c>
      <c r="AB440" t="s">
        <v>470</v>
      </c>
      <c r="AC440" t="s">
        <v>471</v>
      </c>
      <c r="AD440" t="s">
        <v>54</v>
      </c>
      <c r="AE440" t="s">
        <v>36</v>
      </c>
      <c r="AF440">
        <v>28</v>
      </c>
      <c r="AG440" t="s">
        <v>37</v>
      </c>
      <c r="AH440">
        <v>30</v>
      </c>
      <c r="AI440">
        <v>83.567999999999998</v>
      </c>
      <c r="AJ440">
        <v>6.9129999999999999E-3</v>
      </c>
      <c r="AK440">
        <v>0</v>
      </c>
      <c r="AL440" t="s">
        <v>511</v>
      </c>
      <c r="AM440" t="s">
        <v>472</v>
      </c>
      <c r="AN440" t="s">
        <v>38</v>
      </c>
      <c r="AO440" t="s">
        <v>39</v>
      </c>
      <c r="AP440" t="s">
        <v>55</v>
      </c>
      <c r="AR440" s="71">
        <f t="shared" si="65"/>
        <v>106.3</v>
      </c>
      <c r="AS440" s="1">
        <f t="shared" si="66"/>
        <v>111.3</v>
      </c>
      <c r="AT440">
        <v>5</v>
      </c>
      <c r="AU440" t="b">
        <f t="shared" si="67"/>
        <v>0</v>
      </c>
      <c r="AW440">
        <v>0.1113</v>
      </c>
    </row>
    <row r="441" spans="1:49" x14ac:dyDescent="0.25">
      <c r="A441" s="85" t="s">
        <v>602</v>
      </c>
      <c r="B441" s="85" t="s">
        <v>41</v>
      </c>
      <c r="C441" s="85">
        <v>30</v>
      </c>
      <c r="D441" s="85" t="s">
        <v>53</v>
      </c>
      <c r="E441" s="85">
        <v>42</v>
      </c>
      <c r="F441" s="85" t="s">
        <v>35</v>
      </c>
      <c r="G441" s="85">
        <v>38.721805629011286</v>
      </c>
      <c r="H441" s="85">
        <v>2.245193847086675</v>
      </c>
      <c r="I441" s="85">
        <v>0</v>
      </c>
      <c r="J441" s="85">
        <v>20.937000577237999</v>
      </c>
      <c r="K441" s="85">
        <v>0</v>
      </c>
      <c r="L441" s="85">
        <v>2.9499999999999997</v>
      </c>
      <c r="M441" s="85">
        <v>1.1365429237352858</v>
      </c>
      <c r="N441" s="85">
        <v>8.341759554310384</v>
      </c>
      <c r="O441" s="85">
        <v>1.0999999999999999</v>
      </c>
      <c r="P441" s="85">
        <v>2.6393455783241384</v>
      </c>
      <c r="S441" s="88"/>
      <c r="T441" s="87">
        <v>3.5</v>
      </c>
      <c r="V441" s="89">
        <f t="shared" si="80"/>
        <v>79.326454262619094</v>
      </c>
      <c r="W441" s="66">
        <f t="shared" si="75"/>
        <v>81.626454262619092</v>
      </c>
      <c r="X441" s="66">
        <f t="shared" si="76"/>
        <v>81.826454262619094</v>
      </c>
      <c r="Y441" s="66">
        <f t="shared" si="77"/>
        <v>79.326454262619094</v>
      </c>
      <c r="Z441" s="66">
        <f t="shared" si="78"/>
        <v>81.626454262619092</v>
      </c>
      <c r="AA441" s="66">
        <f t="shared" si="79"/>
        <v>81.826454262619094</v>
      </c>
      <c r="AB441" t="s">
        <v>470</v>
      </c>
      <c r="AC441" t="s">
        <v>471</v>
      </c>
      <c r="AD441" t="s">
        <v>54</v>
      </c>
      <c r="AE441" t="s">
        <v>36</v>
      </c>
      <c r="AF441">
        <v>28</v>
      </c>
      <c r="AG441" t="s">
        <v>37</v>
      </c>
      <c r="AH441">
        <v>30</v>
      </c>
      <c r="AI441">
        <v>27.856000000000002</v>
      </c>
      <c r="AJ441">
        <v>6.9129999999999999E-3</v>
      </c>
      <c r="AK441">
        <v>0</v>
      </c>
      <c r="AL441" t="s">
        <v>512</v>
      </c>
      <c r="AM441" t="s">
        <v>472</v>
      </c>
      <c r="AN441" t="s">
        <v>38</v>
      </c>
      <c r="AO441" t="s">
        <v>39</v>
      </c>
      <c r="AP441" t="s">
        <v>55</v>
      </c>
      <c r="AR441" s="71">
        <f t="shared" si="65"/>
        <v>80.599999999999994</v>
      </c>
      <c r="AS441" s="1">
        <f t="shared" si="66"/>
        <v>85.6</v>
      </c>
      <c r="AT441">
        <v>5</v>
      </c>
      <c r="AU441" t="b">
        <f t="shared" si="67"/>
        <v>0</v>
      </c>
      <c r="AW441">
        <v>8.5599999999999996E-2</v>
      </c>
    </row>
    <row r="442" spans="1:49" x14ac:dyDescent="0.25">
      <c r="A442" s="85" t="s">
        <v>602</v>
      </c>
      <c r="B442" s="85" t="s">
        <v>604</v>
      </c>
      <c r="C442" s="85">
        <v>36</v>
      </c>
      <c r="D442" s="85" t="s">
        <v>53</v>
      </c>
      <c r="E442" s="85">
        <v>42</v>
      </c>
      <c r="F442" s="85" t="s">
        <v>35</v>
      </c>
      <c r="G442" s="85">
        <v>38.894464986597733</v>
      </c>
      <c r="H442" s="85">
        <v>2.2321392636144992</v>
      </c>
      <c r="I442" s="85">
        <v>0</v>
      </c>
      <c r="J442" s="85">
        <v>20.545739687888499</v>
      </c>
      <c r="K442" s="85">
        <v>0</v>
      </c>
      <c r="L442" s="85">
        <v>2.95</v>
      </c>
      <c r="M442" s="85">
        <v>1.158611588232453</v>
      </c>
      <c r="N442" s="85">
        <v>8.4923994079671683</v>
      </c>
      <c r="O442" s="85">
        <v>1.0999999999999999</v>
      </c>
      <c r="P442" s="85">
        <v>2.6571665607123438</v>
      </c>
      <c r="S442" s="88"/>
      <c r="T442" s="87">
        <v>3.5</v>
      </c>
      <c r="V442" s="89">
        <f t="shared" si="80"/>
        <v>79.298382231398193</v>
      </c>
      <c r="W442" s="66">
        <f t="shared" si="75"/>
        <v>81.59838223139819</v>
      </c>
      <c r="X442" s="66">
        <f t="shared" si="76"/>
        <v>81.798382231398193</v>
      </c>
      <c r="Y442" s="66">
        <f t="shared" si="77"/>
        <v>79.298382231398193</v>
      </c>
      <c r="Z442" s="66">
        <f t="shared" si="78"/>
        <v>81.59838223139819</v>
      </c>
      <c r="AA442" s="66">
        <f t="shared" si="79"/>
        <v>81.798382231398193</v>
      </c>
      <c r="AB442" t="s">
        <v>470</v>
      </c>
      <c r="AC442" t="s">
        <v>471</v>
      </c>
      <c r="AD442" t="s">
        <v>54</v>
      </c>
      <c r="AE442" t="s">
        <v>36</v>
      </c>
      <c r="AF442">
        <v>28</v>
      </c>
      <c r="AG442" t="s">
        <v>37</v>
      </c>
      <c r="AH442">
        <v>30</v>
      </c>
      <c r="AI442">
        <v>55.71200000000001</v>
      </c>
      <c r="AJ442">
        <v>6.9129999999999999E-3</v>
      </c>
      <c r="AK442">
        <v>0</v>
      </c>
      <c r="AL442" t="s">
        <v>513</v>
      </c>
      <c r="AM442" t="s">
        <v>472</v>
      </c>
      <c r="AN442" t="s">
        <v>38</v>
      </c>
      <c r="AO442" t="s">
        <v>39</v>
      </c>
      <c r="AP442" t="s">
        <v>55</v>
      </c>
      <c r="AR442" s="71">
        <f t="shared" si="65"/>
        <v>96.5</v>
      </c>
      <c r="AS442" s="1">
        <f t="shared" si="66"/>
        <v>101.5</v>
      </c>
      <c r="AT442">
        <v>5</v>
      </c>
      <c r="AU442" t="b">
        <f t="shared" si="67"/>
        <v>0</v>
      </c>
      <c r="AW442">
        <v>0.10150000000000001</v>
      </c>
    </row>
    <row r="443" spans="1:49" x14ac:dyDescent="0.25">
      <c r="A443" s="85" t="s">
        <v>605</v>
      </c>
      <c r="B443" s="85" t="s">
        <v>597</v>
      </c>
      <c r="C443" s="85">
        <v>12</v>
      </c>
      <c r="D443" s="85" t="s">
        <v>53</v>
      </c>
      <c r="E443" s="85">
        <v>42</v>
      </c>
      <c r="F443" s="85" t="s">
        <v>35</v>
      </c>
      <c r="G443" s="85">
        <v>38.440353604250419</v>
      </c>
      <c r="H443" s="85">
        <v>2.2831298599581729</v>
      </c>
      <c r="I443" s="85">
        <v>0</v>
      </c>
      <c r="J443" s="85">
        <v>17.968219683856244</v>
      </c>
      <c r="K443" s="85">
        <v>0</v>
      </c>
      <c r="L443" s="85">
        <v>2.95</v>
      </c>
      <c r="M443" s="85">
        <v>1.0680992675102674</v>
      </c>
      <c r="N443" s="85">
        <v>7.775640730901781</v>
      </c>
      <c r="O443" s="85">
        <v>1.1000000000000003</v>
      </c>
      <c r="P443" s="85">
        <v>2.5920792298973843</v>
      </c>
      <c r="S443" s="88"/>
      <c r="T443" s="87">
        <v>3.5</v>
      </c>
      <c r="V443" s="89">
        <f t="shared" si="80"/>
        <v>75.394392516416104</v>
      </c>
      <c r="W443" s="66">
        <f t="shared" si="75"/>
        <v>77.694392516416102</v>
      </c>
      <c r="X443" s="66">
        <f t="shared" si="76"/>
        <v>77.894392516416104</v>
      </c>
      <c r="Y443" s="66">
        <f t="shared" si="77"/>
        <v>75.394392516416104</v>
      </c>
      <c r="Z443" s="66">
        <f t="shared" si="78"/>
        <v>77.694392516416102</v>
      </c>
      <c r="AA443" s="66">
        <f t="shared" si="79"/>
        <v>77.894392516416104</v>
      </c>
      <c r="AB443" t="s">
        <v>470</v>
      </c>
      <c r="AC443" t="s">
        <v>471</v>
      </c>
      <c r="AD443" t="s">
        <v>54</v>
      </c>
      <c r="AE443" t="s">
        <v>36</v>
      </c>
      <c r="AF443">
        <v>28</v>
      </c>
      <c r="AG443" t="s">
        <v>37</v>
      </c>
      <c r="AH443">
        <v>30</v>
      </c>
      <c r="AI443">
        <v>80.626000000000005</v>
      </c>
      <c r="AJ443">
        <v>6.9129999999999999E-3</v>
      </c>
      <c r="AK443">
        <v>0</v>
      </c>
      <c r="AL443" t="s">
        <v>514</v>
      </c>
      <c r="AM443" t="s">
        <v>472</v>
      </c>
      <c r="AN443" t="s">
        <v>38</v>
      </c>
      <c r="AO443" t="s">
        <v>39</v>
      </c>
      <c r="AP443" t="s">
        <v>55</v>
      </c>
      <c r="AR443" s="71">
        <f t="shared" si="65"/>
        <v>107.4</v>
      </c>
      <c r="AS443" s="1">
        <f t="shared" si="66"/>
        <v>112.4</v>
      </c>
      <c r="AT443">
        <v>5</v>
      </c>
      <c r="AU443" t="b">
        <f t="shared" si="67"/>
        <v>0</v>
      </c>
      <c r="AW443">
        <v>0.1124</v>
      </c>
    </row>
    <row r="444" spans="1:49" x14ac:dyDescent="0.25">
      <c r="A444" s="85" t="s">
        <v>605</v>
      </c>
      <c r="B444" s="85" t="s">
        <v>43</v>
      </c>
      <c r="C444" s="85">
        <v>18</v>
      </c>
      <c r="D444" s="85" t="s">
        <v>53</v>
      </c>
      <c r="E444" s="85">
        <v>42</v>
      </c>
      <c r="F444" s="85" t="s">
        <v>35</v>
      </c>
      <c r="G444" s="85">
        <v>36.443414571153532</v>
      </c>
      <c r="H444" s="85">
        <v>2.1397533689677246</v>
      </c>
      <c r="I444" s="85">
        <v>0</v>
      </c>
      <c r="J444" s="85">
        <v>19.413706979083283</v>
      </c>
      <c r="K444" s="85">
        <v>0</v>
      </c>
      <c r="L444" s="85">
        <v>2.95</v>
      </c>
      <c r="M444" s="85">
        <v>1.053178998490206</v>
      </c>
      <c r="N444" s="85">
        <v>8.0000715045432145</v>
      </c>
      <c r="O444" s="85">
        <v>1.1000000000000003</v>
      </c>
      <c r="P444" s="85">
        <v>2.4998479178280468</v>
      </c>
      <c r="S444" s="88"/>
      <c r="T444" s="87">
        <v>3.5</v>
      </c>
      <c r="V444" s="89">
        <f t="shared" si="80"/>
        <v>74.960219971098283</v>
      </c>
      <c r="W444" s="66">
        <f t="shared" si="75"/>
        <v>77.26021997109828</v>
      </c>
      <c r="X444" s="66">
        <f t="shared" si="76"/>
        <v>77.460219971098283</v>
      </c>
      <c r="Y444" s="66">
        <f t="shared" si="77"/>
        <v>74.960219971098283</v>
      </c>
      <c r="Z444" s="66">
        <f t="shared" si="78"/>
        <v>77.26021997109828</v>
      </c>
      <c r="AA444" s="66">
        <f t="shared" si="79"/>
        <v>77.460219971098283</v>
      </c>
      <c r="AB444" t="s">
        <v>470</v>
      </c>
      <c r="AC444" t="s">
        <v>471</v>
      </c>
      <c r="AD444" t="s">
        <v>54</v>
      </c>
      <c r="AE444" t="s">
        <v>36</v>
      </c>
      <c r="AF444">
        <v>28</v>
      </c>
      <c r="AG444" t="s">
        <v>37</v>
      </c>
      <c r="AH444">
        <v>30</v>
      </c>
      <c r="AI444">
        <v>27.856000000000002</v>
      </c>
      <c r="AJ444">
        <v>6.9129999999999999E-3</v>
      </c>
      <c r="AK444">
        <v>0</v>
      </c>
      <c r="AL444" t="s">
        <v>515</v>
      </c>
      <c r="AM444" t="s">
        <v>472</v>
      </c>
      <c r="AN444" t="s">
        <v>38</v>
      </c>
      <c r="AO444" t="s">
        <v>39</v>
      </c>
      <c r="AP444" t="s">
        <v>55</v>
      </c>
      <c r="AR444" s="71">
        <f t="shared" si="65"/>
        <v>83</v>
      </c>
      <c r="AS444" s="1">
        <f t="shared" si="66"/>
        <v>88</v>
      </c>
      <c r="AT444">
        <v>5</v>
      </c>
      <c r="AU444" t="b">
        <f t="shared" si="67"/>
        <v>0</v>
      </c>
      <c r="AW444">
        <v>8.7999999999999995E-2</v>
      </c>
    </row>
    <row r="445" spans="1:49" x14ac:dyDescent="0.25">
      <c r="A445" s="85" t="s">
        <v>605</v>
      </c>
      <c r="B445" s="85" t="s">
        <v>606</v>
      </c>
      <c r="C445" s="85">
        <v>24</v>
      </c>
      <c r="D445" s="85" t="s">
        <v>53</v>
      </c>
      <c r="E445" s="85">
        <v>42</v>
      </c>
      <c r="F445" s="85" t="s">
        <v>35</v>
      </c>
      <c r="G445" s="85">
        <v>38.621738584147046</v>
      </c>
      <c r="H445" s="85">
        <v>2.2387431503570809</v>
      </c>
      <c r="I445" s="85">
        <v>0</v>
      </c>
      <c r="J445" s="85">
        <v>21.243072626236497</v>
      </c>
      <c r="K445" s="85">
        <v>0</v>
      </c>
      <c r="L445" s="85">
        <v>2.95</v>
      </c>
      <c r="M445" s="85">
        <v>1.1537902304691003</v>
      </c>
      <c r="N445" s="85">
        <v>8.1704906262564645</v>
      </c>
      <c r="O445" s="85">
        <v>1.1000000000000003</v>
      </c>
      <c r="P445" s="85">
        <v>2.6262346031490265</v>
      </c>
      <c r="S445" s="88"/>
      <c r="T445" s="87">
        <v>3.5</v>
      </c>
      <c r="V445" s="89">
        <f t="shared" si="80"/>
        <v>79.365326670258128</v>
      </c>
      <c r="W445" s="66">
        <f t="shared" si="75"/>
        <v>81.665326670258125</v>
      </c>
      <c r="X445" s="66">
        <f t="shared" si="76"/>
        <v>81.865326670258128</v>
      </c>
      <c r="Y445" s="66">
        <f t="shared" si="77"/>
        <v>79.365326670258128</v>
      </c>
      <c r="Z445" s="66">
        <f t="shared" si="78"/>
        <v>81.665326670258125</v>
      </c>
      <c r="AA445" s="66">
        <f t="shared" si="79"/>
        <v>81.865326670258128</v>
      </c>
      <c r="AB445" t="s">
        <v>470</v>
      </c>
      <c r="AC445" t="s">
        <v>471</v>
      </c>
      <c r="AD445" t="s">
        <v>54</v>
      </c>
      <c r="AE445" t="s">
        <v>36</v>
      </c>
      <c r="AF445">
        <v>28</v>
      </c>
      <c r="AG445" t="s">
        <v>37</v>
      </c>
      <c r="AH445">
        <v>30</v>
      </c>
      <c r="AI445">
        <v>55.712000000000003</v>
      </c>
      <c r="AJ445">
        <v>6.9129999999999999E-3</v>
      </c>
      <c r="AK445">
        <v>0</v>
      </c>
      <c r="AL445" t="s">
        <v>516</v>
      </c>
      <c r="AM445" t="s">
        <v>472</v>
      </c>
      <c r="AN445" t="s">
        <v>38</v>
      </c>
      <c r="AO445" t="s">
        <v>39</v>
      </c>
      <c r="AP445" t="s">
        <v>55</v>
      </c>
      <c r="AR445" s="71">
        <f t="shared" si="65"/>
        <v>98.8</v>
      </c>
      <c r="AS445" s="1">
        <f t="shared" si="66"/>
        <v>103.8</v>
      </c>
      <c r="AT445">
        <v>5</v>
      </c>
      <c r="AU445" t="b">
        <f t="shared" si="67"/>
        <v>0</v>
      </c>
      <c r="AW445">
        <v>0.1038</v>
      </c>
    </row>
    <row r="446" spans="1:49" x14ac:dyDescent="0.25">
      <c r="A446" s="85" t="s">
        <v>605</v>
      </c>
      <c r="B446" s="85" t="s">
        <v>44</v>
      </c>
      <c r="C446" s="85">
        <v>30</v>
      </c>
      <c r="D446" s="85" t="s">
        <v>53</v>
      </c>
      <c r="E446" s="85">
        <v>42</v>
      </c>
      <c r="F446" s="85" t="s">
        <v>35</v>
      </c>
      <c r="G446" s="85">
        <v>37.567166806251514</v>
      </c>
      <c r="H446" s="85">
        <v>2.177341860956119</v>
      </c>
      <c r="I446" s="85">
        <v>0</v>
      </c>
      <c r="J446" s="85">
        <v>21.12132343014606</v>
      </c>
      <c r="K446" s="85">
        <v>0</v>
      </c>
      <c r="L446" s="85">
        <v>2.9499999999999997</v>
      </c>
      <c r="M446" s="85">
        <v>1.1377839607139424</v>
      </c>
      <c r="N446" s="85">
        <v>8.3997963113404435</v>
      </c>
      <c r="O446" s="85">
        <v>1.1000000000000001</v>
      </c>
      <c r="P446" s="85">
        <v>2.5828249492405839</v>
      </c>
      <c r="S446" s="88"/>
      <c r="T446" s="87">
        <v>3.5</v>
      </c>
      <c r="V446" s="89">
        <f t="shared" si="80"/>
        <v>78.35889545769254</v>
      </c>
      <c r="W446" s="66">
        <f t="shared" si="75"/>
        <v>80.658895457692537</v>
      </c>
      <c r="X446" s="66">
        <f t="shared" si="76"/>
        <v>80.85889545769254</v>
      </c>
      <c r="Y446" s="66">
        <f t="shared" si="77"/>
        <v>78.35889545769254</v>
      </c>
      <c r="Z446" s="66">
        <f t="shared" si="78"/>
        <v>80.658895457692537</v>
      </c>
      <c r="AA446" s="66">
        <f t="shared" si="79"/>
        <v>80.85889545769254</v>
      </c>
      <c r="AB446" t="s">
        <v>470</v>
      </c>
      <c r="AC446" t="s">
        <v>471</v>
      </c>
      <c r="AD446" t="s">
        <v>54</v>
      </c>
      <c r="AE446" t="s">
        <v>36</v>
      </c>
      <c r="AF446">
        <v>28</v>
      </c>
      <c r="AG446" t="s">
        <v>37</v>
      </c>
      <c r="AH446">
        <v>30</v>
      </c>
      <c r="AI446">
        <v>80.625999999999991</v>
      </c>
      <c r="AJ446">
        <v>6.9129999999999999E-3</v>
      </c>
      <c r="AK446">
        <v>0</v>
      </c>
      <c r="AL446" t="s">
        <v>517</v>
      </c>
      <c r="AM446" t="s">
        <v>472</v>
      </c>
      <c r="AN446" t="s">
        <v>38</v>
      </c>
      <c r="AO446" t="s">
        <v>39</v>
      </c>
      <c r="AP446" t="s">
        <v>55</v>
      </c>
      <c r="AR446" s="71">
        <f t="shared" si="65"/>
        <v>108.5</v>
      </c>
      <c r="AS446" s="1">
        <f t="shared" si="66"/>
        <v>113.5</v>
      </c>
      <c r="AT446">
        <v>5</v>
      </c>
      <c r="AU446" t="b">
        <f t="shared" si="67"/>
        <v>0</v>
      </c>
      <c r="AW446">
        <v>0.1135</v>
      </c>
    </row>
    <row r="447" spans="1:49" x14ac:dyDescent="0.25">
      <c r="A447" s="85" t="s">
        <v>605</v>
      </c>
      <c r="B447" s="85" t="s">
        <v>607</v>
      </c>
      <c r="C447" s="85">
        <v>36</v>
      </c>
      <c r="D447" s="85" t="s">
        <v>53</v>
      </c>
      <c r="E447" s="85">
        <v>42</v>
      </c>
      <c r="F447" s="85" t="s">
        <v>35</v>
      </c>
      <c r="G447" s="85">
        <v>38.867905179015885</v>
      </c>
      <c r="H447" s="85">
        <v>2.2033857142957061</v>
      </c>
      <c r="I447" s="85">
        <v>0</v>
      </c>
      <c r="J447" s="85">
        <v>20.823384818805909</v>
      </c>
      <c r="K447" s="85">
        <v>0</v>
      </c>
      <c r="L447" s="85">
        <v>2.95</v>
      </c>
      <c r="M447" s="85">
        <v>1.1828106322471241</v>
      </c>
      <c r="N447" s="85">
        <v>8.5359220841709771</v>
      </c>
      <c r="O447" s="85">
        <v>1.1000000000000001</v>
      </c>
      <c r="P447" s="85">
        <v>2.6592905154043947</v>
      </c>
      <c r="S447" s="88"/>
      <c r="T447" s="87">
        <v>3.5</v>
      </c>
      <c r="V447" s="89">
        <f t="shared" si="80"/>
        <v>79.619313229644291</v>
      </c>
      <c r="W447" s="66">
        <f t="shared" si="75"/>
        <v>81.919313229644288</v>
      </c>
      <c r="X447" s="66">
        <f t="shared" si="76"/>
        <v>82.119313229644291</v>
      </c>
      <c r="Y447" s="66">
        <f t="shared" si="77"/>
        <v>79.619313229644291</v>
      </c>
      <c r="Z447" s="66">
        <f t="shared" si="78"/>
        <v>81.919313229644288</v>
      </c>
      <c r="AA447" s="66">
        <f t="shared" si="79"/>
        <v>82.119313229644291</v>
      </c>
      <c r="AB447" t="s">
        <v>470</v>
      </c>
      <c r="AC447" t="s">
        <v>471</v>
      </c>
      <c r="AD447" t="s">
        <v>54</v>
      </c>
      <c r="AE447" t="s">
        <v>36</v>
      </c>
      <c r="AF447">
        <v>28</v>
      </c>
      <c r="AG447" t="s">
        <v>37</v>
      </c>
      <c r="AH447">
        <v>30</v>
      </c>
      <c r="AI447">
        <v>27.856000000000002</v>
      </c>
      <c r="AJ447">
        <v>6.9129999999999999E-3</v>
      </c>
      <c r="AK447">
        <v>0</v>
      </c>
      <c r="AL447" t="s">
        <v>518</v>
      </c>
      <c r="AM447" t="s">
        <v>472</v>
      </c>
      <c r="AN447" t="s">
        <v>38</v>
      </c>
      <c r="AO447" t="s">
        <v>39</v>
      </c>
      <c r="AP447" t="s">
        <v>55</v>
      </c>
      <c r="AR447" s="71">
        <f t="shared" si="65"/>
        <v>85.6</v>
      </c>
      <c r="AS447" s="1">
        <f t="shared" si="66"/>
        <v>90.6</v>
      </c>
      <c r="AT447">
        <v>5</v>
      </c>
      <c r="AU447" t="b">
        <f t="shared" si="67"/>
        <v>0</v>
      </c>
      <c r="AW447">
        <v>9.06E-2</v>
      </c>
    </row>
    <row r="448" spans="1:49" x14ac:dyDescent="0.25">
      <c r="A448" s="85" t="s">
        <v>608</v>
      </c>
      <c r="B448" s="85" t="s">
        <v>598</v>
      </c>
      <c r="C448" s="85">
        <v>12</v>
      </c>
      <c r="D448" s="85" t="s">
        <v>53</v>
      </c>
      <c r="E448" s="85">
        <v>42</v>
      </c>
      <c r="F448" s="85" t="s">
        <v>35</v>
      </c>
      <c r="G448" s="85">
        <v>38.3146076249282</v>
      </c>
      <c r="H448" s="85">
        <v>2.2902057984441697</v>
      </c>
      <c r="I448" s="85">
        <v>0</v>
      </c>
      <c r="J448" s="85">
        <v>19.063057442370788</v>
      </c>
      <c r="K448" s="85">
        <v>0</v>
      </c>
      <c r="L448" s="85">
        <v>2.95</v>
      </c>
      <c r="M448" s="85">
        <v>1.1005660336855896</v>
      </c>
      <c r="N448" s="85">
        <v>7.8401648441987373</v>
      </c>
      <c r="O448" s="85">
        <v>1.1000000000000003</v>
      </c>
      <c r="P448" s="85">
        <v>2.590595466745127</v>
      </c>
      <c r="S448" s="88"/>
      <c r="T448" s="87">
        <v>3.5</v>
      </c>
      <c r="V448" s="89">
        <f t="shared" si="80"/>
        <v>76.458991411928451</v>
      </c>
      <c r="W448" s="66">
        <f t="shared" si="75"/>
        <v>78.758991411928449</v>
      </c>
      <c r="X448" s="66">
        <f t="shared" si="76"/>
        <v>78.958991411928451</v>
      </c>
      <c r="Y448" s="66">
        <f t="shared" si="77"/>
        <v>76.458991411928451</v>
      </c>
      <c r="Z448" s="66">
        <f t="shared" si="78"/>
        <v>78.758991411928449</v>
      </c>
      <c r="AA448" s="66">
        <f t="shared" si="79"/>
        <v>78.958991411928451</v>
      </c>
      <c r="AB448" t="s">
        <v>470</v>
      </c>
      <c r="AC448" t="s">
        <v>471</v>
      </c>
      <c r="AD448" t="s">
        <v>54</v>
      </c>
      <c r="AE448" t="s">
        <v>36</v>
      </c>
      <c r="AF448">
        <v>28</v>
      </c>
      <c r="AG448" t="s">
        <v>37</v>
      </c>
      <c r="AH448">
        <v>30</v>
      </c>
      <c r="AI448">
        <v>55.71200000000001</v>
      </c>
      <c r="AJ448">
        <v>6.9129999999999999E-3</v>
      </c>
      <c r="AK448">
        <v>0</v>
      </c>
      <c r="AL448" t="s">
        <v>519</v>
      </c>
      <c r="AM448" t="s">
        <v>472</v>
      </c>
      <c r="AN448" t="s">
        <v>38</v>
      </c>
      <c r="AO448" t="s">
        <v>39</v>
      </c>
      <c r="AP448" t="s">
        <v>55</v>
      </c>
      <c r="AR448" s="71">
        <f t="shared" si="65"/>
        <v>101.2</v>
      </c>
      <c r="AS448" s="1">
        <f t="shared" si="66"/>
        <v>106.2</v>
      </c>
      <c r="AT448">
        <v>5</v>
      </c>
      <c r="AU448" t="b">
        <f t="shared" si="67"/>
        <v>0</v>
      </c>
      <c r="AW448">
        <v>0.1062</v>
      </c>
    </row>
    <row r="449" spans="1:49" x14ac:dyDescent="0.25">
      <c r="A449" s="85" t="s">
        <v>608</v>
      </c>
      <c r="B449" s="85" t="s">
        <v>388</v>
      </c>
      <c r="C449" s="85">
        <v>18</v>
      </c>
      <c r="D449" s="85" t="s">
        <v>53</v>
      </c>
      <c r="E449" s="85">
        <v>42</v>
      </c>
      <c r="F449" s="85" t="s">
        <v>35</v>
      </c>
      <c r="G449" s="85">
        <v>35.53134669338678</v>
      </c>
      <c r="H449" s="85">
        <v>2.2187311216106025</v>
      </c>
      <c r="I449" s="85">
        <v>0</v>
      </c>
      <c r="J449" s="85">
        <v>20.451564976353232</v>
      </c>
      <c r="K449" s="85">
        <v>0</v>
      </c>
      <c r="L449" s="85">
        <v>2.95</v>
      </c>
      <c r="M449" s="85">
        <v>1.0647084473403647</v>
      </c>
      <c r="N449" s="85">
        <v>8.0406871047978328</v>
      </c>
      <c r="O449" s="85">
        <v>1.1000000000000003</v>
      </c>
      <c r="P449" s="85">
        <v>2.4554758998690889</v>
      </c>
      <c r="S449" s="88"/>
      <c r="T449" s="87">
        <v>3.5</v>
      </c>
      <c r="V449" s="89">
        <f t="shared" si="80"/>
        <v>75.093783121747293</v>
      </c>
      <c r="W449" s="66">
        <f t="shared" si="75"/>
        <v>77.39378312174729</v>
      </c>
      <c r="X449" s="66">
        <f t="shared" si="76"/>
        <v>77.593783121747293</v>
      </c>
      <c r="Y449" s="66">
        <f t="shared" si="77"/>
        <v>75.093783121747293</v>
      </c>
      <c r="Z449" s="66">
        <f t="shared" si="78"/>
        <v>77.39378312174729</v>
      </c>
      <c r="AA449" s="66">
        <f t="shared" si="79"/>
        <v>77.593783121747293</v>
      </c>
      <c r="AB449" t="s">
        <v>470</v>
      </c>
      <c r="AC449" t="s">
        <v>471</v>
      </c>
      <c r="AD449" t="s">
        <v>54</v>
      </c>
      <c r="AE449" t="s">
        <v>36</v>
      </c>
      <c r="AF449">
        <v>28</v>
      </c>
      <c r="AG449" t="s">
        <v>37</v>
      </c>
      <c r="AH449">
        <v>30</v>
      </c>
      <c r="AI449">
        <v>80.625999999999991</v>
      </c>
      <c r="AJ449">
        <v>6.9129999999999999E-3</v>
      </c>
      <c r="AK449">
        <v>0</v>
      </c>
      <c r="AL449" t="s">
        <v>520</v>
      </c>
      <c r="AM449" t="s">
        <v>472</v>
      </c>
      <c r="AN449" t="s">
        <v>38</v>
      </c>
      <c r="AO449" t="s">
        <v>39</v>
      </c>
      <c r="AP449" t="s">
        <v>55</v>
      </c>
      <c r="AR449" s="71">
        <f t="shared" si="65"/>
        <v>109.7</v>
      </c>
      <c r="AS449" s="1">
        <f t="shared" si="66"/>
        <v>114.7</v>
      </c>
      <c r="AT449">
        <v>5</v>
      </c>
      <c r="AU449" t="b">
        <f t="shared" si="67"/>
        <v>0</v>
      </c>
      <c r="AW449">
        <v>0.1147</v>
      </c>
    </row>
    <row r="450" spans="1:49" x14ac:dyDescent="0.25">
      <c r="A450" s="85" t="s">
        <v>608</v>
      </c>
      <c r="B450" s="85" t="s">
        <v>609</v>
      </c>
      <c r="C450" s="85">
        <v>24</v>
      </c>
      <c r="D450" s="85" t="s">
        <v>53</v>
      </c>
      <c r="E450" s="85">
        <v>42</v>
      </c>
      <c r="F450" s="85" t="s">
        <v>35</v>
      </c>
      <c r="G450" s="85">
        <v>38.628816233486511</v>
      </c>
      <c r="H450" s="85">
        <v>2.2456792471851301</v>
      </c>
      <c r="I450" s="85">
        <v>0</v>
      </c>
      <c r="J450" s="85">
        <v>21.971891094894708</v>
      </c>
      <c r="K450" s="85">
        <v>0</v>
      </c>
      <c r="L450" s="85">
        <v>2.9499999999999997</v>
      </c>
      <c r="M450" s="85">
        <v>1.1751307147312509</v>
      </c>
      <c r="N450" s="85">
        <v>8.2376374033421911</v>
      </c>
      <c r="O450" s="85">
        <v>1.1000000000000003</v>
      </c>
      <c r="P450" s="85">
        <v>2.6311657525404932</v>
      </c>
      <c r="S450" s="88"/>
      <c r="T450" s="87">
        <v>3.5</v>
      </c>
      <c r="V450" s="89">
        <f t="shared" si="80"/>
        <v>80.194641198995157</v>
      </c>
      <c r="W450" s="66">
        <f t="shared" si="75"/>
        <v>82.494641198995154</v>
      </c>
      <c r="X450" s="66">
        <f t="shared" si="76"/>
        <v>82.694641198995157</v>
      </c>
      <c r="Y450" s="66">
        <f t="shared" si="77"/>
        <v>80.194641198995157</v>
      </c>
      <c r="Z450" s="66">
        <f t="shared" si="78"/>
        <v>82.494641198995154</v>
      </c>
      <c r="AA450" s="66">
        <f t="shared" si="79"/>
        <v>82.694641198995157</v>
      </c>
      <c r="AB450" t="s">
        <v>470</v>
      </c>
      <c r="AC450" t="s">
        <v>471</v>
      </c>
      <c r="AD450" t="s">
        <v>54</v>
      </c>
      <c r="AE450" t="s">
        <v>36</v>
      </c>
      <c r="AF450">
        <v>28</v>
      </c>
      <c r="AG450" t="s">
        <v>37</v>
      </c>
      <c r="AH450">
        <v>30</v>
      </c>
      <c r="AI450">
        <v>27.856000000000002</v>
      </c>
      <c r="AJ450">
        <v>6.9129999999999999E-3</v>
      </c>
      <c r="AK450">
        <v>0</v>
      </c>
      <c r="AL450" t="s">
        <v>521</v>
      </c>
      <c r="AM450" t="s">
        <v>472</v>
      </c>
      <c r="AN450" t="s">
        <v>38</v>
      </c>
      <c r="AO450" t="s">
        <v>39</v>
      </c>
      <c r="AP450" t="s">
        <v>55</v>
      </c>
      <c r="AR450" s="71">
        <f t="shared" si="65"/>
        <v>88.399999999999991</v>
      </c>
      <c r="AS450" s="1">
        <f t="shared" si="66"/>
        <v>93.399999999999991</v>
      </c>
      <c r="AT450">
        <v>5</v>
      </c>
      <c r="AU450" t="b">
        <f t="shared" si="67"/>
        <v>0</v>
      </c>
      <c r="AW450">
        <v>9.3399999999999997E-2</v>
      </c>
    </row>
    <row r="451" spans="1:49" x14ac:dyDescent="0.25">
      <c r="A451" s="85" t="s">
        <v>608</v>
      </c>
      <c r="B451" s="85" t="s">
        <v>391</v>
      </c>
      <c r="C451" s="85">
        <v>30</v>
      </c>
      <c r="D451" s="85" t="s">
        <v>53</v>
      </c>
      <c r="E451" s="85">
        <v>42</v>
      </c>
      <c r="F451" s="85" t="s">
        <v>35</v>
      </c>
      <c r="G451" s="85">
        <v>37.005928192284166</v>
      </c>
      <c r="H451" s="85">
        <v>2.2349935446025384</v>
      </c>
      <c r="I451" s="85">
        <v>0</v>
      </c>
      <c r="J451" s="85">
        <v>21.504406084786133</v>
      </c>
      <c r="K451" s="85">
        <v>0</v>
      </c>
      <c r="L451" s="85">
        <v>2.95</v>
      </c>
      <c r="M451" s="85">
        <v>1.1440343702094209</v>
      </c>
      <c r="N451" s="85">
        <v>8.4508599255738535</v>
      </c>
      <c r="O451" s="85">
        <v>1.1000000000000003</v>
      </c>
      <c r="P451" s="85">
        <v>2.5568224403842801</v>
      </c>
      <c r="S451" s="88"/>
      <c r="T451" s="87">
        <v>3.5</v>
      </c>
      <c r="V451" s="89">
        <f t="shared" si="80"/>
        <v>78.212051013237854</v>
      </c>
      <c r="W451" s="66">
        <f t="shared" si="75"/>
        <v>80.512051013237851</v>
      </c>
      <c r="X451" s="66">
        <f t="shared" si="76"/>
        <v>80.712051013237854</v>
      </c>
      <c r="Y451" s="66">
        <f t="shared" si="77"/>
        <v>78.212051013237854</v>
      </c>
      <c r="Z451" s="66">
        <f t="shared" si="78"/>
        <v>80.512051013237851</v>
      </c>
      <c r="AA451" s="66">
        <f t="shared" si="79"/>
        <v>80.712051013237854</v>
      </c>
      <c r="AB451" t="s">
        <v>470</v>
      </c>
      <c r="AC451" t="s">
        <v>471</v>
      </c>
      <c r="AD451" t="s">
        <v>54</v>
      </c>
      <c r="AE451" t="s">
        <v>36</v>
      </c>
      <c r="AF451">
        <v>28</v>
      </c>
      <c r="AG451" t="s">
        <v>37</v>
      </c>
      <c r="AH451">
        <v>30</v>
      </c>
      <c r="AI451">
        <v>55.71200000000001</v>
      </c>
      <c r="AJ451">
        <v>6.9129999999999999E-3</v>
      </c>
      <c r="AK451">
        <v>0</v>
      </c>
      <c r="AL451" t="s">
        <v>522</v>
      </c>
      <c r="AM451" t="s">
        <v>472</v>
      </c>
      <c r="AN451" t="s">
        <v>38</v>
      </c>
      <c r="AO451" t="s">
        <v>39</v>
      </c>
      <c r="AP451" t="s">
        <v>55</v>
      </c>
      <c r="AR451" s="71">
        <f t="shared" si="65"/>
        <v>103.60000000000001</v>
      </c>
      <c r="AS451" s="1">
        <f t="shared" si="66"/>
        <v>108.60000000000001</v>
      </c>
      <c r="AT451">
        <v>5</v>
      </c>
      <c r="AU451" t="b">
        <f t="shared" si="67"/>
        <v>0</v>
      </c>
      <c r="AW451">
        <v>0.1086</v>
      </c>
    </row>
    <row r="452" spans="1:49" x14ac:dyDescent="0.25">
      <c r="A452" s="85" t="s">
        <v>608</v>
      </c>
      <c r="B452" s="85" t="s">
        <v>610</v>
      </c>
      <c r="C452" s="85">
        <v>36</v>
      </c>
      <c r="D452" s="85" t="s">
        <v>53</v>
      </c>
      <c r="E452" s="85">
        <v>42</v>
      </c>
      <c r="F452" s="85" t="s">
        <v>35</v>
      </c>
      <c r="G452" s="85">
        <v>38.844244327972433</v>
      </c>
      <c r="H452" s="85">
        <v>2.2073008973155197</v>
      </c>
      <c r="I452" s="85">
        <v>0</v>
      </c>
      <c r="J452" s="85">
        <v>21.101029949723326</v>
      </c>
      <c r="K452" s="85">
        <v>0</v>
      </c>
      <c r="L452" s="85">
        <v>2.9500000000000006</v>
      </c>
      <c r="M452" s="85">
        <v>1.1939440753022028</v>
      </c>
      <c r="N452" s="85">
        <v>8.5806866022281287</v>
      </c>
      <c r="O452" s="85">
        <v>1.1000000000000003</v>
      </c>
      <c r="P452" s="85">
        <v>2.6609539502839432</v>
      </c>
      <c r="S452" s="88"/>
      <c r="T452" s="87">
        <v>3.5</v>
      </c>
      <c r="V452" s="89">
        <f t="shared" si="80"/>
        <v>79.930858905510036</v>
      </c>
      <c r="W452" s="66">
        <f t="shared" si="75"/>
        <v>82.230858905510033</v>
      </c>
      <c r="X452" s="66">
        <f t="shared" si="76"/>
        <v>82.430858905510036</v>
      </c>
      <c r="Y452" s="66">
        <f t="shared" si="77"/>
        <v>79.930858905510036</v>
      </c>
      <c r="Z452" s="66">
        <f t="shared" si="78"/>
        <v>82.230858905510033</v>
      </c>
      <c r="AA452" s="66">
        <f t="shared" si="79"/>
        <v>82.430858905510036</v>
      </c>
      <c r="AB452" t="s">
        <v>470</v>
      </c>
      <c r="AC452" t="s">
        <v>471</v>
      </c>
      <c r="AD452" t="s">
        <v>54</v>
      </c>
      <c r="AE452" t="s">
        <v>36</v>
      </c>
      <c r="AF452">
        <v>28</v>
      </c>
      <c r="AG452" t="s">
        <v>37</v>
      </c>
      <c r="AH452">
        <v>30</v>
      </c>
      <c r="AI452">
        <v>80.625999999999991</v>
      </c>
      <c r="AJ452">
        <v>6.9129999999999999E-3</v>
      </c>
      <c r="AK452">
        <v>0</v>
      </c>
      <c r="AL452" t="s">
        <v>523</v>
      </c>
      <c r="AM452" t="s">
        <v>472</v>
      </c>
      <c r="AN452" t="s">
        <v>38</v>
      </c>
      <c r="AO452" t="s">
        <v>39</v>
      </c>
      <c r="AP452" t="s">
        <v>55</v>
      </c>
      <c r="AR452" s="71">
        <f t="shared" si="65"/>
        <v>110.9</v>
      </c>
      <c r="AS452" s="1">
        <f t="shared" si="66"/>
        <v>115.9</v>
      </c>
      <c r="AT452">
        <v>5</v>
      </c>
      <c r="AU452" t="b">
        <f t="shared" si="67"/>
        <v>0</v>
      </c>
      <c r="AW452">
        <v>0.1159</v>
      </c>
    </row>
    <row r="453" spans="1:49" x14ac:dyDescent="0.25">
      <c r="A453" s="85" t="s">
        <v>611</v>
      </c>
      <c r="B453" s="85" t="s">
        <v>473</v>
      </c>
      <c r="C453" s="85">
        <v>12</v>
      </c>
      <c r="D453" s="85" t="s">
        <v>53</v>
      </c>
      <c r="E453" s="85">
        <v>42</v>
      </c>
      <c r="F453" s="85" t="s">
        <v>35</v>
      </c>
      <c r="G453" s="85">
        <v>38.540927268811032</v>
      </c>
      <c r="H453" s="85">
        <v>2.2689090039708333</v>
      </c>
      <c r="I453" s="85">
        <v>0</v>
      </c>
      <c r="J453" s="85">
        <v>20.157895200885324</v>
      </c>
      <c r="K453" s="85">
        <v>0</v>
      </c>
      <c r="L453" s="85">
        <v>2.95</v>
      </c>
      <c r="M453" s="85">
        <v>1.1115213550032002</v>
      </c>
      <c r="N453" s="85">
        <v>7.8984798750717991</v>
      </c>
      <c r="O453" s="85">
        <v>1.1000000000000003</v>
      </c>
      <c r="P453" s="85">
        <v>2.605847910542519</v>
      </c>
      <c r="S453" s="88"/>
      <c r="T453" s="87">
        <v>3.5</v>
      </c>
      <c r="V453" s="89">
        <f t="shared" si="80"/>
        <v>77.864671610313877</v>
      </c>
      <c r="W453" s="66">
        <f t="shared" si="75"/>
        <v>80.164671610313874</v>
      </c>
      <c r="X453" s="66">
        <f t="shared" si="76"/>
        <v>80.364671610313877</v>
      </c>
      <c r="Y453" s="66">
        <f t="shared" si="77"/>
        <v>77.864671610313877</v>
      </c>
      <c r="Z453" s="66">
        <f t="shared" si="78"/>
        <v>80.164671610313874</v>
      </c>
      <c r="AA453" s="66">
        <f t="shared" si="79"/>
        <v>80.364671610313877</v>
      </c>
      <c r="AR453" s="71"/>
      <c r="AS453" s="1"/>
    </row>
    <row r="454" spans="1:49" x14ac:dyDescent="0.25">
      <c r="A454" s="85" t="s">
        <v>611</v>
      </c>
      <c r="B454" s="85" t="s">
        <v>498</v>
      </c>
      <c r="C454" s="85">
        <v>18</v>
      </c>
      <c r="D454" s="85" t="s">
        <v>53</v>
      </c>
      <c r="E454" s="85">
        <v>42</v>
      </c>
      <c r="F454" s="85" t="s">
        <v>35</v>
      </c>
      <c r="G454" s="85">
        <v>35.40691948823072</v>
      </c>
      <c r="H454" s="85">
        <v>2.2556626576296139</v>
      </c>
      <c r="I454" s="85">
        <v>0</v>
      </c>
      <c r="J454" s="85">
        <v>21.395750877639745</v>
      </c>
      <c r="K454" s="85">
        <v>0</v>
      </c>
      <c r="L454" s="85">
        <v>2.9500000000000006</v>
      </c>
      <c r="M454" s="85">
        <v>1.0659371151778634</v>
      </c>
      <c r="N454" s="85">
        <v>8.0791970064324623</v>
      </c>
      <c r="O454" s="85">
        <v>1.1000000000000003</v>
      </c>
      <c r="P454" s="85">
        <v>2.4511059662677979</v>
      </c>
      <c r="S454" s="88"/>
      <c r="T454" s="87">
        <v>3.5</v>
      </c>
      <c r="V454" s="89">
        <f t="shared" si="80"/>
        <v>75.948910453748596</v>
      </c>
      <c r="W454" s="66">
        <f t="shared" si="75"/>
        <v>78.248910453748593</v>
      </c>
      <c r="X454" s="66">
        <f t="shared" si="76"/>
        <v>78.448910453748596</v>
      </c>
      <c r="Y454" s="66">
        <f t="shared" si="77"/>
        <v>75.948910453748596</v>
      </c>
      <c r="Z454" s="66">
        <f t="shared" si="78"/>
        <v>78.248910453748593</v>
      </c>
      <c r="AA454" s="66">
        <f t="shared" si="79"/>
        <v>78.448910453748596</v>
      </c>
      <c r="AR454" s="71"/>
      <c r="AS454" s="1"/>
    </row>
    <row r="455" spans="1:49" x14ac:dyDescent="0.25">
      <c r="A455" s="85" t="s">
        <v>611</v>
      </c>
      <c r="B455" s="85" t="s">
        <v>474</v>
      </c>
      <c r="C455" s="85">
        <v>24</v>
      </c>
      <c r="D455" s="85" t="s">
        <v>53</v>
      </c>
      <c r="E455" s="85">
        <v>42</v>
      </c>
      <c r="F455" s="85" t="s">
        <v>35</v>
      </c>
      <c r="G455" s="85">
        <v>38.80856745404941</v>
      </c>
      <c r="H455" s="85">
        <v>2.2510469061042002</v>
      </c>
      <c r="I455" s="85">
        <v>0</v>
      </c>
      <c r="J455" s="85">
        <v>22.700709563552909</v>
      </c>
      <c r="K455" s="85">
        <v>0</v>
      </c>
      <c r="L455" s="85">
        <v>2.95</v>
      </c>
      <c r="M455" s="85">
        <v>1.1837595521199267</v>
      </c>
      <c r="N455" s="85">
        <v>8.2983227220347509</v>
      </c>
      <c r="O455" s="85">
        <v>1.1000000000000001</v>
      </c>
      <c r="P455" s="85">
        <v>2.6440175259753302</v>
      </c>
      <c r="S455" s="88"/>
      <c r="T455" s="87">
        <v>3.5</v>
      </c>
      <c r="V455" s="89">
        <f t="shared" si="80"/>
        <v>81.185376817732333</v>
      </c>
      <c r="W455" s="66">
        <f t="shared" si="75"/>
        <v>83.48537681773233</v>
      </c>
      <c r="X455" s="66">
        <f t="shared" si="76"/>
        <v>83.685376817732333</v>
      </c>
      <c r="Y455" s="66">
        <f t="shared" si="77"/>
        <v>81.185376817732333</v>
      </c>
      <c r="Z455" s="66">
        <f t="shared" si="78"/>
        <v>83.48537681773233</v>
      </c>
      <c r="AA455" s="66">
        <f t="shared" si="79"/>
        <v>83.685376817732333</v>
      </c>
      <c r="AR455" s="71"/>
      <c r="AS455" s="1"/>
    </row>
    <row r="456" spans="1:49" x14ac:dyDescent="0.25">
      <c r="A456" s="85" t="s">
        <v>611</v>
      </c>
      <c r="B456" s="85" t="s">
        <v>500</v>
      </c>
      <c r="C456" s="85">
        <v>30</v>
      </c>
      <c r="D456" s="85" t="s">
        <v>53</v>
      </c>
      <c r="E456" s="85">
        <v>42</v>
      </c>
      <c r="F456" s="85" t="s">
        <v>35</v>
      </c>
      <c r="G456" s="85">
        <v>36.945148583865603</v>
      </c>
      <c r="H456" s="85">
        <v>2.2506591600873449</v>
      </c>
      <c r="I456" s="85">
        <v>0</v>
      </c>
      <c r="J456" s="85">
        <v>21.826512771306199</v>
      </c>
      <c r="K456" s="85">
        <v>0</v>
      </c>
      <c r="L456" s="85">
        <v>2.9499999999999997</v>
      </c>
      <c r="M456" s="85">
        <v>1.1447334841558632</v>
      </c>
      <c r="N456" s="85">
        <v>8.4992562230962925</v>
      </c>
      <c r="O456" s="85">
        <v>1.0999999999999999</v>
      </c>
      <c r="P456" s="85">
        <v>2.5562195358216755</v>
      </c>
      <c r="S456" s="88"/>
      <c r="T456" s="87">
        <v>3.5</v>
      </c>
      <c r="V456" s="89">
        <f t="shared" si="80"/>
        <v>78.521870598245641</v>
      </c>
      <c r="W456" s="66">
        <f t="shared" si="75"/>
        <v>80.821870598245638</v>
      </c>
      <c r="X456" s="66">
        <f t="shared" si="76"/>
        <v>81.021870598245641</v>
      </c>
      <c r="Y456" s="66">
        <f t="shared" si="77"/>
        <v>78.521870598245641</v>
      </c>
      <c r="Z456" s="66">
        <f t="shared" si="78"/>
        <v>80.821870598245638</v>
      </c>
      <c r="AA456" s="66">
        <f t="shared" si="79"/>
        <v>81.021870598245641</v>
      </c>
      <c r="AR456" s="71"/>
      <c r="AS456" s="1"/>
    </row>
    <row r="457" spans="1:49" x14ac:dyDescent="0.25">
      <c r="A457" s="85" t="s">
        <v>611</v>
      </c>
      <c r="B457" s="85" t="s">
        <v>612</v>
      </c>
      <c r="C457" s="85">
        <v>36</v>
      </c>
      <c r="D457" s="85" t="s">
        <v>53</v>
      </c>
      <c r="E457" s="85">
        <v>42</v>
      </c>
      <c r="F457" s="85" t="s">
        <v>35</v>
      </c>
      <c r="G457" s="85">
        <v>39.075124504497872</v>
      </c>
      <c r="H457" s="85">
        <v>2.2037455176310985</v>
      </c>
      <c r="I457" s="85">
        <v>0</v>
      </c>
      <c r="J457" s="85">
        <v>21.409790925672503</v>
      </c>
      <c r="K457" s="85">
        <v>0</v>
      </c>
      <c r="L457" s="85">
        <v>2.95</v>
      </c>
      <c r="M457" s="85">
        <v>1.2053037871071812</v>
      </c>
      <c r="N457" s="85">
        <v>8.6046227032018958</v>
      </c>
      <c r="O457" s="85">
        <v>1.0999999999999999</v>
      </c>
      <c r="P457" s="85">
        <v>2.6746886313320384</v>
      </c>
      <c r="S457" s="88"/>
      <c r="T457" s="87">
        <v>3.5</v>
      </c>
      <c r="V457" s="89">
        <f t="shared" si="80"/>
        <v>80.519530551811499</v>
      </c>
      <c r="W457" s="66">
        <f t="shared" si="75"/>
        <v>82.819530551811496</v>
      </c>
      <c r="X457" s="66">
        <f t="shared" si="76"/>
        <v>83.019530551811499</v>
      </c>
      <c r="Y457" s="66">
        <f t="shared" si="77"/>
        <v>80.519530551811499</v>
      </c>
      <c r="Z457" s="66">
        <f t="shared" si="78"/>
        <v>82.819530551811496</v>
      </c>
      <c r="AA457" s="66">
        <f t="shared" si="79"/>
        <v>83.019530551811499</v>
      </c>
      <c r="AR457" s="71"/>
      <c r="AS457" s="1"/>
    </row>
    <row r="458" spans="1:49" x14ac:dyDescent="0.25">
      <c r="A458" s="85" t="s">
        <v>615</v>
      </c>
      <c r="B458" s="85" t="s">
        <v>476</v>
      </c>
      <c r="C458" s="85">
        <v>12</v>
      </c>
      <c r="D458" s="85" t="s">
        <v>53</v>
      </c>
      <c r="E458" s="85">
        <v>42</v>
      </c>
      <c r="F458" s="85" t="s">
        <v>35</v>
      </c>
      <c r="G458" s="85">
        <v>38.506203690407823</v>
      </c>
      <c r="H458" s="85">
        <v>2.2602036904078133</v>
      </c>
      <c r="I458" s="85"/>
      <c r="J458" s="85">
        <v>21.252732959399864</v>
      </c>
      <c r="K458" s="85">
        <v>0</v>
      </c>
      <c r="L458" s="85">
        <v>2.9499999999999997</v>
      </c>
      <c r="M458" s="85">
        <v>1.1688236683051021</v>
      </c>
      <c r="N458" s="85">
        <v>7.9602630420735228</v>
      </c>
      <c r="O458" s="85">
        <v>1.1000000000000005</v>
      </c>
      <c r="P458" s="85">
        <v>2.6102009846805805</v>
      </c>
      <c r="S458" s="88"/>
      <c r="T458" s="87">
        <v>3.5</v>
      </c>
      <c r="V458" s="89">
        <f t="shared" si="80"/>
        <v>79.048224344866895</v>
      </c>
      <c r="W458" s="66">
        <f t="shared" si="75"/>
        <v>81.348224344866892</v>
      </c>
      <c r="X458" s="66">
        <f t="shared" si="76"/>
        <v>81.548224344866895</v>
      </c>
      <c r="Y458" s="66">
        <f t="shared" si="77"/>
        <v>79.048224344866895</v>
      </c>
      <c r="Z458" s="66">
        <f t="shared" si="78"/>
        <v>81.348224344866892</v>
      </c>
      <c r="AA458" s="66">
        <f t="shared" si="79"/>
        <v>81.548224344866895</v>
      </c>
      <c r="AR458" s="71"/>
      <c r="AS458" s="1"/>
    </row>
    <row r="459" spans="1:49" x14ac:dyDescent="0.25">
      <c r="A459" s="85" t="s">
        <v>615</v>
      </c>
      <c r="B459" s="85" t="s">
        <v>504</v>
      </c>
      <c r="C459" s="85">
        <v>18</v>
      </c>
      <c r="D459" s="85" t="s">
        <v>53</v>
      </c>
      <c r="E459" s="85">
        <v>42</v>
      </c>
      <c r="F459" s="85" t="s">
        <v>35</v>
      </c>
      <c r="G459" s="85">
        <v>35.840249875771988</v>
      </c>
      <c r="H459" s="85">
        <v>2.2318070533875414</v>
      </c>
      <c r="I459" s="85"/>
      <c r="J459" s="85">
        <v>22.447670370407575</v>
      </c>
      <c r="K459" s="85">
        <v>0</v>
      </c>
      <c r="L459" s="85">
        <v>2.95</v>
      </c>
      <c r="M459" s="85">
        <v>1.1401784517655915</v>
      </c>
      <c r="N459" s="85">
        <v>8.1184507950592764</v>
      </c>
      <c r="O459" s="85">
        <v>1.1000000000000003</v>
      </c>
      <c r="P459" s="85">
        <v>2.4793221627259978</v>
      </c>
      <c r="S459" s="88"/>
      <c r="T459" s="87">
        <v>3.5</v>
      </c>
      <c r="V459" s="89">
        <f t="shared" si="80"/>
        <v>77.575871655730424</v>
      </c>
      <c r="W459" s="66">
        <f t="shared" si="75"/>
        <v>79.875871655730421</v>
      </c>
      <c r="X459" s="66">
        <f t="shared" si="76"/>
        <v>80.075871655730424</v>
      </c>
      <c r="Y459" s="66">
        <f t="shared" si="77"/>
        <v>77.575871655730424</v>
      </c>
      <c r="Z459" s="66">
        <f t="shared" si="78"/>
        <v>79.875871655730421</v>
      </c>
      <c r="AA459" s="66">
        <f t="shared" si="79"/>
        <v>80.075871655730424</v>
      </c>
      <c r="AR459" s="71"/>
      <c r="AS459" s="1"/>
    </row>
    <row r="460" spans="1:49" x14ac:dyDescent="0.25">
      <c r="A460" s="85" t="s">
        <v>615</v>
      </c>
      <c r="B460" s="85" t="s">
        <v>478</v>
      </c>
      <c r="C460" s="85">
        <v>24</v>
      </c>
      <c r="D460" s="85" t="s">
        <v>53</v>
      </c>
      <c r="E460" s="85">
        <v>42</v>
      </c>
      <c r="F460" s="85" t="s">
        <v>35</v>
      </c>
      <c r="G460" s="85">
        <v>38.763815695002876</v>
      </c>
      <c r="H460" s="85">
        <v>2.2441124986558307</v>
      </c>
      <c r="I460" s="85"/>
      <c r="J460" s="85">
        <v>23.429528032211117</v>
      </c>
      <c r="K460" s="85">
        <v>0</v>
      </c>
      <c r="L460" s="85">
        <v>2.95</v>
      </c>
      <c r="M460" s="85">
        <v>1.2551481208831581</v>
      </c>
      <c r="N460" s="85">
        <v>8.3626171436135852</v>
      </c>
      <c r="O460" s="85">
        <v>1.1000000000000003</v>
      </c>
      <c r="P460" s="85">
        <v>2.6487095775101799</v>
      </c>
      <c r="S460" s="88"/>
      <c r="T460" s="87">
        <v>3.5</v>
      </c>
      <c r="V460" s="89">
        <f t="shared" si="80"/>
        <v>82.009818569220926</v>
      </c>
      <c r="W460" s="66">
        <f t="shared" si="75"/>
        <v>84.309818569220923</v>
      </c>
      <c r="X460" s="66">
        <f t="shared" si="76"/>
        <v>84.509818569220926</v>
      </c>
      <c r="Y460" s="66">
        <f t="shared" si="77"/>
        <v>82.009818569220926</v>
      </c>
      <c r="Z460" s="66">
        <f t="shared" si="78"/>
        <v>84.309818569220923</v>
      </c>
      <c r="AA460" s="66">
        <f t="shared" si="79"/>
        <v>84.509818569220926</v>
      </c>
      <c r="AR460" s="71"/>
      <c r="AS460" s="1"/>
    </row>
    <row r="461" spans="1:49" x14ac:dyDescent="0.25">
      <c r="A461" s="85" t="s">
        <v>615</v>
      </c>
      <c r="B461" s="85" t="s">
        <v>505</v>
      </c>
      <c r="C461" s="85">
        <v>30</v>
      </c>
      <c r="D461" s="85" t="s">
        <v>53</v>
      </c>
      <c r="E461" s="85">
        <v>42</v>
      </c>
      <c r="F461" s="85" t="s">
        <v>35</v>
      </c>
      <c r="G461" s="85">
        <v>37.263836444799409</v>
      </c>
      <c r="H461" s="85">
        <v>2.2302584966431596</v>
      </c>
      <c r="I461" s="85"/>
      <c r="J461" s="85">
        <v>22.213452038521588</v>
      </c>
      <c r="K461" s="85">
        <v>0</v>
      </c>
      <c r="L461" s="85">
        <v>2.95</v>
      </c>
      <c r="M461" s="85">
        <v>1.227415902542542</v>
      </c>
      <c r="N461" s="85">
        <v>8.5483714966413302</v>
      </c>
      <c r="O461" s="85">
        <v>1.1000000000000001</v>
      </c>
      <c r="P461" s="85">
        <v>2.579464590349537</v>
      </c>
      <c r="S461" s="88"/>
      <c r="T461" s="87">
        <v>3.5</v>
      </c>
      <c r="V461" s="89">
        <f t="shared" si="80"/>
        <v>79.382540472854402</v>
      </c>
      <c r="W461" s="66">
        <f t="shared" si="75"/>
        <v>81.682540472854399</v>
      </c>
      <c r="X461" s="66">
        <f t="shared" si="76"/>
        <v>81.882540472854402</v>
      </c>
      <c r="Y461" s="66">
        <f t="shared" si="77"/>
        <v>79.382540472854402</v>
      </c>
      <c r="Z461" s="66">
        <f t="shared" si="78"/>
        <v>81.682540472854399</v>
      </c>
      <c r="AA461" s="66">
        <f t="shared" si="79"/>
        <v>81.882540472854402</v>
      </c>
      <c r="AR461" s="71"/>
      <c r="AS461" s="1"/>
    </row>
    <row r="462" spans="1:49" x14ac:dyDescent="0.25">
      <c r="A462" s="85" t="s">
        <v>615</v>
      </c>
      <c r="B462" s="85" t="s">
        <v>616</v>
      </c>
      <c r="C462" s="85">
        <v>36</v>
      </c>
      <c r="D462" s="85" t="s">
        <v>53</v>
      </c>
      <c r="E462" s="85">
        <v>42</v>
      </c>
      <c r="F462" s="85" t="s">
        <v>35</v>
      </c>
      <c r="G462" s="85">
        <v>38.942707017040014</v>
      </c>
      <c r="H462" s="85">
        <v>2.1950306180132699</v>
      </c>
      <c r="I462" s="85"/>
      <c r="J462" s="85">
        <v>21.656320211558146</v>
      </c>
      <c r="K462" s="85">
        <v>0</v>
      </c>
      <c r="L462" s="85">
        <v>2.95</v>
      </c>
      <c r="M462" s="85">
        <v>1.2780997318427254</v>
      </c>
      <c r="N462" s="85">
        <v>8.6640064290757248</v>
      </c>
      <c r="O462" s="85">
        <v>1.1000000000000001</v>
      </c>
      <c r="P462" s="85">
        <v>2.6746763599826568</v>
      </c>
      <c r="S462" s="88"/>
      <c r="T462" s="87">
        <v>3.5</v>
      </c>
      <c r="V462" s="89">
        <f t="shared" si="80"/>
        <v>80.765809749499269</v>
      </c>
      <c r="W462" s="66">
        <f t="shared" si="75"/>
        <v>83.065809749499266</v>
      </c>
      <c r="X462" s="66">
        <f t="shared" si="76"/>
        <v>83.265809749499269</v>
      </c>
      <c r="Y462" s="66">
        <f t="shared" si="77"/>
        <v>80.765809749499269</v>
      </c>
      <c r="Z462" s="66">
        <f t="shared" si="78"/>
        <v>83.065809749499266</v>
      </c>
      <c r="AA462" s="66">
        <f t="shared" si="79"/>
        <v>83.265809749499269</v>
      </c>
      <c r="AR462" s="71"/>
      <c r="AS462" s="1"/>
    </row>
    <row r="463" spans="1:49" x14ac:dyDescent="0.25">
      <c r="A463" s="85" t="s">
        <v>617</v>
      </c>
      <c r="B463" s="85" t="s">
        <v>481</v>
      </c>
      <c r="C463" s="85">
        <v>12</v>
      </c>
      <c r="D463" s="85" t="s">
        <v>53</v>
      </c>
      <c r="E463" s="85">
        <v>42</v>
      </c>
      <c r="F463" s="85" t="s">
        <v>35</v>
      </c>
      <c r="G463" s="85">
        <v>38.515809161401506</v>
      </c>
      <c r="H463" s="85">
        <v>2.2892612161960173</v>
      </c>
      <c r="I463" s="85"/>
      <c r="J463" s="85">
        <v>21.61553213820174</v>
      </c>
      <c r="K463" s="85">
        <v>0</v>
      </c>
      <c r="L463" s="85">
        <v>2.95</v>
      </c>
      <c r="M463" s="85">
        <v>1.178455643499591</v>
      </c>
      <c r="N463" s="85">
        <v>8.0290943566915569</v>
      </c>
      <c r="O463" s="85">
        <v>1.1000000000000003</v>
      </c>
      <c r="P463" s="85">
        <v>2.6147453327381802</v>
      </c>
      <c r="S463" s="88"/>
      <c r="T463" s="87">
        <v>3.5</v>
      </c>
      <c r="V463" s="89">
        <f t="shared" si="80"/>
        <v>79.503636632532576</v>
      </c>
      <c r="W463" s="66">
        <f t="shared" si="75"/>
        <v>81.803636632532573</v>
      </c>
      <c r="X463" s="66">
        <f t="shared" si="76"/>
        <v>82.003636632532576</v>
      </c>
      <c r="Y463" s="66">
        <f t="shared" si="77"/>
        <v>79.503636632532576</v>
      </c>
      <c r="Z463" s="66">
        <f t="shared" si="78"/>
        <v>81.803636632532573</v>
      </c>
      <c r="AA463" s="66">
        <f t="shared" si="79"/>
        <v>82.003636632532576</v>
      </c>
      <c r="AR463" s="71"/>
      <c r="AS463" s="1"/>
    </row>
    <row r="464" spans="1:49" x14ac:dyDescent="0.25">
      <c r="A464" s="85" t="s">
        <v>617</v>
      </c>
      <c r="B464" s="85" t="s">
        <v>600</v>
      </c>
      <c r="C464" s="85">
        <v>18</v>
      </c>
      <c r="D464" s="85" t="s">
        <v>53</v>
      </c>
      <c r="E464" s="85">
        <v>42</v>
      </c>
      <c r="F464" s="85" t="s">
        <v>35</v>
      </c>
      <c r="G464" s="85">
        <v>36.810238163284751</v>
      </c>
      <c r="H464" s="85">
        <v>2.2684288129507948</v>
      </c>
      <c r="I464" s="85"/>
      <c r="J464" s="85">
        <v>22.834312933421444</v>
      </c>
      <c r="K464" s="85">
        <v>0</v>
      </c>
      <c r="L464" s="85">
        <v>2.95</v>
      </c>
      <c r="M464" s="85">
        <v>1.1890125522770334</v>
      </c>
      <c r="N464" s="85">
        <v>8.1621264789940007</v>
      </c>
      <c r="O464" s="85">
        <v>1.1000000000000001</v>
      </c>
      <c r="P464" s="85">
        <v>2.5341470632390783</v>
      </c>
      <c r="S464" s="88"/>
      <c r="T464" s="87">
        <v>3.5</v>
      </c>
      <c r="V464" s="89">
        <f t="shared" si="80"/>
        <v>79.079837191216313</v>
      </c>
      <c r="W464" s="66">
        <f t="shared" si="75"/>
        <v>81.379837191216311</v>
      </c>
      <c r="X464" s="66">
        <f t="shared" si="76"/>
        <v>81.579837191216313</v>
      </c>
      <c r="Y464" s="66">
        <f t="shared" si="77"/>
        <v>79.079837191216313</v>
      </c>
      <c r="Z464" s="66">
        <f t="shared" si="78"/>
        <v>81.379837191216311</v>
      </c>
      <c r="AA464" s="66">
        <f t="shared" si="79"/>
        <v>81.579837191216313</v>
      </c>
      <c r="AR464" s="71"/>
      <c r="AS464" s="1"/>
    </row>
    <row r="465" spans="1:45" x14ac:dyDescent="0.25">
      <c r="A465" s="85" t="s">
        <v>617</v>
      </c>
      <c r="B465" s="85" t="s">
        <v>483</v>
      </c>
      <c r="C465" s="85">
        <v>24</v>
      </c>
      <c r="D465" s="85" t="s">
        <v>53</v>
      </c>
      <c r="E465" s="85">
        <v>42</v>
      </c>
      <c r="F465" s="85" t="s">
        <v>35</v>
      </c>
      <c r="G465" s="85">
        <v>38.823162873348664</v>
      </c>
      <c r="H465" s="85">
        <v>2.2699984897870138</v>
      </c>
      <c r="I465" s="85"/>
      <c r="J465" s="85">
        <v>23.298576849329965</v>
      </c>
      <c r="K465" s="85">
        <v>0</v>
      </c>
      <c r="L465" s="85">
        <v>2.95</v>
      </c>
      <c r="M465" s="85">
        <v>1.2628832625907076</v>
      </c>
      <c r="N465" s="85">
        <v>8.4342461936387139</v>
      </c>
      <c r="O465" s="85">
        <v>1.1000000000000001</v>
      </c>
      <c r="P465" s="85">
        <v>2.655867084206228</v>
      </c>
      <c r="S465" s="88"/>
      <c r="T465" s="87">
        <v>3.5</v>
      </c>
      <c r="V465" s="89">
        <f t="shared" si="80"/>
        <v>82.024736263114278</v>
      </c>
      <c r="W465" s="66">
        <f t="shared" si="75"/>
        <v>84.324736263114275</v>
      </c>
      <c r="X465" s="66">
        <f t="shared" si="76"/>
        <v>84.524736263114278</v>
      </c>
      <c r="Y465" s="66">
        <f t="shared" si="77"/>
        <v>82.024736263114278</v>
      </c>
      <c r="Z465" s="66">
        <f t="shared" si="78"/>
        <v>84.324736263114275</v>
      </c>
      <c r="AA465" s="66">
        <f t="shared" si="79"/>
        <v>84.524736263114278</v>
      </c>
      <c r="AR465" s="71"/>
      <c r="AS465" s="1"/>
    </row>
    <row r="466" spans="1:45" x14ac:dyDescent="0.25">
      <c r="A466" s="85" t="s">
        <v>617</v>
      </c>
      <c r="B466" s="85" t="s">
        <v>601</v>
      </c>
      <c r="C466" s="85">
        <v>30</v>
      </c>
      <c r="D466" s="85" t="s">
        <v>53</v>
      </c>
      <c r="E466" s="85">
        <v>42</v>
      </c>
      <c r="F466" s="85" t="s">
        <v>35</v>
      </c>
      <c r="G466" s="85">
        <v>37.859845369681011</v>
      </c>
      <c r="H466" s="85">
        <v>2.2411400451004226</v>
      </c>
      <c r="I466" s="85"/>
      <c r="J466" s="85">
        <v>22.195823038261604</v>
      </c>
      <c r="K466" s="85">
        <v>0</v>
      </c>
      <c r="L466" s="85">
        <v>2.9499999999999997</v>
      </c>
      <c r="M466" s="85">
        <v>1.2561699540552862</v>
      </c>
      <c r="N466" s="85">
        <v>8.6026992950002867</v>
      </c>
      <c r="O466" s="85">
        <v>1.0999999999999999</v>
      </c>
      <c r="P466" s="85">
        <v>2.6145056743268067</v>
      </c>
      <c r="S466" s="88"/>
      <c r="T466" s="87">
        <v>3.5</v>
      </c>
      <c r="V466" s="89">
        <f t="shared" si="80"/>
        <v>80.079043331324996</v>
      </c>
      <c r="W466" s="66">
        <f t="shared" si="75"/>
        <v>82.379043331324993</v>
      </c>
      <c r="X466" s="66">
        <f t="shared" si="76"/>
        <v>82.579043331324996</v>
      </c>
      <c r="Y466" s="66">
        <f t="shared" si="77"/>
        <v>80.079043331324996</v>
      </c>
      <c r="Z466" s="66">
        <f t="shared" si="78"/>
        <v>82.379043331324993</v>
      </c>
      <c r="AA466" s="66">
        <f t="shared" si="79"/>
        <v>82.579043331324996</v>
      </c>
      <c r="AR466" s="71"/>
      <c r="AS466" s="1"/>
    </row>
    <row r="467" spans="1:45" x14ac:dyDescent="0.25">
      <c r="A467" s="85" t="s">
        <v>617</v>
      </c>
      <c r="B467" s="85" t="s">
        <v>618</v>
      </c>
      <c r="C467" s="85">
        <v>36</v>
      </c>
      <c r="D467" s="85" t="s">
        <v>53</v>
      </c>
      <c r="E467" s="85">
        <v>42</v>
      </c>
      <c r="F467" s="85" t="s">
        <v>35</v>
      </c>
      <c r="G467" s="85">
        <v>38.967159798008808</v>
      </c>
      <c r="H467" s="85">
        <v>2.1976099196633285</v>
      </c>
      <c r="I467" s="85"/>
      <c r="J467" s="85">
        <v>21.569019422970712</v>
      </c>
      <c r="K467" s="85">
        <v>0</v>
      </c>
      <c r="L467" s="85">
        <v>2.95</v>
      </c>
      <c r="M467" s="85">
        <v>1.2808760048736212</v>
      </c>
      <c r="N467" s="85">
        <v>8.7117591290924778</v>
      </c>
      <c r="O467" s="85">
        <v>1.0999999999999999</v>
      </c>
      <c r="P467" s="85">
        <v>2.6785454184899051</v>
      </c>
      <c r="S467" s="88"/>
      <c r="T467" s="87">
        <v>3.5</v>
      </c>
      <c r="V467" s="89">
        <f t="shared" si="80"/>
        <v>80.757359773435525</v>
      </c>
      <c r="W467" s="66">
        <f t="shared" si="75"/>
        <v>83.057359773435522</v>
      </c>
      <c r="X467" s="66">
        <f t="shared" si="76"/>
        <v>83.257359773435525</v>
      </c>
      <c r="Y467" s="66">
        <f t="shared" si="77"/>
        <v>80.757359773435525</v>
      </c>
      <c r="Z467" s="66">
        <f t="shared" si="78"/>
        <v>83.057359773435522</v>
      </c>
      <c r="AA467" s="66">
        <f t="shared" si="79"/>
        <v>83.257359773435525</v>
      </c>
      <c r="AR467" s="71"/>
      <c r="AS467" s="1"/>
    </row>
    <row r="468" spans="1:45" x14ac:dyDescent="0.25">
      <c r="A468" s="85" t="s">
        <v>633</v>
      </c>
      <c r="B468" s="85" t="s">
        <v>40</v>
      </c>
      <c r="C468" s="85">
        <v>12</v>
      </c>
      <c r="D468" s="85" t="s">
        <v>53</v>
      </c>
      <c r="E468" s="85">
        <v>42</v>
      </c>
      <c r="F468" s="85" t="s">
        <v>35</v>
      </c>
      <c r="G468" s="85">
        <v>38.292309017805863</v>
      </c>
      <c r="H468" s="85">
        <v>2.2166377849291337</v>
      </c>
      <c r="I468" s="85"/>
      <c r="J468" s="85">
        <v>21.978331317003615</v>
      </c>
      <c r="K468" s="85">
        <v>0</v>
      </c>
      <c r="L468" s="85">
        <v>2.95</v>
      </c>
      <c r="M468" s="85">
        <v>1.2036182439130716</v>
      </c>
      <c r="N468" s="85">
        <v>8.1113786832280308</v>
      </c>
      <c r="O468" s="85">
        <v>1.1000000000000001</v>
      </c>
      <c r="P468" s="85">
        <v>2.6087569867592628</v>
      </c>
      <c r="S468" s="88"/>
      <c r="T468" s="87">
        <v>3.5</v>
      </c>
      <c r="V468" s="89">
        <f t="shared" si="80"/>
        <v>79.744394248709852</v>
      </c>
      <c r="W468" s="66">
        <f t="shared" si="75"/>
        <v>82.04439424870985</v>
      </c>
      <c r="X468" s="66">
        <f t="shared" si="76"/>
        <v>82.244394248709852</v>
      </c>
      <c r="Y468" s="66">
        <f t="shared" si="77"/>
        <v>79.744394248709852</v>
      </c>
      <c r="Z468" s="66">
        <f t="shared" si="78"/>
        <v>82.04439424870985</v>
      </c>
      <c r="AA468" s="66">
        <f t="shared" si="79"/>
        <v>82.244394248709852</v>
      </c>
      <c r="AR468" s="71"/>
      <c r="AS468" s="1"/>
    </row>
    <row r="469" spans="1:45" x14ac:dyDescent="0.25">
      <c r="A469" s="85" t="s">
        <v>633</v>
      </c>
      <c r="B469" s="85" t="s">
        <v>603</v>
      </c>
      <c r="C469" s="85">
        <v>18</v>
      </c>
      <c r="D469" s="85" t="s">
        <v>53</v>
      </c>
      <c r="E469" s="85">
        <v>42</v>
      </c>
      <c r="F469" s="85" t="s">
        <v>35</v>
      </c>
      <c r="G469" s="85">
        <v>38.795921379476667</v>
      </c>
      <c r="H469" s="85">
        <v>2.2592122112920663</v>
      </c>
      <c r="I469" s="85"/>
      <c r="J469" s="85">
        <v>23.366050051204741</v>
      </c>
      <c r="K469" s="85">
        <v>0</v>
      </c>
      <c r="L469" s="85">
        <v>2.95</v>
      </c>
      <c r="M469" s="85">
        <v>1.2691871669278574</v>
      </c>
      <c r="N469" s="85">
        <v>8.2632435551670103</v>
      </c>
      <c r="O469" s="85">
        <v>1.1000000000000001</v>
      </c>
      <c r="P469" s="85">
        <v>2.6459629684410908</v>
      </c>
      <c r="S469" s="88"/>
      <c r="T469" s="87">
        <v>3.5</v>
      </c>
      <c r="V469" s="89">
        <f t="shared" si="80"/>
        <v>81.890365121217371</v>
      </c>
      <c r="W469" s="66">
        <f t="shared" si="75"/>
        <v>84.190365121217368</v>
      </c>
      <c r="X469" s="66">
        <f t="shared" si="76"/>
        <v>84.390365121217371</v>
      </c>
      <c r="Y469" s="66">
        <f t="shared" si="77"/>
        <v>81.890365121217371</v>
      </c>
      <c r="Z469" s="66">
        <f t="shared" si="78"/>
        <v>84.190365121217368</v>
      </c>
      <c r="AA469" s="66">
        <f t="shared" si="79"/>
        <v>84.390365121217371</v>
      </c>
      <c r="AR469" s="71"/>
      <c r="AS469" s="1"/>
    </row>
    <row r="470" spans="1:45" x14ac:dyDescent="0.25">
      <c r="A470" s="85" t="s">
        <v>633</v>
      </c>
      <c r="B470" s="85" t="s">
        <v>41</v>
      </c>
      <c r="C470" s="85">
        <v>24</v>
      </c>
      <c r="D470" s="85" t="s">
        <v>53</v>
      </c>
      <c r="E470" s="85">
        <v>42</v>
      </c>
      <c r="F470" s="85" t="s">
        <v>35</v>
      </c>
      <c r="G470" s="85">
        <v>38.806699274842046</v>
      </c>
      <c r="H470" s="85">
        <v>2.2456673113717116</v>
      </c>
      <c r="I470" s="85"/>
      <c r="J470" s="85">
        <v>23.16762566644881</v>
      </c>
      <c r="K470" s="85">
        <v>0</v>
      </c>
      <c r="L470" s="85">
        <v>2.9499999999999997</v>
      </c>
      <c r="M470" s="85">
        <v>1.280764326147531</v>
      </c>
      <c r="N470" s="85">
        <v>8.5198750701823656</v>
      </c>
      <c r="O470" s="85">
        <v>1.1000000000000001</v>
      </c>
      <c r="P470" s="85">
        <v>2.6603586754324717</v>
      </c>
      <c r="S470" s="88"/>
      <c r="T470" s="87">
        <v>3.5</v>
      </c>
      <c r="V470" s="89">
        <f t="shared" si="80"/>
        <v>81.985323013053218</v>
      </c>
      <c r="W470" s="66">
        <f t="shared" si="75"/>
        <v>84.285323013053215</v>
      </c>
      <c r="X470" s="66">
        <f t="shared" si="76"/>
        <v>84.485323013053218</v>
      </c>
      <c r="Y470" s="66">
        <f t="shared" si="77"/>
        <v>81.985323013053218</v>
      </c>
      <c r="Z470" s="66">
        <f t="shared" si="78"/>
        <v>84.285323013053215</v>
      </c>
      <c r="AA470" s="66">
        <f t="shared" si="79"/>
        <v>84.485323013053218</v>
      </c>
      <c r="AR470" s="71"/>
      <c r="AS470" s="1"/>
    </row>
    <row r="471" spans="1:45" x14ac:dyDescent="0.25">
      <c r="A471" s="85" t="s">
        <v>633</v>
      </c>
      <c r="B471" s="85" t="s">
        <v>604</v>
      </c>
      <c r="C471" s="85">
        <v>30</v>
      </c>
      <c r="D471" s="85" t="s">
        <v>53</v>
      </c>
      <c r="E471" s="85">
        <v>42</v>
      </c>
      <c r="F471" s="85" t="s">
        <v>35</v>
      </c>
      <c r="G471" s="85">
        <v>38.998177752773323</v>
      </c>
      <c r="H471" s="85">
        <v>2.2316496710811293</v>
      </c>
      <c r="I471" s="85"/>
      <c r="J471" s="85">
        <v>22.258038862446714</v>
      </c>
      <c r="K471" s="85">
        <v>0</v>
      </c>
      <c r="L471" s="85">
        <v>2.9499999999999997</v>
      </c>
      <c r="M471" s="85">
        <v>1.2997671523834542</v>
      </c>
      <c r="N471" s="85">
        <v>8.6665073639301227</v>
      </c>
      <c r="O471" s="85">
        <v>1.1000000000000001</v>
      </c>
      <c r="P471" s="85">
        <v>2.6787857370848842</v>
      </c>
      <c r="S471" s="88"/>
      <c r="T471" s="87">
        <v>3.5</v>
      </c>
      <c r="V471" s="89">
        <f t="shared" si="80"/>
        <v>81.451276868618493</v>
      </c>
      <c r="W471" s="66">
        <f t="shared" si="75"/>
        <v>83.75127686861849</v>
      </c>
      <c r="X471" s="66">
        <f t="shared" si="76"/>
        <v>83.951276868618493</v>
      </c>
      <c r="Y471" s="66">
        <f t="shared" si="77"/>
        <v>81.451276868618493</v>
      </c>
      <c r="Z471" s="66">
        <f t="shared" si="78"/>
        <v>83.75127686861849</v>
      </c>
      <c r="AA471" s="66">
        <f t="shared" si="79"/>
        <v>83.951276868618493</v>
      </c>
      <c r="AR471" s="71"/>
      <c r="AS471" s="1"/>
    </row>
    <row r="472" spans="1:45" x14ac:dyDescent="0.25">
      <c r="A472" s="85" t="s">
        <v>633</v>
      </c>
      <c r="B472" s="85" t="s">
        <v>634</v>
      </c>
      <c r="C472" s="85">
        <v>36</v>
      </c>
      <c r="D472" s="85" t="s">
        <v>53</v>
      </c>
      <c r="E472" s="85">
        <v>42</v>
      </c>
      <c r="F472" s="85" t="s">
        <v>35</v>
      </c>
      <c r="G472" s="85">
        <v>38.935999545280488</v>
      </c>
      <c r="H472" s="85">
        <v>2.1651114674216174</v>
      </c>
      <c r="I472" s="85"/>
      <c r="J472" s="85">
        <v>21.481718634383274</v>
      </c>
      <c r="K472" s="85">
        <v>0</v>
      </c>
      <c r="L472" s="85">
        <v>2.9499999999999997</v>
      </c>
      <c r="M472" s="85">
        <v>1.2880758836881772</v>
      </c>
      <c r="N472" s="85">
        <v>8.7688450467882451</v>
      </c>
      <c r="O472" s="85">
        <v>1.0999999999999999</v>
      </c>
      <c r="P472" s="85">
        <v>2.6802546965490568</v>
      </c>
      <c r="S472" s="88"/>
      <c r="T472" s="87">
        <v>3.5</v>
      </c>
      <c r="V472" s="89">
        <f t="shared" si="80"/>
        <v>80.704893806689242</v>
      </c>
      <c r="W472" s="66">
        <f t="shared" si="75"/>
        <v>83.004893806689239</v>
      </c>
      <c r="X472" s="66">
        <f t="shared" si="76"/>
        <v>83.204893806689242</v>
      </c>
      <c r="Y472" s="66">
        <f t="shared" si="77"/>
        <v>80.704893806689242</v>
      </c>
      <c r="Z472" s="66">
        <f t="shared" si="78"/>
        <v>83.004893806689239</v>
      </c>
      <c r="AA472" s="66">
        <f t="shared" si="79"/>
        <v>83.204893806689242</v>
      </c>
      <c r="AR472" s="71"/>
      <c r="AS472" s="1"/>
    </row>
    <row r="473" spans="1:45" x14ac:dyDescent="0.25">
      <c r="A473" s="85" t="s">
        <v>638</v>
      </c>
      <c r="B473" s="85" t="s">
        <v>43</v>
      </c>
      <c r="C473" s="85">
        <v>12</v>
      </c>
      <c r="D473" s="85" t="s">
        <v>53</v>
      </c>
      <c r="E473" s="85">
        <v>42</v>
      </c>
      <c r="F473" s="85" t="s">
        <v>35</v>
      </c>
      <c r="G473" s="85">
        <v>38.288396754738656</v>
      </c>
      <c r="H473" s="85">
        <v>2.1913556588482379</v>
      </c>
      <c r="I473" s="85"/>
      <c r="J473" s="85">
        <v>22.341130495805487</v>
      </c>
      <c r="K473" s="85">
        <v>0</v>
      </c>
      <c r="L473" s="85">
        <v>2.95</v>
      </c>
      <c r="M473" s="85">
        <v>1.2274515728745687</v>
      </c>
      <c r="N473" s="85">
        <v>8.187761584577828</v>
      </c>
      <c r="O473" s="85">
        <v>1.1000000000000001</v>
      </c>
      <c r="P473" s="85">
        <v>2.6137262714690586</v>
      </c>
      <c r="S473" s="88"/>
      <c r="T473" s="87">
        <v>3.5</v>
      </c>
      <c r="V473" s="89">
        <f t="shared" si="80"/>
        <v>80.208466679465602</v>
      </c>
      <c r="W473" s="66">
        <f t="shared" si="75"/>
        <v>82.508466679465599</v>
      </c>
      <c r="X473" s="66">
        <f t="shared" si="76"/>
        <v>82.708466679465602</v>
      </c>
      <c r="Y473" s="66">
        <f t="shared" si="77"/>
        <v>80.208466679465602</v>
      </c>
      <c r="Z473" s="66">
        <f t="shared" si="78"/>
        <v>82.508466679465599</v>
      </c>
      <c r="AA473" s="66">
        <f t="shared" si="79"/>
        <v>82.708466679465602</v>
      </c>
      <c r="AR473" s="71"/>
      <c r="AS473" s="1"/>
    </row>
    <row r="474" spans="1:45" x14ac:dyDescent="0.25">
      <c r="A474" s="85" t="s">
        <v>638</v>
      </c>
      <c r="B474" s="85" t="s">
        <v>606</v>
      </c>
      <c r="C474" s="85">
        <v>18</v>
      </c>
      <c r="D474" s="85" t="s">
        <v>53</v>
      </c>
      <c r="E474" s="85">
        <v>42</v>
      </c>
      <c r="F474" s="85" t="s">
        <v>35</v>
      </c>
      <c r="G474" s="85">
        <v>40.659257876369672</v>
      </c>
      <c r="H474" s="85">
        <v>2.3766632487750243</v>
      </c>
      <c r="I474" s="85"/>
      <c r="J474" s="85">
        <v>23.890948563777478</v>
      </c>
      <c r="K474" s="85">
        <v>0</v>
      </c>
      <c r="L474" s="85">
        <v>2.9500000000000006</v>
      </c>
      <c r="M474" s="85">
        <v>1.3416097133638807</v>
      </c>
      <c r="N474" s="85">
        <v>8.3593629357932517</v>
      </c>
      <c r="O474" s="85">
        <v>1.1000000000000001</v>
      </c>
      <c r="P474" s="85">
        <v>2.7508078951171835</v>
      </c>
      <c r="S474" s="88"/>
      <c r="T474" s="87">
        <v>3.5</v>
      </c>
      <c r="V474" s="89">
        <f t="shared" si="80"/>
        <v>84.551986984421461</v>
      </c>
      <c r="W474" s="66">
        <f t="shared" si="75"/>
        <v>86.851986984421458</v>
      </c>
      <c r="X474" s="66">
        <f t="shared" si="76"/>
        <v>87.051986984421461</v>
      </c>
      <c r="Y474" s="66">
        <f t="shared" si="77"/>
        <v>84.551986984421461</v>
      </c>
      <c r="Z474" s="66">
        <f t="shared" si="78"/>
        <v>86.851986984421458</v>
      </c>
      <c r="AA474" s="66">
        <f t="shared" si="79"/>
        <v>87.051986984421461</v>
      </c>
      <c r="AR474" s="71"/>
      <c r="AS474" s="1"/>
    </row>
    <row r="475" spans="1:45" x14ac:dyDescent="0.25">
      <c r="A475" s="85" t="s">
        <v>638</v>
      </c>
      <c r="B475" s="85" t="s">
        <v>44</v>
      </c>
      <c r="C475" s="85">
        <v>24</v>
      </c>
      <c r="D475" s="85" t="s">
        <v>53</v>
      </c>
      <c r="E475" s="85">
        <v>42</v>
      </c>
      <c r="F475" s="85" t="s">
        <v>35</v>
      </c>
      <c r="G475" s="85">
        <v>38.786873743538187</v>
      </c>
      <c r="H475" s="85">
        <v>2.2265860723052953</v>
      </c>
      <c r="I475" s="85"/>
      <c r="J475" s="85">
        <v>23.036674483567658</v>
      </c>
      <c r="K475" s="85">
        <v>0</v>
      </c>
      <c r="L475" s="85">
        <v>2.95</v>
      </c>
      <c r="M475" s="85">
        <v>1.2924439650696402</v>
      </c>
      <c r="N475" s="85">
        <v>8.5993626506856682</v>
      </c>
      <c r="O475" s="85">
        <v>1.1000000000000001</v>
      </c>
      <c r="P475" s="85">
        <v>2.6640399065395446</v>
      </c>
      <c r="S475" s="88"/>
      <c r="T475" s="87">
        <v>3.5</v>
      </c>
      <c r="V475" s="89">
        <f t="shared" si="80"/>
        <v>81.9293947494007</v>
      </c>
      <c r="W475" s="66">
        <f t="shared" si="75"/>
        <v>84.229394749400697</v>
      </c>
      <c r="X475" s="66">
        <f t="shared" si="76"/>
        <v>84.4293947494007</v>
      </c>
      <c r="Y475" s="66">
        <f t="shared" si="77"/>
        <v>81.9293947494007</v>
      </c>
      <c r="Z475" s="66">
        <f t="shared" si="78"/>
        <v>84.229394749400697</v>
      </c>
      <c r="AA475" s="66">
        <f t="shared" si="79"/>
        <v>84.4293947494007</v>
      </c>
      <c r="AR475" s="71"/>
      <c r="AS475" s="1"/>
    </row>
    <row r="476" spans="1:45" x14ac:dyDescent="0.25">
      <c r="A476" s="85" t="s">
        <v>638</v>
      </c>
      <c r="B476" s="85" t="s">
        <v>607</v>
      </c>
      <c r="C476" s="85">
        <v>30</v>
      </c>
      <c r="D476" s="85" t="s">
        <v>53</v>
      </c>
      <c r="E476" s="85">
        <v>42</v>
      </c>
      <c r="F476" s="85" t="s">
        <v>35</v>
      </c>
      <c r="G476" s="85">
        <v>40.133558177037166</v>
      </c>
      <c r="H476" s="85">
        <v>2.2749799606628969</v>
      </c>
      <c r="I476" s="85"/>
      <c r="J476" s="85">
        <v>22.309850793703518</v>
      </c>
      <c r="K476" s="85">
        <v>0</v>
      </c>
      <c r="L476" s="85">
        <v>2.95</v>
      </c>
      <c r="M476" s="85">
        <v>1.3406630576618808</v>
      </c>
      <c r="N476" s="85">
        <v>8.726587218049481</v>
      </c>
      <c r="O476" s="85">
        <v>1.1000000000000001</v>
      </c>
      <c r="P476" s="85">
        <v>2.7425817161618244</v>
      </c>
      <c r="S476" s="88"/>
      <c r="T476" s="87">
        <v>3.5</v>
      </c>
      <c r="V476" s="89">
        <f t="shared" si="80"/>
        <v>82.80324096261387</v>
      </c>
      <c r="W476" s="66">
        <f t="shared" si="75"/>
        <v>85.103240962613867</v>
      </c>
      <c r="X476" s="66">
        <f t="shared" si="76"/>
        <v>85.30324096261387</v>
      </c>
      <c r="Y476" s="66">
        <f t="shared" si="77"/>
        <v>82.80324096261387</v>
      </c>
      <c r="Z476" s="66">
        <f t="shared" si="78"/>
        <v>85.103240962613867</v>
      </c>
      <c r="AA476" s="66">
        <f t="shared" si="79"/>
        <v>85.30324096261387</v>
      </c>
      <c r="AR476" s="71"/>
      <c r="AS476" s="1"/>
    </row>
    <row r="477" spans="1:45" x14ac:dyDescent="0.25">
      <c r="A477" s="85" t="s">
        <v>638</v>
      </c>
      <c r="B477" s="85" t="s">
        <v>639</v>
      </c>
      <c r="C477" s="85">
        <v>36</v>
      </c>
      <c r="D477" s="85" t="s">
        <v>53</v>
      </c>
      <c r="E477" s="85">
        <v>42</v>
      </c>
      <c r="F477" s="85" t="s">
        <v>35</v>
      </c>
      <c r="G477" s="85">
        <v>38.974143452039058</v>
      </c>
      <c r="H477" s="85">
        <v>2.1775163230852996</v>
      </c>
      <c r="I477" s="85"/>
      <c r="J477" s="85">
        <v>21.394417845795843</v>
      </c>
      <c r="K477" s="85">
        <v>0</v>
      </c>
      <c r="L477" s="85">
        <v>2.9500000000000006</v>
      </c>
      <c r="M477" s="85">
        <v>1.2942832362388277</v>
      </c>
      <c r="N477" s="85">
        <v>8.8218367671237807</v>
      </c>
      <c r="O477" s="85">
        <v>1.1000000000000001</v>
      </c>
      <c r="P477" s="85">
        <v>2.6852775942987268</v>
      </c>
      <c r="S477" s="88"/>
      <c r="T477" s="87">
        <v>3.5</v>
      </c>
      <c r="V477" s="89">
        <f t="shared" si="80"/>
        <v>80.719958895496234</v>
      </c>
      <c r="W477" s="66">
        <f t="shared" si="75"/>
        <v>83.019958895496231</v>
      </c>
      <c r="X477" s="66">
        <f t="shared" si="76"/>
        <v>83.219958895496234</v>
      </c>
      <c r="Y477" s="66">
        <f t="shared" si="77"/>
        <v>80.719958895496234</v>
      </c>
      <c r="Z477" s="66">
        <f t="shared" si="78"/>
        <v>83.019958895496231</v>
      </c>
      <c r="AA477" s="66">
        <f t="shared" si="79"/>
        <v>83.219958895496234</v>
      </c>
      <c r="AR477" s="71"/>
      <c r="AS477" s="1"/>
    </row>
    <row r="478" spans="1:45" x14ac:dyDescent="0.25">
      <c r="A478" s="85" t="s">
        <v>642</v>
      </c>
      <c r="B478" s="85" t="s">
        <v>388</v>
      </c>
      <c r="C478" s="85">
        <v>12</v>
      </c>
      <c r="D478" s="85" t="s">
        <v>53</v>
      </c>
      <c r="E478" s="85">
        <v>42</v>
      </c>
      <c r="F478" s="85" t="s">
        <v>35</v>
      </c>
      <c r="G478" s="85">
        <v>38.29100445146468</v>
      </c>
      <c r="H478" s="85">
        <v>2.1649953190445785</v>
      </c>
      <c r="I478" s="85"/>
      <c r="J478" s="85">
        <v>22.703929674607366</v>
      </c>
      <c r="K478" s="85">
        <v>0</v>
      </c>
      <c r="L478" s="85">
        <v>2.95</v>
      </c>
      <c r="M478" s="85">
        <v>1.2412343288891381</v>
      </c>
      <c r="N478" s="85">
        <v>8.2473631820792654</v>
      </c>
      <c r="O478" s="85">
        <v>1.1000000000000001</v>
      </c>
      <c r="P478" s="85">
        <v>2.617647461261547</v>
      </c>
      <c r="S478" s="88"/>
      <c r="T478" s="87">
        <v>3.5</v>
      </c>
      <c r="V478" s="89">
        <f t="shared" si="80"/>
        <v>80.651179098302009</v>
      </c>
      <c r="W478" s="66">
        <f t="shared" si="75"/>
        <v>82.951179098302006</v>
      </c>
      <c r="X478" s="66">
        <f t="shared" si="76"/>
        <v>83.151179098302009</v>
      </c>
      <c r="Y478" s="66">
        <f t="shared" si="77"/>
        <v>80.651179098302009</v>
      </c>
      <c r="Z478" s="66">
        <f t="shared" si="78"/>
        <v>82.951179098302006</v>
      </c>
      <c r="AA478" s="66">
        <f t="shared" si="79"/>
        <v>83.151179098302009</v>
      </c>
      <c r="AR478" s="71"/>
      <c r="AS478" s="1"/>
    </row>
    <row r="479" spans="1:45" x14ac:dyDescent="0.25">
      <c r="A479" s="85" t="s">
        <v>642</v>
      </c>
      <c r="B479" s="85" t="s">
        <v>609</v>
      </c>
      <c r="C479" s="85">
        <v>18</v>
      </c>
      <c r="D479" s="85" t="s">
        <v>53</v>
      </c>
      <c r="E479" s="85">
        <v>42</v>
      </c>
      <c r="F479" s="85" t="s">
        <v>35</v>
      </c>
      <c r="G479" s="85">
        <v>41.592611960245911</v>
      </c>
      <c r="H479" s="85">
        <v>2.3049154337376621</v>
      </c>
      <c r="I479" s="85"/>
      <c r="J479" s="85">
        <v>24.034348242475993</v>
      </c>
      <c r="K479" s="85">
        <v>0</v>
      </c>
      <c r="L479" s="85">
        <v>2.9499999999999997</v>
      </c>
      <c r="M479" s="85">
        <v>1.3685788330402506</v>
      </c>
      <c r="N479" s="85">
        <v>8.4472106593686966</v>
      </c>
      <c r="O479" s="85">
        <v>1.0999999999999999</v>
      </c>
      <c r="P479" s="85">
        <v>2.8048935149569907</v>
      </c>
      <c r="S479" s="88"/>
      <c r="T479" s="87">
        <v>3.5</v>
      </c>
      <c r="V479" s="89">
        <f t="shared" si="80"/>
        <v>85.797643210087841</v>
      </c>
      <c r="W479" s="66">
        <f t="shared" si="75"/>
        <v>88.097643210087838</v>
      </c>
      <c r="X479" s="66">
        <f t="shared" si="76"/>
        <v>88.297643210087841</v>
      </c>
      <c r="Y479" s="66">
        <f t="shared" si="77"/>
        <v>85.797643210087841</v>
      </c>
      <c r="Z479" s="66">
        <f t="shared" si="78"/>
        <v>88.097643210087838</v>
      </c>
      <c r="AA479" s="66">
        <f t="shared" si="79"/>
        <v>88.297643210087841</v>
      </c>
      <c r="AR479" s="71"/>
      <c r="AS479" s="1"/>
    </row>
    <row r="480" spans="1:45" x14ac:dyDescent="0.25">
      <c r="A480" s="85" t="s">
        <v>642</v>
      </c>
      <c r="B480" s="85" t="s">
        <v>391</v>
      </c>
      <c r="C480" s="85">
        <v>24</v>
      </c>
      <c r="D480" s="85" t="s">
        <v>53</v>
      </c>
      <c r="E480" s="85">
        <v>42</v>
      </c>
      <c r="F480" s="85" t="s">
        <v>35</v>
      </c>
      <c r="G480" s="85">
        <v>38.771103711947156</v>
      </c>
      <c r="H480" s="85">
        <v>2.2278936662850413</v>
      </c>
      <c r="I480" s="85"/>
      <c r="J480" s="85">
        <v>22.905723300686507</v>
      </c>
      <c r="K480" s="85">
        <v>0</v>
      </c>
      <c r="L480" s="85">
        <v>2.95</v>
      </c>
      <c r="M480" s="85">
        <v>1.298562323949632</v>
      </c>
      <c r="N480" s="85">
        <v>8.6613868301263626</v>
      </c>
      <c r="O480" s="85">
        <v>1.0999999999999999</v>
      </c>
      <c r="P480" s="85">
        <v>2.6667423278867939</v>
      </c>
      <c r="S480" s="88"/>
      <c r="T480" s="87">
        <v>3.5</v>
      </c>
      <c r="V480" s="89">
        <f t="shared" si="80"/>
        <v>81.853518494596443</v>
      </c>
      <c r="W480" s="66">
        <f t="shared" si="75"/>
        <v>84.15351849459644</v>
      </c>
      <c r="X480" s="66">
        <f t="shared" si="76"/>
        <v>84.353518494596443</v>
      </c>
      <c r="Y480" s="66">
        <f t="shared" si="77"/>
        <v>81.853518494596443</v>
      </c>
      <c r="Z480" s="66">
        <f t="shared" si="78"/>
        <v>84.15351849459644</v>
      </c>
      <c r="AA480" s="66">
        <f t="shared" si="79"/>
        <v>84.353518494596443</v>
      </c>
      <c r="AR480" s="71"/>
      <c r="AS480" s="1"/>
    </row>
    <row r="481" spans="1:49" x14ac:dyDescent="0.25">
      <c r="A481" s="85" t="s">
        <v>642</v>
      </c>
      <c r="B481" s="85" t="s">
        <v>610</v>
      </c>
      <c r="C481" s="85">
        <v>30</v>
      </c>
      <c r="D481" s="85" t="s">
        <v>53</v>
      </c>
      <c r="E481" s="85">
        <v>42</v>
      </c>
      <c r="F481" s="85" t="s">
        <v>35</v>
      </c>
      <c r="G481" s="85">
        <v>40.657131098842171</v>
      </c>
      <c r="H481" s="85">
        <v>2.2291245271006659</v>
      </c>
      <c r="I481" s="85"/>
      <c r="J481" s="85">
        <v>22.147233076588844</v>
      </c>
      <c r="K481" s="85">
        <v>0</v>
      </c>
      <c r="L481" s="85">
        <v>2.9500000000000006</v>
      </c>
      <c r="M481" s="85">
        <v>1.3533655816795196</v>
      </c>
      <c r="N481" s="85">
        <v>8.7780379838137055</v>
      </c>
      <c r="O481" s="85">
        <v>1.1000000000000001</v>
      </c>
      <c r="P481" s="85">
        <v>2.7729083886797072</v>
      </c>
      <c r="S481" s="88"/>
      <c r="T481" s="87">
        <v>3.5</v>
      </c>
      <c r="V481" s="89">
        <f t="shared" si="80"/>
        <v>83.258676129603941</v>
      </c>
      <c r="W481" s="66">
        <f t="shared" si="75"/>
        <v>85.558676129603938</v>
      </c>
      <c r="X481" s="66">
        <f t="shared" si="76"/>
        <v>85.758676129603941</v>
      </c>
      <c r="Y481" s="66">
        <f t="shared" si="77"/>
        <v>83.258676129603941</v>
      </c>
      <c r="Z481" s="66">
        <f t="shared" si="78"/>
        <v>85.558676129603938</v>
      </c>
      <c r="AA481" s="66">
        <f t="shared" si="79"/>
        <v>85.758676129603941</v>
      </c>
      <c r="AR481" s="71"/>
      <c r="AS481" s="1"/>
    </row>
    <row r="482" spans="1:49" x14ac:dyDescent="0.25">
      <c r="A482" s="85" t="s">
        <v>642</v>
      </c>
      <c r="B482" s="85" t="s">
        <v>643</v>
      </c>
      <c r="C482" s="85">
        <v>36</v>
      </c>
      <c r="D482" s="85" t="s">
        <v>53</v>
      </c>
      <c r="E482" s="85">
        <v>42</v>
      </c>
      <c r="F482" s="85" t="s">
        <v>35</v>
      </c>
      <c r="G482" s="85">
        <v>39.320441445534584</v>
      </c>
      <c r="H482" s="85">
        <v>2.165153765734722</v>
      </c>
      <c r="I482" s="85"/>
      <c r="J482" s="85">
        <v>21.348453812080262</v>
      </c>
      <c r="K482" s="85">
        <v>0</v>
      </c>
      <c r="L482" s="85">
        <v>2.9500000000000011</v>
      </c>
      <c r="M482" s="85">
        <v>1.3062195069963638</v>
      </c>
      <c r="N482" s="85">
        <v>8.8526250623795111</v>
      </c>
      <c r="O482" s="85">
        <v>1.1000000000000001</v>
      </c>
      <c r="P482" s="85">
        <v>2.7053511583693806</v>
      </c>
      <c r="S482" s="88"/>
      <c r="T482" s="87">
        <v>3.5</v>
      </c>
      <c r="V482" s="89">
        <f t="shared" si="80"/>
        <v>81.083090985360101</v>
      </c>
      <c r="W482" s="66">
        <f t="shared" si="75"/>
        <v>83.383090985360099</v>
      </c>
      <c r="X482" s="66">
        <f t="shared" si="76"/>
        <v>83.583090985360101</v>
      </c>
      <c r="Y482" s="66">
        <f t="shared" si="77"/>
        <v>81.083090985360101</v>
      </c>
      <c r="Z482" s="66">
        <f t="shared" si="78"/>
        <v>83.383090985360099</v>
      </c>
      <c r="AA482" s="66">
        <f t="shared" si="79"/>
        <v>83.583090985360101</v>
      </c>
      <c r="AR482" s="71"/>
      <c r="AS482" s="1"/>
    </row>
    <row r="483" spans="1:49" x14ac:dyDescent="0.25">
      <c r="A483" s="85" t="s">
        <v>495</v>
      </c>
      <c r="B483" s="85" t="s">
        <v>496</v>
      </c>
      <c r="C483" s="85">
        <v>12</v>
      </c>
      <c r="D483" s="85" t="s">
        <v>89</v>
      </c>
      <c r="E483" s="85">
        <v>18</v>
      </c>
      <c r="F483" s="85" t="s">
        <v>35</v>
      </c>
      <c r="G483" s="85">
        <v>42.63718721461187</v>
      </c>
      <c r="H483" s="85">
        <v>0</v>
      </c>
      <c r="I483" s="85">
        <v>0</v>
      </c>
      <c r="J483" s="85">
        <v>16.050048151276901</v>
      </c>
      <c r="K483" s="85">
        <v>6.2748927568409361</v>
      </c>
      <c r="L483" s="85">
        <v>2.4261789999999999</v>
      </c>
      <c r="M483" s="85">
        <v>0.98589289658661172</v>
      </c>
      <c r="N483" s="85">
        <v>1.9469135862691962</v>
      </c>
      <c r="O483" s="85">
        <v>1.1000000000000001</v>
      </c>
      <c r="P483" s="85">
        <v>4.035218113518102</v>
      </c>
      <c r="S483" s="88"/>
      <c r="T483" s="90">
        <v>3.5</v>
      </c>
      <c r="V483" s="89">
        <f t="shared" ref="V483:V527" si="81">SUM(I483:U483,G483)</f>
        <v>78.956331719103616</v>
      </c>
      <c r="W483" s="66">
        <f t="shared" ref="W483:W543" si="82">+V483+$W$1</f>
        <v>81.256331719103613</v>
      </c>
      <c r="X483" s="66">
        <f t="shared" ref="X483:X543" si="83">+V483+$X$1</f>
        <v>81.456331719103616</v>
      </c>
      <c r="Y483" s="66">
        <f t="shared" ref="Y483:Y543" si="84">+V483</f>
        <v>78.956331719103616</v>
      </c>
      <c r="Z483" s="66">
        <f t="shared" ref="Z483:Z543" si="85">+W483</f>
        <v>81.256331719103613</v>
      </c>
      <c r="AA483" s="66">
        <f t="shared" ref="AA483:AA543" si="86">+X483</f>
        <v>81.456331719103616</v>
      </c>
      <c r="AB483" t="s">
        <v>526</v>
      </c>
      <c r="AC483" t="s">
        <v>527</v>
      </c>
      <c r="AD483" t="s">
        <v>528</v>
      </c>
      <c r="AE483" t="s">
        <v>529</v>
      </c>
      <c r="AF483">
        <v>38</v>
      </c>
      <c r="AG483" t="s">
        <v>37</v>
      </c>
      <c r="AH483" t="s">
        <v>530</v>
      </c>
      <c r="AI483">
        <v>26.567999999999998</v>
      </c>
      <c r="AJ483">
        <v>6.4099999999999999E-3</v>
      </c>
      <c r="AK483">
        <v>6.11E-3</v>
      </c>
      <c r="AL483" t="s">
        <v>531</v>
      </c>
      <c r="AM483" t="s">
        <v>532</v>
      </c>
      <c r="AN483" t="s">
        <v>38</v>
      </c>
      <c r="AO483" t="s">
        <v>39</v>
      </c>
    </row>
    <row r="484" spans="1:49" x14ac:dyDescent="0.25">
      <c r="A484" s="85" t="s">
        <v>495</v>
      </c>
      <c r="B484" s="85" t="s">
        <v>473</v>
      </c>
      <c r="C484" s="85">
        <v>18</v>
      </c>
      <c r="D484" s="85" t="s">
        <v>89</v>
      </c>
      <c r="E484" s="85">
        <v>18</v>
      </c>
      <c r="F484" s="85" t="s">
        <v>35</v>
      </c>
      <c r="G484" s="85">
        <v>42.919352869352863</v>
      </c>
      <c r="H484" s="85">
        <v>0</v>
      </c>
      <c r="I484" s="85">
        <v>0</v>
      </c>
      <c r="J484" s="85">
        <v>15.868075414012072</v>
      </c>
      <c r="K484" s="85">
        <v>6.2933909808080548</v>
      </c>
      <c r="L484" s="85">
        <v>2.4261789999999994</v>
      </c>
      <c r="M484" s="85">
        <v>1.106799254377572</v>
      </c>
      <c r="N484" s="85">
        <v>2.0835465234946744</v>
      </c>
      <c r="O484" s="85">
        <v>1.0999999999999999</v>
      </c>
      <c r="P484" s="85">
        <v>4.0673807747084458</v>
      </c>
      <c r="S484" s="88"/>
      <c r="T484" s="90">
        <v>3.5</v>
      </c>
      <c r="V484" s="89">
        <f t="shared" si="81"/>
        <v>79.364724816753693</v>
      </c>
      <c r="W484" s="66">
        <f t="shared" ref="W484:W542" si="87">+V484+$W$1</f>
        <v>81.66472481675369</v>
      </c>
      <c r="X484" s="66">
        <f t="shared" ref="X484:X542" si="88">+V484+$X$1</f>
        <v>81.864724816753693</v>
      </c>
      <c r="Y484" s="66">
        <f t="shared" ref="Y484:Y542" si="89">+V484</f>
        <v>79.364724816753693</v>
      </c>
      <c r="Z484" s="66">
        <f t="shared" ref="Z484:Z542" si="90">+W484</f>
        <v>81.66472481675369</v>
      </c>
      <c r="AA484" s="66">
        <f t="shared" ref="AA484:AA542" si="91">+X484</f>
        <v>81.864724816753693</v>
      </c>
      <c r="AB484" t="s">
        <v>526</v>
      </c>
      <c r="AC484" t="s">
        <v>527</v>
      </c>
      <c r="AD484" t="s">
        <v>528</v>
      </c>
      <c r="AE484" t="s">
        <v>529</v>
      </c>
      <c r="AF484">
        <v>38</v>
      </c>
      <c r="AG484" t="s">
        <v>37</v>
      </c>
      <c r="AH484" t="s">
        <v>530</v>
      </c>
      <c r="AI484">
        <v>40.065000000000005</v>
      </c>
      <c r="AJ484">
        <v>6.4099999999999999E-3</v>
      </c>
      <c r="AK484">
        <v>6.11E-3</v>
      </c>
      <c r="AL484" t="s">
        <v>533</v>
      </c>
      <c r="AM484" t="s">
        <v>532</v>
      </c>
      <c r="AN484" t="s">
        <v>38</v>
      </c>
      <c r="AO484" t="s">
        <v>39</v>
      </c>
    </row>
    <row r="485" spans="1:49" x14ac:dyDescent="0.25">
      <c r="A485" s="85" t="s">
        <v>495</v>
      </c>
      <c r="B485" s="85" t="s">
        <v>498</v>
      </c>
      <c r="C485" s="85">
        <v>24</v>
      </c>
      <c r="D485" s="85" t="s">
        <v>89</v>
      </c>
      <c r="E485" s="85">
        <v>18</v>
      </c>
      <c r="F485" s="85" t="s">
        <v>35</v>
      </c>
      <c r="G485" s="85">
        <v>40.794073059360741</v>
      </c>
      <c r="H485" s="85">
        <v>0</v>
      </c>
      <c r="I485" s="85">
        <v>0</v>
      </c>
      <c r="J485" s="85">
        <v>15.837900627349592</v>
      </c>
      <c r="K485" s="85">
        <v>6.2748927568409361</v>
      </c>
      <c r="L485" s="85">
        <v>2.426178999999999</v>
      </c>
      <c r="M485" s="85">
        <v>1.1579858592302978</v>
      </c>
      <c r="N485" s="85">
        <v>2.1999445392953922</v>
      </c>
      <c r="O485" s="85">
        <v>1.0999999999999996</v>
      </c>
      <c r="P485" s="85">
        <v>3.9337943130589061</v>
      </c>
      <c r="S485" s="88"/>
      <c r="T485" s="90">
        <v>3.5</v>
      </c>
      <c r="V485" s="89">
        <f t="shared" si="81"/>
        <v>77.224770155135857</v>
      </c>
      <c r="W485" s="66">
        <f t="shared" si="87"/>
        <v>79.524770155135855</v>
      </c>
      <c r="X485" s="66">
        <f t="shared" si="88"/>
        <v>79.724770155135857</v>
      </c>
      <c r="Y485" s="66">
        <f t="shared" si="89"/>
        <v>77.224770155135857</v>
      </c>
      <c r="Z485" s="66">
        <f t="shared" si="90"/>
        <v>79.524770155135855</v>
      </c>
      <c r="AA485" s="66">
        <f t="shared" si="91"/>
        <v>79.724770155135857</v>
      </c>
      <c r="AB485" t="s">
        <v>526</v>
      </c>
      <c r="AC485" t="s">
        <v>527</v>
      </c>
      <c r="AD485" t="s">
        <v>528</v>
      </c>
      <c r="AE485" t="s">
        <v>529</v>
      </c>
      <c r="AF485">
        <v>38</v>
      </c>
      <c r="AG485" t="s">
        <v>37</v>
      </c>
      <c r="AH485" t="s">
        <v>530</v>
      </c>
      <c r="AI485">
        <v>53.13600000000001</v>
      </c>
      <c r="AJ485">
        <v>6.4099999999999999E-3</v>
      </c>
      <c r="AK485">
        <v>6.11E-3</v>
      </c>
      <c r="AL485" t="s">
        <v>534</v>
      </c>
      <c r="AM485" t="s">
        <v>532</v>
      </c>
      <c r="AN485" t="s">
        <v>38</v>
      </c>
      <c r="AO485" t="s">
        <v>39</v>
      </c>
    </row>
    <row r="486" spans="1:49" x14ac:dyDescent="0.25">
      <c r="A486" s="85" t="s">
        <v>495</v>
      </c>
      <c r="B486" s="85" t="s">
        <v>474</v>
      </c>
      <c r="C486" s="85">
        <v>30</v>
      </c>
      <c r="D486" s="85" t="s">
        <v>89</v>
      </c>
      <c r="E486" s="85">
        <v>18</v>
      </c>
      <c r="F486" s="85" t="s">
        <v>35</v>
      </c>
      <c r="G486" s="85">
        <v>40.792363702890604</v>
      </c>
      <c r="H486" s="85">
        <v>0</v>
      </c>
      <c r="I486" s="85">
        <v>0</v>
      </c>
      <c r="J486" s="85">
        <v>15.896801875673026</v>
      </c>
      <c r="K486" s="85">
        <v>6.2859664285169359</v>
      </c>
      <c r="L486" s="85">
        <v>2.426178999999999</v>
      </c>
      <c r="M486" s="85">
        <v>1.203720232526059</v>
      </c>
      <c r="N486" s="85">
        <v>2.3010247371362951</v>
      </c>
      <c r="O486" s="85">
        <v>1.0999999999999999</v>
      </c>
      <c r="P486" s="85">
        <v>3.9399464942730709</v>
      </c>
      <c r="S486" s="88"/>
      <c r="T486" s="90">
        <v>3.5</v>
      </c>
      <c r="V486" s="89">
        <f t="shared" si="81"/>
        <v>77.446002471015987</v>
      </c>
      <c r="W486" s="66">
        <f t="shared" si="87"/>
        <v>79.746002471015984</v>
      </c>
      <c r="X486" s="66">
        <f t="shared" si="88"/>
        <v>79.946002471015987</v>
      </c>
      <c r="Y486" s="66">
        <f t="shared" si="89"/>
        <v>77.446002471015987</v>
      </c>
      <c r="Z486" s="66">
        <f t="shared" si="90"/>
        <v>79.746002471015984</v>
      </c>
      <c r="AA486" s="66">
        <f t="shared" si="91"/>
        <v>79.946002471015987</v>
      </c>
      <c r="AB486" t="s">
        <v>526</v>
      </c>
      <c r="AC486" t="s">
        <v>527</v>
      </c>
      <c r="AD486" t="s">
        <v>528</v>
      </c>
      <c r="AE486" t="s">
        <v>529</v>
      </c>
      <c r="AF486">
        <v>38</v>
      </c>
      <c r="AG486" t="s">
        <v>37</v>
      </c>
      <c r="AH486" t="s">
        <v>530</v>
      </c>
      <c r="AI486">
        <v>66.63300000000001</v>
      </c>
      <c r="AJ486">
        <v>6.4099999999999999E-3</v>
      </c>
      <c r="AK486">
        <v>6.11E-3</v>
      </c>
      <c r="AL486" t="s">
        <v>535</v>
      </c>
      <c r="AM486" t="s">
        <v>532</v>
      </c>
      <c r="AN486" t="s">
        <v>38</v>
      </c>
      <c r="AO486" t="s">
        <v>39</v>
      </c>
    </row>
    <row r="487" spans="1:49" x14ac:dyDescent="0.25">
      <c r="A487" s="85" t="s">
        <v>495</v>
      </c>
      <c r="B487" s="85" t="s">
        <v>500</v>
      </c>
      <c r="C487" s="85">
        <v>36</v>
      </c>
      <c r="D487" s="85" t="s">
        <v>89</v>
      </c>
      <c r="E487" s="85">
        <v>18</v>
      </c>
      <c r="F487" s="85" t="s">
        <v>35</v>
      </c>
      <c r="G487" s="85">
        <v>39.57641400304415</v>
      </c>
      <c r="H487" s="85">
        <v>0</v>
      </c>
      <c r="I487" s="85">
        <v>0</v>
      </c>
      <c r="J487" s="85">
        <v>15.042739876011211</v>
      </c>
      <c r="K487" s="85">
        <v>6.2748927568409387</v>
      </c>
      <c r="L487" s="85">
        <v>2.4261789999999994</v>
      </c>
      <c r="M487" s="85">
        <v>1.2161584990913414</v>
      </c>
      <c r="N487" s="85">
        <v>2.3848368187292981</v>
      </c>
      <c r="O487" s="85">
        <v>1.0999999999999999</v>
      </c>
      <c r="P487" s="85">
        <v>3.8619618603930652</v>
      </c>
      <c r="S487" s="88"/>
      <c r="T487" s="90">
        <v>3.5</v>
      </c>
      <c r="V487" s="89">
        <f t="shared" si="81"/>
        <v>75.38318281411</v>
      </c>
      <c r="W487" s="66">
        <f t="shared" si="87"/>
        <v>77.683182814109998</v>
      </c>
      <c r="X487" s="66">
        <f t="shared" si="88"/>
        <v>77.88318281411</v>
      </c>
      <c r="Y487" s="66">
        <f t="shared" si="89"/>
        <v>75.38318281411</v>
      </c>
      <c r="Z487" s="66">
        <f t="shared" si="90"/>
        <v>77.683182814109998</v>
      </c>
      <c r="AA487" s="66">
        <f t="shared" si="91"/>
        <v>77.88318281411</v>
      </c>
      <c r="AB487" t="s">
        <v>526</v>
      </c>
      <c r="AC487" t="s">
        <v>527</v>
      </c>
      <c r="AD487" t="s">
        <v>528</v>
      </c>
      <c r="AE487" t="s">
        <v>529</v>
      </c>
      <c r="AF487">
        <v>38</v>
      </c>
      <c r="AG487" t="s">
        <v>37</v>
      </c>
      <c r="AH487" t="s">
        <v>530</v>
      </c>
      <c r="AI487">
        <v>66.63300000000001</v>
      </c>
      <c r="AJ487">
        <v>6.4099999999999999E-3</v>
      </c>
      <c r="AK487">
        <v>6.11E-3</v>
      </c>
      <c r="AL487" t="s">
        <v>536</v>
      </c>
      <c r="AM487" t="s">
        <v>532</v>
      </c>
      <c r="AN487" t="s">
        <v>38</v>
      </c>
      <c r="AO487" t="s">
        <v>39</v>
      </c>
    </row>
    <row r="488" spans="1:49" x14ac:dyDescent="0.25">
      <c r="A488" s="85" t="s">
        <v>502</v>
      </c>
      <c r="B488" s="85" t="s">
        <v>503</v>
      </c>
      <c r="C488" s="85">
        <v>12</v>
      </c>
      <c r="D488" s="85" t="s">
        <v>89</v>
      </c>
      <c r="E488" s="85">
        <v>18</v>
      </c>
      <c r="F488" s="85" t="s">
        <v>35</v>
      </c>
      <c r="G488" s="85">
        <v>42.242885844748855</v>
      </c>
      <c r="H488" s="85">
        <v>0</v>
      </c>
      <c r="I488" s="85">
        <v>0</v>
      </c>
      <c r="J488" s="85">
        <v>15.952458866212382</v>
      </c>
      <c r="K488" s="85">
        <v>6.2748927568409352</v>
      </c>
      <c r="L488" s="85">
        <v>2.4261789999999994</v>
      </c>
      <c r="M488" s="85">
        <v>0.99777925031658321</v>
      </c>
      <c r="N488" s="85">
        <v>1.9677528319783197</v>
      </c>
      <c r="O488" s="85">
        <v>1.1000000000000001</v>
      </c>
      <c r="P488" s="85">
        <v>4.0124695887841773</v>
      </c>
      <c r="S488" s="88"/>
      <c r="T488" s="90">
        <v>3.5</v>
      </c>
      <c r="V488" s="89">
        <f t="shared" si="81"/>
        <v>78.474418138881248</v>
      </c>
      <c r="W488" s="66">
        <f t="shared" si="87"/>
        <v>80.774418138881245</v>
      </c>
      <c r="X488" s="66">
        <f t="shared" si="88"/>
        <v>80.974418138881248</v>
      </c>
      <c r="Y488" s="66">
        <f t="shared" si="89"/>
        <v>78.474418138881248</v>
      </c>
      <c r="Z488" s="66">
        <f t="shared" si="90"/>
        <v>80.774418138881245</v>
      </c>
      <c r="AA488" s="66">
        <f t="shared" si="91"/>
        <v>80.974418138881248</v>
      </c>
      <c r="AB488" t="s">
        <v>526</v>
      </c>
      <c r="AC488" t="s">
        <v>527</v>
      </c>
      <c r="AD488" t="s">
        <v>528</v>
      </c>
      <c r="AE488" t="s">
        <v>529</v>
      </c>
      <c r="AF488">
        <v>38</v>
      </c>
      <c r="AG488" t="s">
        <v>37</v>
      </c>
      <c r="AH488" t="s">
        <v>530</v>
      </c>
      <c r="AI488">
        <v>1.8699999999999999</v>
      </c>
      <c r="AJ488">
        <v>6.4099999999999999E-3</v>
      </c>
      <c r="AK488">
        <v>6.11E-3</v>
      </c>
      <c r="AL488" t="s">
        <v>537</v>
      </c>
      <c r="AM488" t="s">
        <v>532</v>
      </c>
      <c r="AN488" t="s">
        <v>38</v>
      </c>
      <c r="AO488" t="s">
        <v>39</v>
      </c>
    </row>
    <row r="489" spans="1:49" x14ac:dyDescent="0.25">
      <c r="A489" s="85" t="s">
        <v>502</v>
      </c>
      <c r="B489" s="85" t="s">
        <v>476</v>
      </c>
      <c r="C489" s="85">
        <v>18</v>
      </c>
      <c r="D489" s="85" t="s">
        <v>89</v>
      </c>
      <c r="E489" s="85">
        <v>18</v>
      </c>
      <c r="F489" s="85" t="s">
        <v>35</v>
      </c>
      <c r="G489" s="85">
        <v>42.523759902498483</v>
      </c>
      <c r="H489" s="85">
        <v>0</v>
      </c>
      <c r="I489" s="85">
        <v>0</v>
      </c>
      <c r="J489" s="85">
        <v>15.767592667314894</v>
      </c>
      <c r="K489" s="85">
        <v>6.2797198550270199</v>
      </c>
      <c r="L489" s="85">
        <v>2.4261789999999994</v>
      </c>
      <c r="M489" s="85">
        <v>1.1181547769738698</v>
      </c>
      <c r="N489" s="85">
        <v>2.126727956013573</v>
      </c>
      <c r="O489" s="85">
        <v>1.1000000000000001</v>
      </c>
      <c r="P489" s="85">
        <v>4.0466878650758655</v>
      </c>
      <c r="S489" s="88"/>
      <c r="T489" s="90">
        <v>3.5</v>
      </c>
      <c r="V489" s="89">
        <f t="shared" si="81"/>
        <v>78.888822022903696</v>
      </c>
      <c r="W489" s="66">
        <f t="shared" si="87"/>
        <v>81.188822022903693</v>
      </c>
      <c r="X489" s="66">
        <f t="shared" si="88"/>
        <v>81.388822022903696</v>
      </c>
      <c r="Y489" s="66">
        <f t="shared" si="89"/>
        <v>78.888822022903696</v>
      </c>
      <c r="Z489" s="66">
        <f t="shared" si="90"/>
        <v>81.188822022903693</v>
      </c>
      <c r="AA489" s="66">
        <f t="shared" si="91"/>
        <v>81.388822022903696</v>
      </c>
      <c r="AB489" t="s">
        <v>526</v>
      </c>
      <c r="AC489" t="s">
        <v>527</v>
      </c>
      <c r="AD489" t="s">
        <v>528</v>
      </c>
      <c r="AE489" t="s">
        <v>529</v>
      </c>
      <c r="AF489">
        <v>38</v>
      </c>
      <c r="AG489" t="s">
        <v>37</v>
      </c>
      <c r="AH489" t="s">
        <v>530</v>
      </c>
      <c r="AI489">
        <v>26.568000000000001</v>
      </c>
      <c r="AJ489">
        <v>6.4099999999999999E-3</v>
      </c>
      <c r="AK489">
        <v>6.11E-3</v>
      </c>
      <c r="AL489" t="s">
        <v>538</v>
      </c>
      <c r="AM489" t="s">
        <v>532</v>
      </c>
      <c r="AN489" t="s">
        <v>38</v>
      </c>
      <c r="AO489" t="s">
        <v>39</v>
      </c>
    </row>
    <row r="490" spans="1:49" x14ac:dyDescent="0.25">
      <c r="A490" s="85" t="s">
        <v>502</v>
      </c>
      <c r="B490" s="85" t="s">
        <v>504</v>
      </c>
      <c r="C490" s="85">
        <v>24</v>
      </c>
      <c r="D490" s="85" t="s">
        <v>89</v>
      </c>
      <c r="E490" s="85">
        <v>18</v>
      </c>
      <c r="F490" s="85" t="s">
        <v>35</v>
      </c>
      <c r="G490" s="85">
        <v>40.491634703196354</v>
      </c>
      <c r="H490" s="85">
        <v>0</v>
      </c>
      <c r="I490" s="85">
        <v>0</v>
      </c>
      <c r="J490" s="85">
        <v>15.815119308340343</v>
      </c>
      <c r="K490" s="85">
        <v>6.2748927568409369</v>
      </c>
      <c r="L490" s="85">
        <v>2.4261789999999994</v>
      </c>
      <c r="M490" s="85">
        <v>1.1656728894192219</v>
      </c>
      <c r="N490" s="85">
        <v>2.2309062703252032</v>
      </c>
      <c r="O490" s="85">
        <v>1.1000000000000001</v>
      </c>
      <c r="P490" s="85">
        <v>3.9167961499586585</v>
      </c>
      <c r="S490" s="88"/>
      <c r="T490" s="90">
        <v>3.5</v>
      </c>
      <c r="V490" s="89">
        <f t="shared" si="81"/>
        <v>76.921201078080713</v>
      </c>
      <c r="W490" s="66">
        <f t="shared" si="87"/>
        <v>79.221201078080711</v>
      </c>
      <c r="X490" s="66">
        <f t="shared" si="88"/>
        <v>79.421201078080713</v>
      </c>
      <c r="Y490" s="66">
        <f t="shared" si="89"/>
        <v>76.921201078080713</v>
      </c>
      <c r="Z490" s="66">
        <f t="shared" si="90"/>
        <v>79.221201078080711</v>
      </c>
      <c r="AA490" s="66">
        <f t="shared" si="91"/>
        <v>79.421201078080713</v>
      </c>
      <c r="AB490" t="s">
        <v>526</v>
      </c>
      <c r="AC490" t="s">
        <v>527</v>
      </c>
      <c r="AD490" t="s">
        <v>528</v>
      </c>
      <c r="AE490" t="s">
        <v>529</v>
      </c>
      <c r="AF490">
        <v>38</v>
      </c>
      <c r="AG490" t="s">
        <v>37</v>
      </c>
      <c r="AH490" t="s">
        <v>530</v>
      </c>
      <c r="AI490">
        <v>40.07800000000001</v>
      </c>
      <c r="AJ490">
        <v>6.4099999999999999E-3</v>
      </c>
      <c r="AK490">
        <v>6.11E-3</v>
      </c>
      <c r="AL490" t="s">
        <v>539</v>
      </c>
      <c r="AM490" t="s">
        <v>532</v>
      </c>
      <c r="AN490" t="s">
        <v>38</v>
      </c>
      <c r="AO490" t="s">
        <v>39</v>
      </c>
    </row>
    <row r="491" spans="1:49" x14ac:dyDescent="0.25">
      <c r="A491" s="85" t="s">
        <v>502</v>
      </c>
      <c r="B491" s="85" t="s">
        <v>478</v>
      </c>
      <c r="C491" s="85">
        <v>30</v>
      </c>
      <c r="D491" s="85" t="s">
        <v>89</v>
      </c>
      <c r="E491" s="85">
        <v>18</v>
      </c>
      <c r="F491" s="85" t="s">
        <v>35</v>
      </c>
      <c r="G491" s="85">
        <v>40.502313596491241</v>
      </c>
      <c r="H491" s="85">
        <v>0</v>
      </c>
      <c r="I491" s="85">
        <v>0</v>
      </c>
      <c r="J491" s="85">
        <v>15.85801003766406</v>
      </c>
      <c r="K491" s="85">
        <v>6.2777870660859358</v>
      </c>
      <c r="L491" s="85">
        <v>2.4261789999999994</v>
      </c>
      <c r="M491" s="85">
        <v>1.2092495041899571</v>
      </c>
      <c r="N491" s="85">
        <v>2.3346104654650128</v>
      </c>
      <c r="O491" s="85">
        <v>1.1000000000000003</v>
      </c>
      <c r="P491" s="85">
        <v>3.9235388293093556</v>
      </c>
      <c r="S491" s="88"/>
      <c r="T491" s="90">
        <v>3.5</v>
      </c>
      <c r="V491" s="89">
        <f t="shared" si="81"/>
        <v>77.131688499205566</v>
      </c>
      <c r="W491" s="66">
        <f t="shared" si="87"/>
        <v>79.431688499205563</v>
      </c>
      <c r="X491" s="66">
        <f t="shared" si="88"/>
        <v>79.631688499205566</v>
      </c>
      <c r="Y491" s="66">
        <f t="shared" si="89"/>
        <v>77.131688499205566</v>
      </c>
      <c r="Z491" s="66">
        <f t="shared" si="90"/>
        <v>79.431688499205563</v>
      </c>
      <c r="AA491" s="66">
        <f t="shared" si="91"/>
        <v>79.631688499205566</v>
      </c>
      <c r="AB491" t="s">
        <v>526</v>
      </c>
      <c r="AC491" t="s">
        <v>527</v>
      </c>
      <c r="AD491" t="s">
        <v>528</v>
      </c>
      <c r="AE491" t="s">
        <v>529</v>
      </c>
      <c r="AF491">
        <v>38</v>
      </c>
      <c r="AG491" t="s">
        <v>37</v>
      </c>
      <c r="AH491" t="s">
        <v>530</v>
      </c>
      <c r="AI491">
        <v>53.13600000000001</v>
      </c>
      <c r="AJ491">
        <v>6.4099999999999999E-3</v>
      </c>
      <c r="AK491">
        <v>6.11E-3</v>
      </c>
      <c r="AL491" t="s">
        <v>540</v>
      </c>
      <c r="AM491" t="s">
        <v>532</v>
      </c>
      <c r="AN491" t="s">
        <v>38</v>
      </c>
      <c r="AO491" t="s">
        <v>39</v>
      </c>
    </row>
    <row r="492" spans="1:49" x14ac:dyDescent="0.25">
      <c r="A492" s="85" t="s">
        <v>502</v>
      </c>
      <c r="B492" s="85" t="s">
        <v>505</v>
      </c>
      <c r="C492" s="85">
        <v>36</v>
      </c>
      <c r="D492" s="85" t="s">
        <v>89</v>
      </c>
      <c r="E492" s="85">
        <v>18</v>
      </c>
      <c r="F492" s="85" t="s">
        <v>35</v>
      </c>
      <c r="G492" s="85">
        <v>39.347001522070023</v>
      </c>
      <c r="H492" s="85">
        <v>0</v>
      </c>
      <c r="I492" s="85">
        <v>0</v>
      </c>
      <c r="J492" s="85">
        <v>14.861474571668682</v>
      </c>
      <c r="K492" s="85">
        <v>6.2748927568409387</v>
      </c>
      <c r="L492" s="85">
        <v>2.4261789999999994</v>
      </c>
      <c r="M492" s="85">
        <v>1.2198464584539914</v>
      </c>
      <c r="N492" s="85">
        <v>2.4118103037488714</v>
      </c>
      <c r="O492" s="85">
        <v>1.1000000000000001</v>
      </c>
      <c r="P492" s="85">
        <v>3.8493305675329119</v>
      </c>
      <c r="S492" s="88"/>
      <c r="T492" s="90">
        <v>3.5</v>
      </c>
      <c r="V492" s="89">
        <f t="shared" si="81"/>
        <v>74.990535180315419</v>
      </c>
      <c r="W492" s="66">
        <f t="shared" si="87"/>
        <v>77.290535180315416</v>
      </c>
      <c r="X492" s="66">
        <f t="shared" si="88"/>
        <v>77.490535180315419</v>
      </c>
      <c r="Y492" s="66">
        <f t="shared" si="89"/>
        <v>74.990535180315419</v>
      </c>
      <c r="Z492" s="66">
        <f t="shared" si="90"/>
        <v>77.290535180315416</v>
      </c>
      <c r="AA492" s="66">
        <f t="shared" si="91"/>
        <v>77.490535180315419</v>
      </c>
      <c r="AB492" t="s">
        <v>526</v>
      </c>
      <c r="AC492" t="s">
        <v>527</v>
      </c>
      <c r="AD492" t="s">
        <v>528</v>
      </c>
      <c r="AE492" t="s">
        <v>529</v>
      </c>
      <c r="AF492">
        <v>38</v>
      </c>
      <c r="AG492" t="s">
        <v>37</v>
      </c>
      <c r="AH492" t="s">
        <v>530</v>
      </c>
      <c r="AI492">
        <v>66.646000000000015</v>
      </c>
      <c r="AJ492">
        <v>6.4099999999999999E-3</v>
      </c>
      <c r="AK492">
        <v>6.11E-3</v>
      </c>
      <c r="AL492" t="s">
        <v>541</v>
      </c>
      <c r="AM492" t="s">
        <v>532</v>
      </c>
      <c r="AN492" t="s">
        <v>38</v>
      </c>
      <c r="AO492" t="s">
        <v>39</v>
      </c>
    </row>
    <row r="493" spans="1:49" x14ac:dyDescent="0.25">
      <c r="A493" s="85" t="s">
        <v>599</v>
      </c>
      <c r="B493" s="85" t="s">
        <v>595</v>
      </c>
      <c r="C493" s="85">
        <v>12</v>
      </c>
      <c r="D493" s="85" t="s">
        <v>89</v>
      </c>
      <c r="E493" s="85">
        <v>18</v>
      </c>
      <c r="F493" s="85" t="s">
        <v>35</v>
      </c>
      <c r="G493" s="85">
        <v>41.97628310502283</v>
      </c>
      <c r="H493" s="85">
        <v>0</v>
      </c>
      <c r="I493" s="85">
        <v>0</v>
      </c>
      <c r="J493" s="85">
        <v>15.851616604979048</v>
      </c>
      <c r="K493" s="85">
        <v>6.2748927568409352</v>
      </c>
      <c r="L493" s="85">
        <v>2.4261789999999994</v>
      </c>
      <c r="M493" s="85">
        <v>1.0422176240062713</v>
      </c>
      <c r="N493" s="85">
        <v>1.9917400000000001</v>
      </c>
      <c r="O493" s="85">
        <v>1.1000000000000001</v>
      </c>
      <c r="P493" s="85">
        <v>4.0002397272912411</v>
      </c>
      <c r="S493" s="88"/>
      <c r="T493" s="90">
        <v>3.5</v>
      </c>
      <c r="V493" s="89">
        <f t="shared" si="81"/>
        <v>78.163168818140321</v>
      </c>
      <c r="W493" s="66">
        <f t="shared" si="87"/>
        <v>80.463168818140318</v>
      </c>
      <c r="X493" s="66">
        <f t="shared" si="88"/>
        <v>80.663168818140321</v>
      </c>
      <c r="Y493" s="66">
        <f t="shared" si="89"/>
        <v>78.163168818140321</v>
      </c>
      <c r="Z493" s="66">
        <f t="shared" si="90"/>
        <v>80.463168818140318</v>
      </c>
      <c r="AA493" s="66">
        <f t="shared" si="91"/>
        <v>80.663168818140321</v>
      </c>
      <c r="AB493" t="s">
        <v>526</v>
      </c>
      <c r="AC493" t="s">
        <v>527</v>
      </c>
      <c r="AD493" t="s">
        <v>528</v>
      </c>
      <c r="AE493" t="s">
        <v>529</v>
      </c>
      <c r="AF493">
        <v>38</v>
      </c>
      <c r="AG493" t="s">
        <v>37</v>
      </c>
      <c r="AH493" t="s">
        <v>530</v>
      </c>
      <c r="AI493">
        <v>66.646000000000015</v>
      </c>
      <c r="AJ493">
        <v>6.4099999999999999E-3</v>
      </c>
      <c r="AK493">
        <v>6.11E-3</v>
      </c>
      <c r="AL493" t="s">
        <v>542</v>
      </c>
      <c r="AM493" t="s">
        <v>532</v>
      </c>
      <c r="AN493" t="s">
        <v>38</v>
      </c>
      <c r="AO493" t="s">
        <v>39</v>
      </c>
    </row>
    <row r="494" spans="1:49" x14ac:dyDescent="0.25">
      <c r="A494" s="85" t="s">
        <v>599</v>
      </c>
      <c r="B494" s="85" t="s">
        <v>481</v>
      </c>
      <c r="C494" s="85">
        <v>18</v>
      </c>
      <c r="D494" s="85" t="s">
        <v>89</v>
      </c>
      <c r="E494" s="85">
        <v>18</v>
      </c>
      <c r="F494" s="85" t="s">
        <v>35</v>
      </c>
      <c r="G494" s="85">
        <v>41.981086691086702</v>
      </c>
      <c r="H494" s="85">
        <v>0</v>
      </c>
      <c r="I494" s="85">
        <v>0</v>
      </c>
      <c r="J494" s="85">
        <v>15.709260438731985</v>
      </c>
      <c r="K494" s="85">
        <v>6.2691850223861829</v>
      </c>
      <c r="L494" s="85">
        <v>2.4261789999999994</v>
      </c>
      <c r="M494" s="85">
        <v>1.1363860011618123</v>
      </c>
      <c r="N494" s="85">
        <v>2.1742709261167952</v>
      </c>
      <c r="O494" s="85">
        <v>1.1000000000000001</v>
      </c>
      <c r="P494" s="85">
        <v>4.0152524435957533</v>
      </c>
      <c r="S494" s="88"/>
      <c r="T494" s="90">
        <v>3.5</v>
      </c>
      <c r="V494" s="89">
        <f t="shared" si="81"/>
        <v>78.311620523079227</v>
      </c>
      <c r="W494" s="66">
        <f t="shared" si="87"/>
        <v>80.611620523079225</v>
      </c>
      <c r="X494" s="66">
        <f t="shared" si="88"/>
        <v>80.811620523079227</v>
      </c>
      <c r="Y494" s="66">
        <f t="shared" si="89"/>
        <v>78.311620523079227</v>
      </c>
      <c r="Z494" s="66">
        <f t="shared" si="90"/>
        <v>80.611620523079225</v>
      </c>
      <c r="AA494" s="66">
        <f t="shared" si="91"/>
        <v>80.811620523079227</v>
      </c>
      <c r="AB494" t="s">
        <v>526</v>
      </c>
      <c r="AC494" t="s">
        <v>527</v>
      </c>
      <c r="AD494" t="s">
        <v>528</v>
      </c>
      <c r="AE494" t="s">
        <v>529</v>
      </c>
      <c r="AF494">
        <v>38</v>
      </c>
      <c r="AG494" t="s">
        <v>37</v>
      </c>
      <c r="AH494" t="s">
        <v>530</v>
      </c>
      <c r="AI494">
        <v>2.145</v>
      </c>
      <c r="AJ494">
        <v>6.4099999999999999E-3</v>
      </c>
      <c r="AK494">
        <v>6.11E-3</v>
      </c>
      <c r="AL494" t="s">
        <v>543</v>
      </c>
      <c r="AM494" t="s">
        <v>532</v>
      </c>
      <c r="AN494" t="s">
        <v>38</v>
      </c>
      <c r="AO494" t="s">
        <v>39</v>
      </c>
    </row>
    <row r="495" spans="1:49" x14ac:dyDescent="0.25">
      <c r="A495" s="85" t="s">
        <v>599</v>
      </c>
      <c r="B495" s="85" t="s">
        <v>600</v>
      </c>
      <c r="C495" s="85">
        <v>24</v>
      </c>
      <c r="D495" s="85" t="s">
        <v>89</v>
      </c>
      <c r="E495" s="85">
        <v>18</v>
      </c>
      <c r="F495" s="85" t="s">
        <v>35</v>
      </c>
      <c r="G495" s="85">
        <v>40.121210045662103</v>
      </c>
      <c r="H495" s="85">
        <v>0</v>
      </c>
      <c r="I495" s="85">
        <v>0</v>
      </c>
      <c r="J495" s="85">
        <v>15.791578612030781</v>
      </c>
      <c r="K495" s="85">
        <v>6.2748927568409369</v>
      </c>
      <c r="L495" s="85">
        <v>2.4261789999999994</v>
      </c>
      <c r="M495" s="85">
        <v>1.1860602727481708</v>
      </c>
      <c r="N495" s="85">
        <v>2.2665449999999998</v>
      </c>
      <c r="O495" s="85">
        <v>1.1000000000000001</v>
      </c>
      <c r="P495" s="85">
        <v>3.8947029053213722</v>
      </c>
      <c r="S495" s="88"/>
      <c r="T495" s="90">
        <v>3.5</v>
      </c>
      <c r="V495" s="89">
        <f t="shared" si="81"/>
        <v>76.561168592603366</v>
      </c>
      <c r="W495" s="66">
        <f t="shared" si="87"/>
        <v>78.861168592603363</v>
      </c>
      <c r="X495" s="66">
        <f t="shared" si="88"/>
        <v>79.061168592603366</v>
      </c>
      <c r="Y495" s="66">
        <f t="shared" si="89"/>
        <v>76.561168592603366</v>
      </c>
      <c r="Z495" s="66">
        <f t="shared" si="90"/>
        <v>78.861168592603363</v>
      </c>
      <c r="AA495" s="66">
        <f t="shared" si="91"/>
        <v>79.061168592603366</v>
      </c>
      <c r="AB495" t="s">
        <v>526</v>
      </c>
      <c r="AC495" t="s">
        <v>527</v>
      </c>
      <c r="AD495" t="s">
        <v>528</v>
      </c>
      <c r="AE495" t="s">
        <v>529</v>
      </c>
      <c r="AF495">
        <v>38</v>
      </c>
      <c r="AG495" t="s">
        <v>37</v>
      </c>
      <c r="AH495" t="s">
        <v>530</v>
      </c>
      <c r="AI495">
        <v>26.568000000000001</v>
      </c>
      <c r="AJ495">
        <v>6.4099999999999999E-3</v>
      </c>
      <c r="AK495">
        <v>6.11E-3</v>
      </c>
      <c r="AL495" t="s">
        <v>544</v>
      </c>
      <c r="AM495" t="s">
        <v>532</v>
      </c>
      <c r="AN495" t="s">
        <v>38</v>
      </c>
      <c r="AO495" t="s">
        <v>39</v>
      </c>
      <c r="AR495" s="71">
        <f t="shared" ref="AR495:AR512" si="92">+AS495-AT495</f>
        <v>74.300000000000011</v>
      </c>
      <c r="AS495" s="1">
        <f t="shared" ref="AS495" si="93">+AW495*1000</f>
        <v>75.300000000000011</v>
      </c>
      <c r="AT495">
        <v>1</v>
      </c>
      <c r="AU495" t="b">
        <f t="shared" ref="AU495:AU512" si="94">+AR495=V495</f>
        <v>0</v>
      </c>
      <c r="AW495">
        <v>7.5300000000000006E-2</v>
      </c>
    </row>
    <row r="496" spans="1:49" x14ac:dyDescent="0.25">
      <c r="A496" s="85" t="s">
        <v>599</v>
      </c>
      <c r="B496" s="85" t="s">
        <v>483</v>
      </c>
      <c r="C496" s="85">
        <v>30</v>
      </c>
      <c r="D496" s="85" t="s">
        <v>89</v>
      </c>
      <c r="E496" s="85">
        <v>18</v>
      </c>
      <c r="F496" s="85" t="s">
        <v>35</v>
      </c>
      <c r="G496" s="85">
        <v>40.128591291620943</v>
      </c>
      <c r="H496" s="85">
        <v>0</v>
      </c>
      <c r="I496" s="85">
        <v>0</v>
      </c>
      <c r="J496" s="85">
        <v>15.623531962287343</v>
      </c>
      <c r="K496" s="85">
        <v>6.2714706282009747</v>
      </c>
      <c r="L496" s="85">
        <v>2.4261789999999994</v>
      </c>
      <c r="M496" s="85">
        <v>1.2195154831008959</v>
      </c>
      <c r="N496" s="85">
        <v>2.3718674160851281</v>
      </c>
      <c r="O496" s="85">
        <v>1.1000000000000001</v>
      </c>
      <c r="P496" s="85">
        <v>3.9018637291852576</v>
      </c>
      <c r="S496" s="88"/>
      <c r="T496" s="90">
        <v>3.5</v>
      </c>
      <c r="V496" s="89">
        <f t="shared" si="81"/>
        <v>76.543019510480548</v>
      </c>
      <c r="W496" s="66">
        <f t="shared" si="87"/>
        <v>78.843019510480545</v>
      </c>
      <c r="X496" s="66">
        <f t="shared" si="88"/>
        <v>79.043019510480548</v>
      </c>
      <c r="Y496" s="66">
        <f t="shared" si="89"/>
        <v>76.543019510480548</v>
      </c>
      <c r="Z496" s="66">
        <f t="shared" si="90"/>
        <v>78.843019510480545</v>
      </c>
      <c r="AA496" s="66">
        <f t="shared" si="91"/>
        <v>79.043019510480548</v>
      </c>
      <c r="AB496" t="s">
        <v>526</v>
      </c>
      <c r="AC496" t="s">
        <v>527</v>
      </c>
      <c r="AD496" t="s">
        <v>528</v>
      </c>
      <c r="AE496" t="s">
        <v>529</v>
      </c>
      <c r="AF496">
        <v>38</v>
      </c>
      <c r="AG496" t="s">
        <v>37</v>
      </c>
      <c r="AH496" t="s">
        <v>530</v>
      </c>
      <c r="AI496">
        <v>53.13600000000001</v>
      </c>
      <c r="AJ496">
        <v>6.4099999999999999E-3</v>
      </c>
      <c r="AK496">
        <v>6.11E-3</v>
      </c>
      <c r="AL496" t="s">
        <v>545</v>
      </c>
      <c r="AM496" t="s">
        <v>532</v>
      </c>
      <c r="AN496" t="s">
        <v>38</v>
      </c>
      <c r="AO496" t="s">
        <v>39</v>
      </c>
      <c r="AR496" s="71">
        <f t="shared" si="92"/>
        <v>74</v>
      </c>
      <c r="AS496" s="1">
        <f t="shared" ref="AS496:AS512" si="95">+AW496*1000</f>
        <v>75</v>
      </c>
      <c r="AT496">
        <v>1</v>
      </c>
      <c r="AU496" t="b">
        <f t="shared" si="94"/>
        <v>0</v>
      </c>
      <c r="AW496">
        <v>7.4999999999999997E-2</v>
      </c>
    </row>
    <row r="497" spans="1:49" x14ac:dyDescent="0.25">
      <c r="A497" s="85" t="s">
        <v>599</v>
      </c>
      <c r="B497" s="85" t="s">
        <v>601</v>
      </c>
      <c r="C497" s="85">
        <v>36</v>
      </c>
      <c r="D497" s="85" t="s">
        <v>89</v>
      </c>
      <c r="E497" s="85">
        <v>18</v>
      </c>
      <c r="F497" s="85" t="s">
        <v>35</v>
      </c>
      <c r="G497" s="85">
        <v>39.052754946727568</v>
      </c>
      <c r="H497" s="85">
        <v>0</v>
      </c>
      <c r="I497" s="85">
        <v>0</v>
      </c>
      <c r="J497" s="85">
        <v>14.674167090514732</v>
      </c>
      <c r="K497" s="85">
        <v>6.2748927568409387</v>
      </c>
      <c r="L497" s="85">
        <v>2.4261789999999994</v>
      </c>
      <c r="M497" s="85">
        <v>1.2302472253537406</v>
      </c>
      <c r="N497" s="85">
        <v>2.4428583333333331</v>
      </c>
      <c r="O497" s="85">
        <v>1.1000000000000001</v>
      </c>
      <c r="P497" s="85">
        <v>3.8310084386430723</v>
      </c>
      <c r="S497" s="88"/>
      <c r="T497" s="90">
        <v>3.5</v>
      </c>
      <c r="V497" s="89">
        <f t="shared" si="81"/>
        <v>74.532107791413381</v>
      </c>
      <c r="W497" s="66">
        <f t="shared" si="87"/>
        <v>76.832107791413378</v>
      </c>
      <c r="X497" s="66">
        <f t="shared" si="88"/>
        <v>77.032107791413381</v>
      </c>
      <c r="Y497" s="66">
        <f t="shared" si="89"/>
        <v>74.532107791413381</v>
      </c>
      <c r="Z497" s="66">
        <f t="shared" si="90"/>
        <v>76.832107791413378</v>
      </c>
      <c r="AA497" s="66">
        <f t="shared" si="91"/>
        <v>77.032107791413381</v>
      </c>
      <c r="AB497" t="s">
        <v>526</v>
      </c>
      <c r="AC497" t="s">
        <v>527</v>
      </c>
      <c r="AD497" t="s">
        <v>528</v>
      </c>
      <c r="AE497" t="s">
        <v>529</v>
      </c>
      <c r="AF497">
        <v>38</v>
      </c>
      <c r="AG497" t="s">
        <v>37</v>
      </c>
      <c r="AH497" t="s">
        <v>530</v>
      </c>
      <c r="AI497">
        <v>79.704000000000022</v>
      </c>
      <c r="AJ497">
        <v>6.4099999999999999E-3</v>
      </c>
      <c r="AK497">
        <v>6.11E-3</v>
      </c>
      <c r="AL497" t="s">
        <v>546</v>
      </c>
      <c r="AM497" t="s">
        <v>532</v>
      </c>
      <c r="AN497" t="s">
        <v>38</v>
      </c>
      <c r="AO497" t="s">
        <v>39</v>
      </c>
      <c r="AR497" s="71">
        <f t="shared" si="92"/>
        <v>74.099999999999994</v>
      </c>
      <c r="AS497" s="1">
        <f t="shared" si="95"/>
        <v>75.099999999999994</v>
      </c>
      <c r="AT497">
        <v>1</v>
      </c>
      <c r="AU497" t="b">
        <f t="shared" si="94"/>
        <v>0</v>
      </c>
      <c r="AW497">
        <v>7.51E-2</v>
      </c>
    </row>
    <row r="498" spans="1:49" x14ac:dyDescent="0.25">
      <c r="A498" s="85" t="s">
        <v>602</v>
      </c>
      <c r="B498" s="85" t="s">
        <v>596</v>
      </c>
      <c r="C498" s="85">
        <v>12</v>
      </c>
      <c r="D498" s="85" t="s">
        <v>89</v>
      </c>
      <c r="E498" s="85">
        <v>18</v>
      </c>
      <c r="F498" s="85" t="s">
        <v>35</v>
      </c>
      <c r="G498" s="85">
        <v>41.686958904109581</v>
      </c>
      <c r="H498" s="85">
        <v>0</v>
      </c>
      <c r="I498" s="85">
        <v>0</v>
      </c>
      <c r="J498" s="85">
        <v>15.750774343745716</v>
      </c>
      <c r="K498" s="85">
        <v>6.2748927568409369</v>
      </c>
      <c r="L498" s="85">
        <v>2.4261789999999999</v>
      </c>
      <c r="M498" s="85">
        <v>1.1317683935465124</v>
      </c>
      <c r="N498" s="85">
        <v>2.0457949130532973</v>
      </c>
      <c r="O498" s="85">
        <v>1.1000000000000005</v>
      </c>
      <c r="P498" s="85">
        <v>3.9853580189270121</v>
      </c>
      <c r="S498" s="88"/>
      <c r="T498" s="90">
        <v>3.5</v>
      </c>
      <c r="V498" s="89">
        <f t="shared" si="81"/>
        <v>77.901726330223056</v>
      </c>
      <c r="W498" s="66">
        <f t="shared" si="87"/>
        <v>80.201726330223053</v>
      </c>
      <c r="X498" s="66">
        <f t="shared" si="88"/>
        <v>80.401726330223056</v>
      </c>
      <c r="Y498" s="66">
        <f t="shared" si="89"/>
        <v>77.901726330223056</v>
      </c>
      <c r="Z498" s="66">
        <f t="shared" si="90"/>
        <v>80.201726330223053</v>
      </c>
      <c r="AA498" s="66">
        <f t="shared" si="91"/>
        <v>80.401726330223056</v>
      </c>
      <c r="AB498" t="s">
        <v>526</v>
      </c>
      <c r="AC498" t="s">
        <v>527</v>
      </c>
      <c r="AD498" t="s">
        <v>528</v>
      </c>
      <c r="AE498" t="s">
        <v>529</v>
      </c>
      <c r="AF498">
        <v>38</v>
      </c>
      <c r="AG498" t="s">
        <v>37</v>
      </c>
      <c r="AH498" t="s">
        <v>530</v>
      </c>
      <c r="AI498">
        <v>26.568000000000001</v>
      </c>
      <c r="AJ498">
        <v>6.4099999999999999E-3</v>
      </c>
      <c r="AK498">
        <v>6.11E-3</v>
      </c>
      <c r="AL498" t="s">
        <v>547</v>
      </c>
      <c r="AM498" t="s">
        <v>532</v>
      </c>
      <c r="AN498" t="s">
        <v>38</v>
      </c>
      <c r="AO498" t="s">
        <v>39</v>
      </c>
      <c r="AR498" s="71">
        <f t="shared" si="92"/>
        <v>74.300000000000011</v>
      </c>
      <c r="AS498" s="1">
        <f t="shared" si="95"/>
        <v>75.300000000000011</v>
      </c>
      <c r="AT498">
        <v>1</v>
      </c>
      <c r="AU498" t="b">
        <f t="shared" si="94"/>
        <v>0</v>
      </c>
      <c r="AW498">
        <v>7.5300000000000006E-2</v>
      </c>
    </row>
    <row r="499" spans="1:49" x14ac:dyDescent="0.25">
      <c r="A499" s="85" t="s">
        <v>602</v>
      </c>
      <c r="B499" s="85" t="s">
        <v>40</v>
      </c>
      <c r="C499" s="85">
        <v>18</v>
      </c>
      <c r="D499" s="85" t="s">
        <v>89</v>
      </c>
      <c r="E499" s="85">
        <v>18</v>
      </c>
      <c r="F499" s="85" t="s">
        <v>35</v>
      </c>
      <c r="G499" s="85">
        <v>40.758119658119661</v>
      </c>
      <c r="H499" s="85">
        <v>0</v>
      </c>
      <c r="I499" s="85">
        <v>0</v>
      </c>
      <c r="J499" s="85">
        <v>15.653024761638843</v>
      </c>
      <c r="K499" s="85">
        <v>6.259271899139101</v>
      </c>
      <c r="L499" s="85">
        <v>2.4261789999999994</v>
      </c>
      <c r="M499" s="85">
        <v>1.1898495844433103</v>
      </c>
      <c r="N499" s="85">
        <v>2.2108970219868485</v>
      </c>
      <c r="O499" s="85">
        <v>1.1000000000000003</v>
      </c>
      <c r="P499" s="85">
        <v>3.9311163665712887</v>
      </c>
      <c r="S499" s="88"/>
      <c r="T499" s="90">
        <v>3.5</v>
      </c>
      <c r="V499" s="89">
        <f t="shared" si="81"/>
        <v>77.028458291899057</v>
      </c>
      <c r="W499" s="66">
        <f t="shared" si="87"/>
        <v>79.328458291899054</v>
      </c>
      <c r="X499" s="66">
        <f t="shared" si="88"/>
        <v>79.528458291899057</v>
      </c>
      <c r="Y499" s="66">
        <f t="shared" si="89"/>
        <v>77.028458291899057</v>
      </c>
      <c r="Z499" s="66">
        <f t="shared" si="90"/>
        <v>79.328458291899054</v>
      </c>
      <c r="AA499" s="66">
        <f t="shared" si="91"/>
        <v>79.528458291899057</v>
      </c>
      <c r="AB499" t="s">
        <v>526</v>
      </c>
      <c r="AC499" t="s">
        <v>527</v>
      </c>
      <c r="AD499" t="s">
        <v>528</v>
      </c>
      <c r="AE499" t="s">
        <v>529</v>
      </c>
      <c r="AF499">
        <v>38</v>
      </c>
      <c r="AG499" t="s">
        <v>37</v>
      </c>
      <c r="AH499" t="s">
        <v>530</v>
      </c>
      <c r="AI499">
        <v>53.136000000000003</v>
      </c>
      <c r="AJ499">
        <v>6.4099999999999999E-3</v>
      </c>
      <c r="AK499">
        <v>6.11E-3</v>
      </c>
      <c r="AL499" t="s">
        <v>548</v>
      </c>
      <c r="AM499" t="s">
        <v>532</v>
      </c>
      <c r="AN499" t="s">
        <v>38</v>
      </c>
      <c r="AO499" t="s">
        <v>39</v>
      </c>
      <c r="AR499" s="71">
        <f t="shared" si="92"/>
        <v>74</v>
      </c>
      <c r="AS499" s="1">
        <f t="shared" si="95"/>
        <v>75</v>
      </c>
      <c r="AT499">
        <v>1</v>
      </c>
      <c r="AU499" t="b">
        <f t="shared" si="94"/>
        <v>0</v>
      </c>
      <c r="AW499">
        <v>7.4999999999999997E-2</v>
      </c>
    </row>
    <row r="500" spans="1:49" x14ac:dyDescent="0.25">
      <c r="A500" s="85" t="s">
        <v>602</v>
      </c>
      <c r="B500" s="85" t="s">
        <v>603</v>
      </c>
      <c r="C500" s="85">
        <v>24</v>
      </c>
      <c r="D500" s="85" t="s">
        <v>89</v>
      </c>
      <c r="E500" s="85">
        <v>18</v>
      </c>
      <c r="F500" s="85" t="s">
        <v>35</v>
      </c>
      <c r="G500" s="85">
        <v>39.880484018264852</v>
      </c>
      <c r="H500" s="85">
        <v>0</v>
      </c>
      <c r="I500" s="85">
        <v>0</v>
      </c>
      <c r="J500" s="85">
        <v>15.768037915721221</v>
      </c>
      <c r="K500" s="85">
        <v>6.2748927568409387</v>
      </c>
      <c r="L500" s="85">
        <v>2.426178999999999</v>
      </c>
      <c r="M500" s="85">
        <v>1.2364962875642742</v>
      </c>
      <c r="N500" s="85">
        <v>2.3060697230691058</v>
      </c>
      <c r="O500" s="85">
        <v>1.1000000000000003</v>
      </c>
      <c r="P500" s="85">
        <v>3.881063379602713</v>
      </c>
      <c r="S500" s="88"/>
      <c r="T500" s="90">
        <v>3.5</v>
      </c>
      <c r="V500" s="89">
        <f t="shared" si="81"/>
        <v>76.373223081063117</v>
      </c>
      <c r="W500" s="66">
        <f t="shared" si="87"/>
        <v>78.673223081063114</v>
      </c>
      <c r="X500" s="66">
        <f t="shared" si="88"/>
        <v>78.873223081063117</v>
      </c>
      <c r="Y500" s="66">
        <f t="shared" si="89"/>
        <v>76.373223081063117</v>
      </c>
      <c r="Z500" s="66">
        <f t="shared" si="90"/>
        <v>78.673223081063114</v>
      </c>
      <c r="AA500" s="66">
        <f t="shared" si="91"/>
        <v>78.873223081063117</v>
      </c>
      <c r="AB500" t="s">
        <v>526</v>
      </c>
      <c r="AC500" t="s">
        <v>527</v>
      </c>
      <c r="AD500" t="s">
        <v>528</v>
      </c>
      <c r="AE500" t="s">
        <v>529</v>
      </c>
      <c r="AF500">
        <v>38</v>
      </c>
      <c r="AG500" t="s">
        <v>37</v>
      </c>
      <c r="AH500" t="s">
        <v>530</v>
      </c>
      <c r="AI500">
        <v>79.704000000000008</v>
      </c>
      <c r="AJ500">
        <v>6.4099999999999999E-3</v>
      </c>
      <c r="AK500">
        <v>6.11E-3</v>
      </c>
      <c r="AL500" t="s">
        <v>549</v>
      </c>
      <c r="AM500" t="s">
        <v>532</v>
      </c>
      <c r="AN500" t="s">
        <v>38</v>
      </c>
      <c r="AO500" t="s">
        <v>39</v>
      </c>
      <c r="AR500" s="71">
        <f t="shared" si="92"/>
        <v>74.099999999999994</v>
      </c>
      <c r="AS500" s="1">
        <f t="shared" si="95"/>
        <v>75.099999999999994</v>
      </c>
      <c r="AT500">
        <v>1</v>
      </c>
      <c r="AU500" t="b">
        <f t="shared" si="94"/>
        <v>0</v>
      </c>
      <c r="AW500">
        <v>7.51E-2</v>
      </c>
    </row>
    <row r="501" spans="1:49" x14ac:dyDescent="0.25">
      <c r="A501" s="85" t="s">
        <v>602</v>
      </c>
      <c r="B501" s="85" t="s">
        <v>41</v>
      </c>
      <c r="C501" s="85">
        <v>30</v>
      </c>
      <c r="D501" s="85" t="s">
        <v>89</v>
      </c>
      <c r="E501" s="85">
        <v>18</v>
      </c>
      <c r="F501" s="85" t="s">
        <v>35</v>
      </c>
      <c r="G501" s="85">
        <v>39.391851445298222</v>
      </c>
      <c r="H501" s="85">
        <v>0</v>
      </c>
      <c r="I501" s="85">
        <v>0</v>
      </c>
      <c r="J501" s="85">
        <v>15.383907839541999</v>
      </c>
      <c r="K501" s="85">
        <v>6.2655211830936626</v>
      </c>
      <c r="L501" s="85">
        <v>2.426178999999999</v>
      </c>
      <c r="M501" s="85">
        <v>1.2512565704809799</v>
      </c>
      <c r="N501" s="85">
        <v>2.4038938216383077</v>
      </c>
      <c r="O501" s="85">
        <v>1.1000000000000001</v>
      </c>
      <c r="P501" s="85">
        <v>3.8506247090062637</v>
      </c>
      <c r="S501" s="88"/>
      <c r="T501" s="90">
        <v>3.5</v>
      </c>
      <c r="V501" s="89">
        <f t="shared" si="81"/>
        <v>75.573234569059423</v>
      </c>
      <c r="W501" s="66">
        <f t="shared" si="87"/>
        <v>77.87323456905942</v>
      </c>
      <c r="X501" s="66">
        <f t="shared" si="88"/>
        <v>78.073234569059423</v>
      </c>
      <c r="Y501" s="66">
        <f t="shared" si="89"/>
        <v>75.573234569059423</v>
      </c>
      <c r="Z501" s="66">
        <f t="shared" si="90"/>
        <v>77.87323456905942</v>
      </c>
      <c r="AA501" s="66">
        <f t="shared" si="91"/>
        <v>78.073234569059423</v>
      </c>
      <c r="AB501" t="s">
        <v>526</v>
      </c>
      <c r="AC501" t="s">
        <v>527</v>
      </c>
      <c r="AD501" t="s">
        <v>528</v>
      </c>
      <c r="AE501" t="s">
        <v>529</v>
      </c>
      <c r="AF501">
        <v>38</v>
      </c>
      <c r="AG501" t="s">
        <v>37</v>
      </c>
      <c r="AH501" t="s">
        <v>530</v>
      </c>
      <c r="AI501">
        <v>26.567999999999998</v>
      </c>
      <c r="AJ501">
        <v>6.4099999999999999E-3</v>
      </c>
      <c r="AK501">
        <v>6.11E-3</v>
      </c>
      <c r="AL501" t="s">
        <v>550</v>
      </c>
      <c r="AM501" t="s">
        <v>532</v>
      </c>
      <c r="AN501" t="s">
        <v>38</v>
      </c>
      <c r="AO501" t="s">
        <v>39</v>
      </c>
      <c r="AR501" s="71">
        <f t="shared" si="92"/>
        <v>74.2</v>
      </c>
      <c r="AS501" s="1">
        <f t="shared" si="95"/>
        <v>75.2</v>
      </c>
      <c r="AT501">
        <v>1</v>
      </c>
      <c r="AU501" t="b">
        <f t="shared" si="94"/>
        <v>0</v>
      </c>
      <c r="AW501">
        <v>7.5200000000000003E-2</v>
      </c>
    </row>
    <row r="502" spans="1:49" x14ac:dyDescent="0.25">
      <c r="A502" s="85" t="s">
        <v>602</v>
      </c>
      <c r="B502" s="85" t="s">
        <v>604</v>
      </c>
      <c r="C502" s="85">
        <v>36</v>
      </c>
      <c r="D502" s="85" t="s">
        <v>89</v>
      </c>
      <c r="E502" s="85">
        <v>18</v>
      </c>
      <c r="F502" s="85" t="s">
        <v>35</v>
      </c>
      <c r="G502" s="85">
        <v>38.855567732115695</v>
      </c>
      <c r="H502" s="85">
        <v>0</v>
      </c>
      <c r="I502" s="85">
        <v>0</v>
      </c>
      <c r="J502" s="85">
        <v>14.486859609360787</v>
      </c>
      <c r="K502" s="85">
        <v>6.2748927568409396</v>
      </c>
      <c r="L502" s="85">
        <v>2.426178999999999</v>
      </c>
      <c r="M502" s="85">
        <v>1.2592946771059077</v>
      </c>
      <c r="N502" s="85">
        <v>2.4692081487127377</v>
      </c>
      <c r="O502" s="85">
        <v>1.1000000000000001</v>
      </c>
      <c r="P502" s="85">
        <v>3.8184794828418616</v>
      </c>
      <c r="S502" s="88"/>
      <c r="T502" s="90">
        <v>3.5</v>
      </c>
      <c r="V502" s="89">
        <f t="shared" si="81"/>
        <v>74.190481406977938</v>
      </c>
      <c r="W502" s="66">
        <f t="shared" si="87"/>
        <v>76.490481406977935</v>
      </c>
      <c r="X502" s="66">
        <f t="shared" si="88"/>
        <v>76.690481406977938</v>
      </c>
      <c r="Y502" s="66">
        <f t="shared" si="89"/>
        <v>74.190481406977938</v>
      </c>
      <c r="Z502" s="66">
        <f t="shared" si="90"/>
        <v>76.490481406977935</v>
      </c>
      <c r="AA502" s="66">
        <f t="shared" si="91"/>
        <v>76.690481406977938</v>
      </c>
      <c r="AB502" t="s">
        <v>526</v>
      </c>
      <c r="AC502" t="s">
        <v>527</v>
      </c>
      <c r="AD502" t="s">
        <v>528</v>
      </c>
      <c r="AE502" t="s">
        <v>529</v>
      </c>
      <c r="AF502">
        <v>38</v>
      </c>
      <c r="AG502" t="s">
        <v>37</v>
      </c>
      <c r="AH502" t="s">
        <v>530</v>
      </c>
      <c r="AI502">
        <v>53.136000000000003</v>
      </c>
      <c r="AJ502">
        <v>6.4099999999999999E-3</v>
      </c>
      <c r="AK502">
        <v>6.11E-3</v>
      </c>
      <c r="AL502" t="s">
        <v>551</v>
      </c>
      <c r="AM502" t="s">
        <v>532</v>
      </c>
      <c r="AN502" t="s">
        <v>38</v>
      </c>
      <c r="AO502" t="s">
        <v>39</v>
      </c>
      <c r="AR502" s="71">
        <f t="shared" si="92"/>
        <v>74</v>
      </c>
      <c r="AS502" s="1">
        <f t="shared" si="95"/>
        <v>75</v>
      </c>
      <c r="AT502">
        <v>1</v>
      </c>
      <c r="AU502" t="b">
        <f t="shared" si="94"/>
        <v>0</v>
      </c>
      <c r="AW502">
        <v>7.4999999999999997E-2</v>
      </c>
    </row>
    <row r="503" spans="1:49" x14ac:dyDescent="0.25">
      <c r="A503" s="85" t="s">
        <v>605</v>
      </c>
      <c r="B503" s="85" t="s">
        <v>597</v>
      </c>
      <c r="C503" s="85">
        <v>12</v>
      </c>
      <c r="D503" s="85" t="s">
        <v>89</v>
      </c>
      <c r="E503" s="85">
        <v>18</v>
      </c>
      <c r="F503" s="85" t="s">
        <v>35</v>
      </c>
      <c r="G503" s="85">
        <v>41.370721461187216</v>
      </c>
      <c r="H503" s="85">
        <v>0</v>
      </c>
      <c r="I503" s="85">
        <v>0</v>
      </c>
      <c r="J503" s="85">
        <v>15.659691011018833</v>
      </c>
      <c r="K503" s="85">
        <v>6.2748927568409361</v>
      </c>
      <c r="L503" s="85">
        <v>2.4261789999999994</v>
      </c>
      <c r="M503" s="85">
        <v>1.1907027220785587</v>
      </c>
      <c r="N503" s="85">
        <v>2.092319788467329</v>
      </c>
      <c r="O503" s="85">
        <v>1.1000000000000001</v>
      </c>
      <c r="P503" s="85">
        <v>3.9676753133599956</v>
      </c>
      <c r="S503" s="88"/>
      <c r="T503" s="90">
        <v>3.5</v>
      </c>
      <c r="V503" s="89">
        <f t="shared" si="81"/>
        <v>77.582182052952874</v>
      </c>
      <c r="W503" s="66">
        <f t="shared" si="87"/>
        <v>79.882182052952871</v>
      </c>
      <c r="X503" s="66">
        <f t="shared" si="88"/>
        <v>80.082182052952874</v>
      </c>
      <c r="Y503" s="66">
        <f t="shared" si="89"/>
        <v>77.582182052952874</v>
      </c>
      <c r="Z503" s="66">
        <f t="shared" si="90"/>
        <v>79.882182052952871</v>
      </c>
      <c r="AA503" s="66">
        <f t="shared" si="91"/>
        <v>80.082182052952874</v>
      </c>
      <c r="AB503" t="s">
        <v>526</v>
      </c>
      <c r="AC503" t="s">
        <v>527</v>
      </c>
      <c r="AD503" t="s">
        <v>528</v>
      </c>
      <c r="AE503" t="s">
        <v>529</v>
      </c>
      <c r="AF503">
        <v>38</v>
      </c>
      <c r="AG503" t="s">
        <v>37</v>
      </c>
      <c r="AH503" t="s">
        <v>530</v>
      </c>
      <c r="AI503">
        <v>79.704000000000008</v>
      </c>
      <c r="AJ503">
        <v>6.4099999999999999E-3</v>
      </c>
      <c r="AK503">
        <v>6.11E-3</v>
      </c>
      <c r="AL503" t="s">
        <v>552</v>
      </c>
      <c r="AM503" t="s">
        <v>532</v>
      </c>
      <c r="AN503" t="s">
        <v>38</v>
      </c>
      <c r="AO503" t="s">
        <v>39</v>
      </c>
      <c r="AR503" s="71">
        <f t="shared" si="92"/>
        <v>74.099999999999994</v>
      </c>
      <c r="AS503" s="1">
        <f t="shared" si="95"/>
        <v>75.099999999999994</v>
      </c>
      <c r="AT503">
        <v>1</v>
      </c>
      <c r="AU503" t="b">
        <f t="shared" si="94"/>
        <v>0</v>
      </c>
      <c r="AW503">
        <v>7.51E-2</v>
      </c>
    </row>
    <row r="504" spans="1:49" x14ac:dyDescent="0.25">
      <c r="A504" s="85" t="s">
        <v>605</v>
      </c>
      <c r="B504" s="85" t="s">
        <v>43</v>
      </c>
      <c r="C504" s="85">
        <v>18</v>
      </c>
      <c r="D504" s="85" t="s">
        <v>89</v>
      </c>
      <c r="E504" s="85">
        <v>18</v>
      </c>
      <c r="F504" s="85" t="s">
        <v>35</v>
      </c>
      <c r="G504" s="85">
        <v>39.689489981785066</v>
      </c>
      <c r="H504" s="85">
        <v>0</v>
      </c>
      <c r="I504" s="85">
        <v>0</v>
      </c>
      <c r="J504" s="85">
        <v>15.606173545830361</v>
      </c>
      <c r="K504" s="85">
        <v>6.2511440502019298</v>
      </c>
      <c r="L504" s="85">
        <v>2.426178999999999</v>
      </c>
      <c r="M504" s="85">
        <v>1.223743139872431</v>
      </c>
      <c r="N504" s="85">
        <v>2.2439443045895344</v>
      </c>
      <c r="O504" s="85">
        <v>1.0999999999999999</v>
      </c>
      <c r="P504" s="85">
        <v>3.8575955370382498</v>
      </c>
      <c r="S504" s="88"/>
      <c r="T504" s="90">
        <v>3.5</v>
      </c>
      <c r="V504" s="89">
        <f t="shared" si="81"/>
        <v>75.898269559317569</v>
      </c>
      <c r="W504" s="66">
        <f t="shared" si="87"/>
        <v>78.198269559317566</v>
      </c>
      <c r="X504" s="66">
        <f t="shared" si="88"/>
        <v>78.398269559317569</v>
      </c>
      <c r="Y504" s="66">
        <f t="shared" si="89"/>
        <v>75.898269559317569</v>
      </c>
      <c r="Z504" s="66">
        <f t="shared" si="90"/>
        <v>78.198269559317566</v>
      </c>
      <c r="AA504" s="66">
        <f t="shared" si="91"/>
        <v>78.398269559317569</v>
      </c>
      <c r="AB504" t="s">
        <v>526</v>
      </c>
      <c r="AC504" t="s">
        <v>527</v>
      </c>
      <c r="AD504" t="s">
        <v>528</v>
      </c>
      <c r="AE504" t="s">
        <v>529</v>
      </c>
      <c r="AF504">
        <v>38</v>
      </c>
      <c r="AG504" t="s">
        <v>37</v>
      </c>
      <c r="AH504" t="s">
        <v>530</v>
      </c>
      <c r="AI504">
        <v>26.568000000000001</v>
      </c>
      <c r="AJ504">
        <v>6.4099999999999999E-3</v>
      </c>
      <c r="AK504">
        <v>6.11E-3</v>
      </c>
      <c r="AL504" t="s">
        <v>553</v>
      </c>
      <c r="AM504" t="s">
        <v>532</v>
      </c>
      <c r="AN504" t="s">
        <v>38</v>
      </c>
      <c r="AO504" t="s">
        <v>39</v>
      </c>
      <c r="AR504" s="71">
        <f t="shared" si="92"/>
        <v>74.099999999999994</v>
      </c>
      <c r="AS504" s="1">
        <f t="shared" si="95"/>
        <v>75.099999999999994</v>
      </c>
      <c r="AT504">
        <v>1</v>
      </c>
      <c r="AU504" t="b">
        <f t="shared" si="94"/>
        <v>0</v>
      </c>
      <c r="AW504">
        <v>7.51E-2</v>
      </c>
    </row>
    <row r="505" spans="1:49" x14ac:dyDescent="0.25">
      <c r="A505" s="85" t="s">
        <v>605</v>
      </c>
      <c r="B505" s="85" t="s">
        <v>606</v>
      </c>
      <c r="C505" s="85">
        <v>24</v>
      </c>
      <c r="D505" s="85" t="s">
        <v>89</v>
      </c>
      <c r="E505" s="85">
        <v>18</v>
      </c>
      <c r="F505" s="85" t="s">
        <v>35</v>
      </c>
      <c r="G505" s="85">
        <v>39.65089497716896</v>
      </c>
      <c r="H505" s="85">
        <v>0</v>
      </c>
      <c r="I505" s="85">
        <v>0</v>
      </c>
      <c r="J505" s="85">
        <v>15.746775351312582</v>
      </c>
      <c r="K505" s="85">
        <v>6.2748927568409378</v>
      </c>
      <c r="L505" s="85">
        <v>2.4261789999999994</v>
      </c>
      <c r="M505" s="85">
        <v>1.2693460249786861</v>
      </c>
      <c r="N505" s="85">
        <v>2.3400885145663954</v>
      </c>
      <c r="O505" s="85">
        <v>1.1000000000000001</v>
      </c>
      <c r="P505" s="85">
        <v>3.8676595636056299</v>
      </c>
      <c r="S505" s="88"/>
      <c r="T505" s="90">
        <v>3.5</v>
      </c>
      <c r="V505" s="89">
        <f t="shared" si="81"/>
        <v>76.175836188473198</v>
      </c>
      <c r="W505" s="66">
        <f t="shared" si="87"/>
        <v>78.475836188473195</v>
      </c>
      <c r="X505" s="66">
        <f t="shared" si="88"/>
        <v>78.675836188473198</v>
      </c>
      <c r="Y505" s="66">
        <f t="shared" si="89"/>
        <v>76.175836188473198</v>
      </c>
      <c r="Z505" s="66">
        <f t="shared" si="90"/>
        <v>78.475836188473195</v>
      </c>
      <c r="AA505" s="66">
        <f t="shared" si="91"/>
        <v>78.675836188473198</v>
      </c>
      <c r="AB505" t="s">
        <v>526</v>
      </c>
      <c r="AC505" t="s">
        <v>527</v>
      </c>
      <c r="AD505" t="s">
        <v>528</v>
      </c>
      <c r="AE505" t="s">
        <v>529</v>
      </c>
      <c r="AF505">
        <v>38</v>
      </c>
      <c r="AG505" t="s">
        <v>37</v>
      </c>
      <c r="AH505" t="s">
        <v>530</v>
      </c>
      <c r="AI505">
        <v>53.13600000000001</v>
      </c>
      <c r="AJ505">
        <v>6.4099999999999999E-3</v>
      </c>
      <c r="AK505">
        <v>6.11E-3</v>
      </c>
      <c r="AL505" t="s">
        <v>554</v>
      </c>
      <c r="AM505" t="s">
        <v>532</v>
      </c>
      <c r="AN505" t="s">
        <v>38</v>
      </c>
      <c r="AO505" t="s">
        <v>39</v>
      </c>
      <c r="AR505" s="71">
        <f t="shared" si="92"/>
        <v>74</v>
      </c>
      <c r="AS505" s="1">
        <f t="shared" si="95"/>
        <v>75</v>
      </c>
      <c r="AT505">
        <v>1</v>
      </c>
      <c r="AU505" t="b">
        <f t="shared" si="94"/>
        <v>0</v>
      </c>
      <c r="AW505">
        <v>7.4999999999999997E-2</v>
      </c>
    </row>
    <row r="506" spans="1:49" x14ac:dyDescent="0.25">
      <c r="A506" s="85" t="s">
        <v>605</v>
      </c>
      <c r="B506" s="85" t="s">
        <v>44</v>
      </c>
      <c r="C506" s="85">
        <v>30</v>
      </c>
      <c r="D506" s="85" t="s">
        <v>89</v>
      </c>
      <c r="E506" s="85">
        <v>18</v>
      </c>
      <c r="F506" s="85" t="s">
        <v>35</v>
      </c>
      <c r="G506" s="85">
        <v>38.727137126185283</v>
      </c>
      <c r="H506" s="85">
        <v>0</v>
      </c>
      <c r="I506" s="85">
        <v>0</v>
      </c>
      <c r="J506" s="85">
        <v>15.15168712940528</v>
      </c>
      <c r="K506" s="85">
        <v>6.2606063503771709</v>
      </c>
      <c r="L506" s="85">
        <v>2.4261789999999994</v>
      </c>
      <c r="M506" s="85">
        <v>1.2703337004776243</v>
      </c>
      <c r="N506" s="85">
        <v>2.4325938068565258</v>
      </c>
      <c r="O506" s="85">
        <v>1.1000000000000001</v>
      </c>
      <c r="P506" s="85">
        <v>3.8056536742406997</v>
      </c>
      <c r="S506" s="88"/>
      <c r="T506" s="90">
        <v>3.5</v>
      </c>
      <c r="V506" s="89">
        <f t="shared" si="81"/>
        <v>74.674190787542585</v>
      </c>
      <c r="W506" s="66">
        <f t="shared" si="87"/>
        <v>76.974190787542582</v>
      </c>
      <c r="X506" s="66">
        <f t="shared" si="88"/>
        <v>77.174190787542585</v>
      </c>
      <c r="Y506" s="66">
        <f t="shared" si="89"/>
        <v>74.674190787542585</v>
      </c>
      <c r="Z506" s="66">
        <f t="shared" si="90"/>
        <v>76.974190787542582</v>
      </c>
      <c r="AA506" s="66">
        <f t="shared" si="91"/>
        <v>77.174190787542585</v>
      </c>
      <c r="AB506" t="s">
        <v>526</v>
      </c>
      <c r="AC506" t="s">
        <v>527</v>
      </c>
      <c r="AD506" t="s">
        <v>528</v>
      </c>
      <c r="AE506" t="s">
        <v>529</v>
      </c>
      <c r="AF506">
        <v>38</v>
      </c>
      <c r="AG506" t="s">
        <v>37</v>
      </c>
      <c r="AH506" t="s">
        <v>530</v>
      </c>
      <c r="AI506">
        <v>79.704000000000008</v>
      </c>
      <c r="AJ506">
        <v>6.4099999999999999E-3</v>
      </c>
      <c r="AK506">
        <v>6.11E-3</v>
      </c>
      <c r="AL506" t="s">
        <v>555</v>
      </c>
      <c r="AM506" t="s">
        <v>532</v>
      </c>
      <c r="AN506" t="s">
        <v>38</v>
      </c>
      <c r="AO506" t="s">
        <v>39</v>
      </c>
      <c r="AR506" s="71">
        <f t="shared" si="92"/>
        <v>74</v>
      </c>
      <c r="AS506" s="1">
        <f t="shared" si="95"/>
        <v>75</v>
      </c>
      <c r="AT506">
        <v>1</v>
      </c>
      <c r="AU506" t="b">
        <f t="shared" si="94"/>
        <v>0</v>
      </c>
      <c r="AW506">
        <v>7.4999999999999997E-2</v>
      </c>
    </row>
    <row r="507" spans="1:49" x14ac:dyDescent="0.25">
      <c r="A507" s="85" t="s">
        <v>605</v>
      </c>
      <c r="B507" s="85" t="s">
        <v>607</v>
      </c>
      <c r="C507" s="85">
        <v>36</v>
      </c>
      <c r="D507" s="85" t="s">
        <v>89</v>
      </c>
      <c r="E507" s="85">
        <v>18</v>
      </c>
      <c r="F507" s="85" t="s">
        <v>35</v>
      </c>
      <c r="G507" s="85">
        <v>38.661164841849164</v>
      </c>
      <c r="H507" s="85">
        <v>0</v>
      </c>
      <c r="I507" s="85">
        <v>0</v>
      </c>
      <c r="J507" s="85">
        <v>14.326748585487303</v>
      </c>
      <c r="K507" s="85">
        <v>6.2806232525092867</v>
      </c>
      <c r="L507" s="85">
        <v>2.4261789999999994</v>
      </c>
      <c r="M507" s="85">
        <v>1.2764613148326074</v>
      </c>
      <c r="N507" s="85">
        <v>2.4918873430442638</v>
      </c>
      <c r="O507" s="85">
        <v>1.1000000000000001</v>
      </c>
      <c r="P507" s="85">
        <v>3.8057720946897429</v>
      </c>
      <c r="S507" s="88"/>
      <c r="T507" s="90">
        <v>3.5</v>
      </c>
      <c r="V507" s="89">
        <f t="shared" si="81"/>
        <v>73.868836432412365</v>
      </c>
      <c r="W507" s="66">
        <f t="shared" si="87"/>
        <v>76.168836432412363</v>
      </c>
      <c r="X507" s="66">
        <f t="shared" si="88"/>
        <v>76.368836432412365</v>
      </c>
      <c r="Y507" s="66">
        <f t="shared" si="89"/>
        <v>73.868836432412365</v>
      </c>
      <c r="Z507" s="66">
        <f t="shared" si="90"/>
        <v>76.168836432412363</v>
      </c>
      <c r="AA507" s="66">
        <f t="shared" si="91"/>
        <v>76.368836432412365</v>
      </c>
      <c r="AB507" t="s">
        <v>526</v>
      </c>
      <c r="AC507" t="s">
        <v>527</v>
      </c>
      <c r="AD507" t="s">
        <v>528</v>
      </c>
      <c r="AE507" t="s">
        <v>529</v>
      </c>
      <c r="AF507">
        <v>38</v>
      </c>
      <c r="AG507" t="s">
        <v>37</v>
      </c>
      <c r="AH507" t="s">
        <v>530</v>
      </c>
      <c r="AI507">
        <v>26.568000000000001</v>
      </c>
      <c r="AJ507">
        <v>6.4099999999999999E-3</v>
      </c>
      <c r="AK507">
        <v>6.11E-3</v>
      </c>
      <c r="AL507" t="s">
        <v>556</v>
      </c>
      <c r="AM507" t="s">
        <v>532</v>
      </c>
      <c r="AN507" t="s">
        <v>38</v>
      </c>
      <c r="AO507" t="s">
        <v>39</v>
      </c>
      <c r="AR507" s="71">
        <f t="shared" si="92"/>
        <v>74.099999999999994</v>
      </c>
      <c r="AS507" s="1">
        <f t="shared" si="95"/>
        <v>75.099999999999994</v>
      </c>
      <c r="AT507">
        <v>1</v>
      </c>
      <c r="AU507" t="b">
        <f t="shared" si="94"/>
        <v>0</v>
      </c>
      <c r="AW507">
        <v>7.51E-2</v>
      </c>
    </row>
    <row r="508" spans="1:49" x14ac:dyDescent="0.25">
      <c r="A508" s="85" t="s">
        <v>608</v>
      </c>
      <c r="B508" s="85" t="s">
        <v>598</v>
      </c>
      <c r="C508" s="85">
        <v>12</v>
      </c>
      <c r="D508" s="85" t="s">
        <v>89</v>
      </c>
      <c r="E508" s="85">
        <v>18</v>
      </c>
      <c r="F508" s="85" t="s">
        <v>35</v>
      </c>
      <c r="G508" s="85">
        <v>40.802794520547941</v>
      </c>
      <c r="H508" s="85">
        <v>0</v>
      </c>
      <c r="I508" s="85">
        <v>0</v>
      </c>
      <c r="J508" s="85">
        <v>15.558848749785501</v>
      </c>
      <c r="K508" s="85">
        <v>6.2748927568409369</v>
      </c>
      <c r="L508" s="85">
        <v>2.4261789999999999</v>
      </c>
      <c r="M508" s="85">
        <v>1.2146351801052864</v>
      </c>
      <c r="N508" s="85">
        <v>2.1348107151460409</v>
      </c>
      <c r="O508" s="85">
        <v>1.1000000000000001</v>
      </c>
      <c r="P508" s="85">
        <v>3.9362353416231191</v>
      </c>
      <c r="S508" s="88"/>
      <c r="T508" s="90">
        <v>3.5</v>
      </c>
      <c r="V508" s="89">
        <f t="shared" si="81"/>
        <v>76.948396264048824</v>
      </c>
      <c r="W508" s="66">
        <f t="shared" si="87"/>
        <v>79.248396264048822</v>
      </c>
      <c r="X508" s="66">
        <f t="shared" si="88"/>
        <v>79.448396264048824</v>
      </c>
      <c r="Y508" s="66">
        <f t="shared" si="89"/>
        <v>76.948396264048824</v>
      </c>
      <c r="Z508" s="66">
        <f t="shared" si="90"/>
        <v>79.248396264048822</v>
      </c>
      <c r="AA508" s="66">
        <f t="shared" si="91"/>
        <v>79.448396264048824</v>
      </c>
      <c r="AB508" t="s">
        <v>526</v>
      </c>
      <c r="AC508" t="s">
        <v>527</v>
      </c>
      <c r="AD508" t="s">
        <v>528</v>
      </c>
      <c r="AE508" t="s">
        <v>529</v>
      </c>
      <c r="AF508">
        <v>38</v>
      </c>
      <c r="AG508" t="s">
        <v>37</v>
      </c>
      <c r="AH508" t="s">
        <v>530</v>
      </c>
      <c r="AI508">
        <v>53.13600000000001</v>
      </c>
      <c r="AJ508">
        <v>6.4099999999999999E-3</v>
      </c>
      <c r="AK508">
        <v>6.11E-3</v>
      </c>
      <c r="AL508" t="s">
        <v>557</v>
      </c>
      <c r="AM508" t="s">
        <v>532</v>
      </c>
      <c r="AN508" t="s">
        <v>38</v>
      </c>
      <c r="AO508" t="s">
        <v>39</v>
      </c>
      <c r="AR508" s="71">
        <f t="shared" si="92"/>
        <v>74</v>
      </c>
      <c r="AS508" s="1">
        <f t="shared" si="95"/>
        <v>75</v>
      </c>
      <c r="AT508">
        <v>1</v>
      </c>
      <c r="AU508" t="b">
        <f t="shared" si="94"/>
        <v>0</v>
      </c>
      <c r="AW508">
        <v>7.4999999999999997E-2</v>
      </c>
    </row>
    <row r="509" spans="1:49" x14ac:dyDescent="0.25">
      <c r="A509" s="85" t="s">
        <v>608</v>
      </c>
      <c r="B509" s="85" t="s">
        <v>388</v>
      </c>
      <c r="C509" s="85">
        <v>18</v>
      </c>
      <c r="D509" s="85" t="s">
        <v>89</v>
      </c>
      <c r="E509" s="85">
        <v>18</v>
      </c>
      <c r="F509" s="85" t="s">
        <v>35</v>
      </c>
      <c r="G509" s="85">
        <v>38.863832116788323</v>
      </c>
      <c r="H509" s="85">
        <v>0</v>
      </c>
      <c r="I509" s="85">
        <v>0</v>
      </c>
      <c r="J509" s="85">
        <v>15.564593439837511</v>
      </c>
      <c r="K509" s="85">
        <v>6.2472331925371272</v>
      </c>
      <c r="L509" s="85">
        <v>2.4261789999999999</v>
      </c>
      <c r="M509" s="85">
        <v>1.2481877632693572</v>
      </c>
      <c r="N509" s="85">
        <v>2.2717646831398977</v>
      </c>
      <c r="O509" s="85">
        <v>1.1000000000000001</v>
      </c>
      <c r="P509" s="85">
        <v>3.8130309442417238</v>
      </c>
      <c r="S509" s="88"/>
      <c r="T509" s="90">
        <v>3.5</v>
      </c>
      <c r="V509" s="89">
        <f t="shared" si="81"/>
        <v>75.034821139813943</v>
      </c>
      <c r="W509" s="66">
        <f t="shared" si="87"/>
        <v>77.33482113981394</v>
      </c>
      <c r="X509" s="66">
        <f t="shared" si="88"/>
        <v>77.534821139813943</v>
      </c>
      <c r="Y509" s="66">
        <f t="shared" si="89"/>
        <v>75.034821139813943</v>
      </c>
      <c r="Z509" s="66">
        <f t="shared" si="90"/>
        <v>77.33482113981394</v>
      </c>
      <c r="AA509" s="66">
        <f t="shared" si="91"/>
        <v>77.534821139813943</v>
      </c>
      <c r="AB509" t="s">
        <v>526</v>
      </c>
      <c r="AC509" t="s">
        <v>527</v>
      </c>
      <c r="AD509" t="s">
        <v>528</v>
      </c>
      <c r="AE509" t="s">
        <v>529</v>
      </c>
      <c r="AF509">
        <v>38</v>
      </c>
      <c r="AG509" t="s">
        <v>37</v>
      </c>
      <c r="AH509" t="s">
        <v>530</v>
      </c>
      <c r="AI509">
        <v>79.704000000000008</v>
      </c>
      <c r="AJ509">
        <v>6.4099999999999999E-3</v>
      </c>
      <c r="AK509">
        <v>6.11E-3</v>
      </c>
      <c r="AL509" t="s">
        <v>558</v>
      </c>
      <c r="AM509" t="s">
        <v>532</v>
      </c>
      <c r="AN509" t="s">
        <v>38</v>
      </c>
      <c r="AO509" t="s">
        <v>39</v>
      </c>
      <c r="AR509" s="71">
        <f t="shared" si="92"/>
        <v>74</v>
      </c>
      <c r="AS509" s="1">
        <f t="shared" si="95"/>
        <v>75</v>
      </c>
      <c r="AT509">
        <v>1</v>
      </c>
      <c r="AU509" t="b">
        <f t="shared" si="94"/>
        <v>0</v>
      </c>
      <c r="AW509">
        <v>7.4999999999999997E-2</v>
      </c>
    </row>
    <row r="510" spans="1:49" x14ac:dyDescent="0.25">
      <c r="A510" s="85" t="s">
        <v>608</v>
      </c>
      <c r="B510" s="85" t="s">
        <v>609</v>
      </c>
      <c r="C510" s="85">
        <v>24</v>
      </c>
      <c r="D510" s="85" t="s">
        <v>89</v>
      </c>
      <c r="E510" s="85">
        <v>18</v>
      </c>
      <c r="F510" s="85" t="s">
        <v>35</v>
      </c>
      <c r="G510" s="85">
        <v>39.26982191780823</v>
      </c>
      <c r="H510" s="85">
        <v>0</v>
      </c>
      <c r="I510" s="85">
        <v>0</v>
      </c>
      <c r="J510" s="85">
        <v>15.723234655003022</v>
      </c>
      <c r="K510" s="85">
        <v>6.2748927568409378</v>
      </c>
      <c r="L510" s="85">
        <v>2.4261789999999994</v>
      </c>
      <c r="M510" s="85">
        <v>1.2815501034935621</v>
      </c>
      <c r="N510" s="85">
        <v>2.3711576998644985</v>
      </c>
      <c r="O510" s="85">
        <v>1.1000000000000001</v>
      </c>
      <c r="P510" s="85">
        <v>3.8466955903938302</v>
      </c>
      <c r="S510" s="88"/>
      <c r="T510" s="90">
        <v>3.5</v>
      </c>
      <c r="V510" s="89">
        <f t="shared" si="81"/>
        <v>75.793531723404072</v>
      </c>
      <c r="W510" s="66">
        <f t="shared" si="87"/>
        <v>78.09353172340407</v>
      </c>
      <c r="X510" s="66">
        <f t="shared" si="88"/>
        <v>78.293531723404072</v>
      </c>
      <c r="Y510" s="66">
        <f t="shared" si="89"/>
        <v>75.793531723404072</v>
      </c>
      <c r="Z510" s="66">
        <f t="shared" si="90"/>
        <v>78.09353172340407</v>
      </c>
      <c r="AA510" s="66">
        <f t="shared" si="91"/>
        <v>78.293531723404072</v>
      </c>
      <c r="AB510" t="s">
        <v>526</v>
      </c>
      <c r="AC510" t="s">
        <v>527</v>
      </c>
      <c r="AD510" t="s">
        <v>528</v>
      </c>
      <c r="AE510" t="s">
        <v>529</v>
      </c>
      <c r="AF510">
        <v>38</v>
      </c>
      <c r="AG510" t="s">
        <v>37</v>
      </c>
      <c r="AH510" t="s">
        <v>530</v>
      </c>
      <c r="AI510">
        <v>26.567999999999998</v>
      </c>
      <c r="AJ510">
        <v>6.4099999999999999E-3</v>
      </c>
      <c r="AK510">
        <v>6.11E-3</v>
      </c>
      <c r="AL510" t="s">
        <v>559</v>
      </c>
      <c r="AM510" t="s">
        <v>532</v>
      </c>
      <c r="AN510" t="s">
        <v>38</v>
      </c>
      <c r="AO510" t="s">
        <v>39</v>
      </c>
      <c r="AR510" s="71">
        <f t="shared" si="92"/>
        <v>74.2</v>
      </c>
      <c r="AS510" s="1">
        <f t="shared" si="95"/>
        <v>75.2</v>
      </c>
      <c r="AT510">
        <v>1</v>
      </c>
      <c r="AU510" t="b">
        <f t="shared" si="94"/>
        <v>0</v>
      </c>
      <c r="AW510">
        <v>7.5200000000000003E-2</v>
      </c>
    </row>
    <row r="511" spans="1:49" x14ac:dyDescent="0.25">
      <c r="A511" s="85" t="s">
        <v>608</v>
      </c>
      <c r="B511" s="85" t="s">
        <v>391</v>
      </c>
      <c r="C511" s="85">
        <v>30</v>
      </c>
      <c r="D511" s="85" t="s">
        <v>89</v>
      </c>
      <c r="E511" s="85">
        <v>18</v>
      </c>
      <c r="F511" s="85" t="s">
        <v>35</v>
      </c>
      <c r="G511" s="85">
        <v>38.209631252281874</v>
      </c>
      <c r="H511" s="85">
        <v>0</v>
      </c>
      <c r="I511" s="85">
        <v>0</v>
      </c>
      <c r="J511" s="85">
        <v>14.927702257869656</v>
      </c>
      <c r="K511" s="85">
        <v>6.2582616514752472</v>
      </c>
      <c r="L511" s="85">
        <v>2.4261789999999994</v>
      </c>
      <c r="M511" s="85">
        <v>1.2832803963691766</v>
      </c>
      <c r="N511" s="85">
        <v>2.457108288460673</v>
      </c>
      <c r="O511" s="85">
        <v>1.1000000000000001</v>
      </c>
      <c r="P511" s="85">
        <v>3.7769858752315648</v>
      </c>
      <c r="S511" s="88"/>
      <c r="T511" s="90">
        <v>3.5</v>
      </c>
      <c r="V511" s="89">
        <f t="shared" si="81"/>
        <v>73.939148721688184</v>
      </c>
      <c r="W511" s="66">
        <f t="shared" si="87"/>
        <v>76.239148721688181</v>
      </c>
      <c r="X511" s="66">
        <f t="shared" si="88"/>
        <v>76.439148721688184</v>
      </c>
      <c r="Y511" s="66">
        <f t="shared" si="89"/>
        <v>73.939148721688184</v>
      </c>
      <c r="Z511" s="66">
        <f t="shared" si="90"/>
        <v>76.239148721688181</v>
      </c>
      <c r="AA511" s="66">
        <f t="shared" si="91"/>
        <v>76.439148721688184</v>
      </c>
      <c r="AB511" t="s">
        <v>526</v>
      </c>
      <c r="AC511" t="s">
        <v>527</v>
      </c>
      <c r="AD511" t="s">
        <v>528</v>
      </c>
      <c r="AE511" t="s">
        <v>529</v>
      </c>
      <c r="AF511">
        <v>38</v>
      </c>
      <c r="AG511" t="s">
        <v>37</v>
      </c>
      <c r="AH511" t="s">
        <v>530</v>
      </c>
      <c r="AI511">
        <v>53.136000000000017</v>
      </c>
      <c r="AJ511">
        <v>6.4099999999999999E-3</v>
      </c>
      <c r="AK511">
        <v>6.11E-3</v>
      </c>
      <c r="AL511" t="s">
        <v>560</v>
      </c>
      <c r="AM511" t="s">
        <v>532</v>
      </c>
      <c r="AN511" t="s">
        <v>38</v>
      </c>
      <c r="AO511" t="s">
        <v>39</v>
      </c>
      <c r="AR511" s="71">
        <f t="shared" si="92"/>
        <v>74</v>
      </c>
      <c r="AS511" s="1">
        <f t="shared" si="95"/>
        <v>75</v>
      </c>
      <c r="AT511">
        <v>1</v>
      </c>
      <c r="AU511" t="b">
        <f t="shared" si="94"/>
        <v>0</v>
      </c>
      <c r="AW511">
        <v>7.4999999999999997E-2</v>
      </c>
    </row>
    <row r="512" spans="1:49" x14ac:dyDescent="0.25">
      <c r="A512" s="85" t="s">
        <v>608</v>
      </c>
      <c r="B512" s="85" t="s">
        <v>610</v>
      </c>
      <c r="C512" s="85">
        <v>36</v>
      </c>
      <c r="D512" s="85" t="s">
        <v>89</v>
      </c>
      <c r="E512" s="85">
        <v>18</v>
      </c>
      <c r="F512" s="85" t="s">
        <v>35</v>
      </c>
      <c r="G512" s="85">
        <v>38.397694647201966</v>
      </c>
      <c r="H512" s="85">
        <v>0</v>
      </c>
      <c r="I512" s="85">
        <v>0</v>
      </c>
      <c r="J512" s="85">
        <v>14.139441104333358</v>
      </c>
      <c r="K512" s="85">
        <v>6.2806232525092867</v>
      </c>
      <c r="L512" s="85">
        <v>2.4261789999999994</v>
      </c>
      <c r="M512" s="85">
        <v>1.2822837897314201</v>
      </c>
      <c r="N512" s="85">
        <v>2.5126001332429997</v>
      </c>
      <c r="O512" s="85">
        <v>1.1000000000000001</v>
      </c>
      <c r="P512" s="85">
        <v>3.7905662731266045</v>
      </c>
      <c r="S512" s="88"/>
      <c r="T512" s="90">
        <v>3.5</v>
      </c>
      <c r="V512" s="89">
        <f t="shared" si="81"/>
        <v>73.429388200145638</v>
      </c>
      <c r="W512" s="66">
        <f t="shared" si="87"/>
        <v>75.729388200145635</v>
      </c>
      <c r="X512" s="66">
        <f t="shared" si="88"/>
        <v>75.929388200145638</v>
      </c>
      <c r="Y512" s="66">
        <f t="shared" si="89"/>
        <v>73.429388200145638</v>
      </c>
      <c r="Z512" s="66">
        <f t="shared" si="90"/>
        <v>75.729388200145635</v>
      </c>
      <c r="AA512" s="66">
        <f t="shared" si="91"/>
        <v>75.929388200145638</v>
      </c>
      <c r="AB512" t="s">
        <v>526</v>
      </c>
      <c r="AC512" t="s">
        <v>527</v>
      </c>
      <c r="AD512" t="s">
        <v>528</v>
      </c>
      <c r="AE512" t="s">
        <v>529</v>
      </c>
      <c r="AF512">
        <v>38</v>
      </c>
      <c r="AG512" t="s">
        <v>37</v>
      </c>
      <c r="AH512" t="s">
        <v>530</v>
      </c>
      <c r="AI512">
        <v>79.704000000000008</v>
      </c>
      <c r="AJ512">
        <v>6.4099999999999999E-3</v>
      </c>
      <c r="AK512">
        <v>6.11E-3</v>
      </c>
      <c r="AL512" t="s">
        <v>561</v>
      </c>
      <c r="AM512" t="s">
        <v>532</v>
      </c>
      <c r="AN512" t="s">
        <v>38</v>
      </c>
      <c r="AO512" t="s">
        <v>39</v>
      </c>
      <c r="AR512" s="71">
        <f t="shared" si="92"/>
        <v>74</v>
      </c>
      <c r="AS512" s="1">
        <f t="shared" si="95"/>
        <v>75</v>
      </c>
      <c r="AT512">
        <v>1</v>
      </c>
      <c r="AU512" t="b">
        <f t="shared" si="94"/>
        <v>0</v>
      </c>
      <c r="AW512">
        <v>7.4999999999999997E-2</v>
      </c>
    </row>
    <row r="513" spans="1:45" x14ac:dyDescent="0.25">
      <c r="A513" s="85" t="s">
        <v>611</v>
      </c>
      <c r="B513" s="85" t="s">
        <v>473</v>
      </c>
      <c r="C513" s="85">
        <v>12</v>
      </c>
      <c r="D513" s="85" t="s">
        <v>89</v>
      </c>
      <c r="E513" s="85">
        <v>18</v>
      </c>
      <c r="F513" s="85" t="s">
        <v>35</v>
      </c>
      <c r="G513" s="85">
        <v>40.434794520547946</v>
      </c>
      <c r="H513" s="85">
        <v>0</v>
      </c>
      <c r="I513" s="85">
        <v>0</v>
      </c>
      <c r="J513" s="85">
        <v>15.46125946472098</v>
      </c>
      <c r="K513" s="85">
        <v>6.2748927568409352</v>
      </c>
      <c r="L513" s="85">
        <v>2.4261789999999994</v>
      </c>
      <c r="M513" s="85">
        <v>1.2306299447860671</v>
      </c>
      <c r="N513" s="85">
        <v>2.1734952491719359</v>
      </c>
      <c r="O513" s="85">
        <v>1.1000000000000001</v>
      </c>
      <c r="P513" s="85">
        <v>3.9144665084920343</v>
      </c>
      <c r="S513" s="88"/>
      <c r="T513" s="90">
        <v>3.5</v>
      </c>
      <c r="V513" s="89">
        <f t="shared" si="81"/>
        <v>76.515717444559897</v>
      </c>
      <c r="W513" s="66">
        <f t="shared" si="87"/>
        <v>78.815717444559894</v>
      </c>
      <c r="X513" s="66">
        <f t="shared" si="88"/>
        <v>79.015717444559897</v>
      </c>
      <c r="Y513" s="66">
        <f t="shared" si="89"/>
        <v>76.515717444559897</v>
      </c>
      <c r="Z513" s="66">
        <f t="shared" si="90"/>
        <v>78.815717444559894</v>
      </c>
      <c r="AA513" s="66">
        <f t="shared" si="91"/>
        <v>79.015717444559897</v>
      </c>
      <c r="AR513" s="71"/>
      <c r="AS513" s="1"/>
    </row>
    <row r="514" spans="1:45" x14ac:dyDescent="0.25">
      <c r="A514" s="85" t="s">
        <v>611</v>
      </c>
      <c r="B514" s="85" t="s">
        <v>498</v>
      </c>
      <c r="C514" s="85">
        <v>18</v>
      </c>
      <c r="D514" s="85" t="s">
        <v>89</v>
      </c>
      <c r="E514" s="85">
        <v>18</v>
      </c>
      <c r="F514" s="85" t="s">
        <v>35</v>
      </c>
      <c r="G514" s="85">
        <v>38.44154219793564</v>
      </c>
      <c r="H514" s="85">
        <v>0</v>
      </c>
      <c r="I514" s="85">
        <v>0</v>
      </c>
      <c r="J514" s="85">
        <v>15.558387964417204</v>
      </c>
      <c r="K514" s="85">
        <v>6.2566031559895698</v>
      </c>
      <c r="L514" s="85">
        <v>2.4261789999999985</v>
      </c>
      <c r="M514" s="85">
        <v>1.2567514779971973</v>
      </c>
      <c r="N514" s="85">
        <v>2.2974963890413691</v>
      </c>
      <c r="O514" s="85">
        <v>1.1000000000000001</v>
      </c>
      <c r="P514" s="85">
        <v>3.7889018972433126</v>
      </c>
      <c r="S514" s="88"/>
      <c r="T514" s="90">
        <v>3.5</v>
      </c>
      <c r="V514" s="89">
        <f t="shared" si="81"/>
        <v>74.625862082624295</v>
      </c>
      <c r="W514" s="66">
        <f t="shared" si="87"/>
        <v>76.925862082624292</v>
      </c>
      <c r="X514" s="66">
        <f t="shared" si="88"/>
        <v>77.125862082624295</v>
      </c>
      <c r="Y514" s="66">
        <f t="shared" si="89"/>
        <v>74.625862082624295</v>
      </c>
      <c r="Z514" s="66">
        <f t="shared" si="90"/>
        <v>76.925862082624292</v>
      </c>
      <c r="AA514" s="66">
        <f t="shared" si="91"/>
        <v>77.125862082624295</v>
      </c>
      <c r="AR514" s="71"/>
      <c r="AS514" s="1"/>
    </row>
    <row r="515" spans="1:45" x14ac:dyDescent="0.25">
      <c r="A515" s="85" t="s">
        <v>611</v>
      </c>
      <c r="B515" s="85" t="s">
        <v>474</v>
      </c>
      <c r="C515" s="85">
        <v>24</v>
      </c>
      <c r="D515" s="85" t="s">
        <v>89</v>
      </c>
      <c r="E515" s="85">
        <v>18</v>
      </c>
      <c r="F515" s="85" t="s">
        <v>35</v>
      </c>
      <c r="G515" s="85">
        <v>39.022707762557083</v>
      </c>
      <c r="H515" s="85">
        <v>0</v>
      </c>
      <c r="I515" s="85">
        <v>0</v>
      </c>
      <c r="J515" s="85">
        <v>15.700453335993769</v>
      </c>
      <c r="K515" s="85">
        <v>6.2748927568409378</v>
      </c>
      <c r="L515" s="85">
        <v>2.4261789999999985</v>
      </c>
      <c r="M515" s="85">
        <v>1.2894535943793388</v>
      </c>
      <c r="N515" s="85">
        <v>2.3994436670054196</v>
      </c>
      <c r="O515" s="85">
        <v>1.1000000000000001</v>
      </c>
      <c r="P515" s="85">
        <v>3.8321727992496819</v>
      </c>
      <c r="S515" s="88"/>
      <c r="T515" s="90">
        <v>3.5</v>
      </c>
      <c r="V515" s="89">
        <f t="shared" si="81"/>
        <v>75.54530291602623</v>
      </c>
      <c r="W515" s="66">
        <f t="shared" si="87"/>
        <v>77.845302916026228</v>
      </c>
      <c r="X515" s="66">
        <f t="shared" si="88"/>
        <v>78.04530291602623</v>
      </c>
      <c r="Y515" s="66">
        <f t="shared" si="89"/>
        <v>75.54530291602623</v>
      </c>
      <c r="Z515" s="66">
        <f t="shared" si="90"/>
        <v>77.845302916026228</v>
      </c>
      <c r="AA515" s="66">
        <f t="shared" si="91"/>
        <v>78.04530291602623</v>
      </c>
      <c r="AR515" s="71"/>
      <c r="AS515" s="1"/>
    </row>
    <row r="516" spans="1:45" x14ac:dyDescent="0.25">
      <c r="A516" s="85" t="s">
        <v>611</v>
      </c>
      <c r="B516" s="85" t="s">
        <v>500</v>
      </c>
      <c r="C516" s="85">
        <v>30</v>
      </c>
      <c r="D516" s="85" t="s">
        <v>89</v>
      </c>
      <c r="E516" s="85">
        <v>18</v>
      </c>
      <c r="F516" s="85" t="s">
        <v>35</v>
      </c>
      <c r="G516" s="85">
        <v>37.922217359591556</v>
      </c>
      <c r="H516" s="85">
        <v>0</v>
      </c>
      <c r="I516" s="85">
        <v>0</v>
      </c>
      <c r="J516" s="85">
        <v>14.718856708289504</v>
      </c>
      <c r="K516" s="85">
        <v>6.263894187940763</v>
      </c>
      <c r="L516" s="85">
        <v>2.426178999999999</v>
      </c>
      <c r="M516" s="85">
        <v>1.2869496463506713</v>
      </c>
      <c r="N516" s="85">
        <v>2.4797263307625363</v>
      </c>
      <c r="O516" s="85">
        <v>1.0999999999999999</v>
      </c>
      <c r="P516" s="85">
        <v>3.7607556903608361</v>
      </c>
      <c r="S516" s="88"/>
      <c r="T516" s="90">
        <v>3.5</v>
      </c>
      <c r="V516" s="89">
        <f t="shared" si="81"/>
        <v>73.458578923295875</v>
      </c>
      <c r="W516" s="66">
        <f t="shared" si="87"/>
        <v>75.758578923295872</v>
      </c>
      <c r="X516" s="66">
        <f t="shared" si="88"/>
        <v>75.958578923295875</v>
      </c>
      <c r="Y516" s="66">
        <f t="shared" si="89"/>
        <v>73.458578923295875</v>
      </c>
      <c r="Z516" s="66">
        <f t="shared" si="90"/>
        <v>75.758578923295872</v>
      </c>
      <c r="AA516" s="66">
        <f t="shared" si="91"/>
        <v>75.958578923295875</v>
      </c>
      <c r="AR516" s="71"/>
      <c r="AS516" s="1"/>
    </row>
    <row r="517" spans="1:45" x14ac:dyDescent="0.25">
      <c r="A517" s="85" t="s">
        <v>611</v>
      </c>
      <c r="B517" s="85" t="s">
        <v>612</v>
      </c>
      <c r="C517" s="85">
        <v>36</v>
      </c>
      <c r="D517" s="85" t="s">
        <v>89</v>
      </c>
      <c r="E517" s="85">
        <v>18</v>
      </c>
      <c r="F517" s="85" t="s">
        <v>35</v>
      </c>
      <c r="G517" s="85">
        <v>38.200748175182504</v>
      </c>
      <c r="H517" s="85">
        <v>0</v>
      </c>
      <c r="I517" s="85">
        <v>0</v>
      </c>
      <c r="J517" s="85">
        <v>13.958175799990828</v>
      </c>
      <c r="K517" s="85">
        <v>6.2806232525092858</v>
      </c>
      <c r="L517" s="85">
        <v>2.4261789999999985</v>
      </c>
      <c r="M517" s="85">
        <v>1.2850399754571857</v>
      </c>
      <c r="N517" s="85">
        <v>2.5314574446702798</v>
      </c>
      <c r="O517" s="85">
        <v>1.0999999999999999</v>
      </c>
      <c r="P517" s="85">
        <v>3.7786165186173757</v>
      </c>
      <c r="S517" s="88"/>
      <c r="T517" s="90">
        <v>3.5</v>
      </c>
      <c r="V517" s="89">
        <f t="shared" si="81"/>
        <v>73.060840166427454</v>
      </c>
      <c r="W517" s="66">
        <f t="shared" si="87"/>
        <v>75.360840166427451</v>
      </c>
      <c r="X517" s="66">
        <f t="shared" si="88"/>
        <v>75.560840166427454</v>
      </c>
      <c r="Y517" s="66">
        <f t="shared" si="89"/>
        <v>73.060840166427454</v>
      </c>
      <c r="Z517" s="66">
        <f t="shared" si="90"/>
        <v>75.360840166427451</v>
      </c>
      <c r="AA517" s="66">
        <f t="shared" si="91"/>
        <v>75.560840166427454</v>
      </c>
      <c r="AR517" s="71"/>
      <c r="AS517" s="1"/>
    </row>
    <row r="518" spans="1:45" x14ac:dyDescent="0.25">
      <c r="A518" s="85" t="s">
        <v>615</v>
      </c>
      <c r="B518" s="85" t="s">
        <v>476</v>
      </c>
      <c r="C518" s="85">
        <v>12</v>
      </c>
      <c r="D518" s="85" t="s">
        <v>89</v>
      </c>
      <c r="E518" s="85">
        <v>18</v>
      </c>
      <c r="F518" s="85" t="s">
        <v>35</v>
      </c>
      <c r="G518" s="85">
        <v>40.023515981735152</v>
      </c>
      <c r="H518" s="85">
        <v>0</v>
      </c>
      <c r="I518" s="85">
        <v>0</v>
      </c>
      <c r="J518" s="85">
        <v>15.360417203487644</v>
      </c>
      <c r="K518" s="85">
        <v>6.2748927568409352</v>
      </c>
      <c r="L518" s="85">
        <v>2.4261789999999994</v>
      </c>
      <c r="M518" s="85">
        <v>1.3194708719676289</v>
      </c>
      <c r="N518" s="85">
        <v>2.2178686852604637</v>
      </c>
      <c r="O518" s="85">
        <v>1.1000000000000001</v>
      </c>
      <c r="P518" s="85">
        <v>3.8945525511186738</v>
      </c>
      <c r="S518" s="88"/>
      <c r="T518" s="90">
        <v>3.5</v>
      </c>
      <c r="V518" s="89">
        <f t="shared" si="81"/>
        <v>76.1168970504105</v>
      </c>
      <c r="W518" s="66">
        <f t="shared" si="87"/>
        <v>78.416897050410498</v>
      </c>
      <c r="X518" s="66">
        <f t="shared" si="88"/>
        <v>78.6168970504105</v>
      </c>
      <c r="Y518" s="66">
        <f t="shared" si="89"/>
        <v>76.1168970504105</v>
      </c>
      <c r="Z518" s="66">
        <f t="shared" si="90"/>
        <v>78.416897050410498</v>
      </c>
      <c r="AA518" s="66">
        <f t="shared" si="91"/>
        <v>78.6168970504105</v>
      </c>
      <c r="AR518" s="71"/>
      <c r="AS518" s="1"/>
    </row>
    <row r="519" spans="1:45" x14ac:dyDescent="0.25">
      <c r="A519" s="85" t="s">
        <v>615</v>
      </c>
      <c r="B519" s="85" t="s">
        <v>504</v>
      </c>
      <c r="C519" s="85">
        <v>18</v>
      </c>
      <c r="D519" s="85" t="s">
        <v>89</v>
      </c>
      <c r="E519" s="85">
        <v>18</v>
      </c>
      <c r="F519" s="85" t="s">
        <v>35</v>
      </c>
      <c r="G519" s="85">
        <v>38.151423357664243</v>
      </c>
      <c r="H519" s="85">
        <v>0</v>
      </c>
      <c r="I519" s="85">
        <v>0</v>
      </c>
      <c r="J519" s="85">
        <v>15.559860456452046</v>
      </c>
      <c r="K519" s="85">
        <v>6.270081862246049</v>
      </c>
      <c r="L519" s="85">
        <v>2.4261789999999994</v>
      </c>
      <c r="M519" s="85">
        <v>1.3443235640143361</v>
      </c>
      <c r="N519" s="85">
        <v>2.3260577439314609</v>
      </c>
      <c r="O519" s="85">
        <v>1.1000000000000001</v>
      </c>
      <c r="P519" s="85">
        <v>3.7746023083973661</v>
      </c>
      <c r="S519" s="88"/>
      <c r="T519" s="90">
        <v>3.5</v>
      </c>
      <c r="V519" s="89">
        <f t="shared" si="81"/>
        <v>74.452528292705495</v>
      </c>
      <c r="W519" s="66">
        <f t="shared" si="87"/>
        <v>76.752528292705492</v>
      </c>
      <c r="X519" s="66">
        <f t="shared" si="88"/>
        <v>76.952528292705495</v>
      </c>
      <c r="Y519" s="66">
        <f t="shared" si="89"/>
        <v>74.452528292705495</v>
      </c>
      <c r="Z519" s="66">
        <f t="shared" si="90"/>
        <v>76.752528292705492</v>
      </c>
      <c r="AA519" s="66">
        <f t="shared" si="91"/>
        <v>76.952528292705495</v>
      </c>
      <c r="AR519" s="71"/>
      <c r="AS519" s="1"/>
    </row>
    <row r="520" spans="1:45" x14ac:dyDescent="0.25">
      <c r="A520" s="85" t="s">
        <v>615</v>
      </c>
      <c r="B520" s="85" t="s">
        <v>478</v>
      </c>
      <c r="C520" s="85">
        <v>24</v>
      </c>
      <c r="D520" s="85" t="s">
        <v>89</v>
      </c>
      <c r="E520" s="85">
        <v>18</v>
      </c>
      <c r="F520" s="85" t="s">
        <v>35</v>
      </c>
      <c r="G520" s="85">
        <v>38.74821461187215</v>
      </c>
      <c r="H520" s="85">
        <v>0</v>
      </c>
      <c r="I520" s="85">
        <v>0</v>
      </c>
      <c r="J520" s="85">
        <v>15.676912639684206</v>
      </c>
      <c r="K520" s="85">
        <v>6.2748927568409378</v>
      </c>
      <c r="L520" s="85">
        <v>2.4261789999999994</v>
      </c>
      <c r="M520" s="85">
        <v>1.3790734813319461</v>
      </c>
      <c r="N520" s="85">
        <v>2.4318893351964768</v>
      </c>
      <c r="O520" s="85">
        <v>1.0999999999999999</v>
      </c>
      <c r="P520" s="85">
        <v>3.8201602405850013</v>
      </c>
      <c r="S520" s="88"/>
      <c r="T520" s="90">
        <v>3.5</v>
      </c>
      <c r="V520" s="89">
        <f t="shared" si="81"/>
        <v>75.357322065510715</v>
      </c>
      <c r="W520" s="66">
        <f t="shared" si="87"/>
        <v>77.657322065510712</v>
      </c>
      <c r="X520" s="66">
        <f t="shared" si="88"/>
        <v>77.857322065510715</v>
      </c>
      <c r="Y520" s="66">
        <f t="shared" si="89"/>
        <v>75.357322065510715</v>
      </c>
      <c r="Z520" s="66">
        <f t="shared" si="90"/>
        <v>77.657322065510712</v>
      </c>
      <c r="AA520" s="66">
        <f t="shared" si="91"/>
        <v>77.857322065510715</v>
      </c>
      <c r="AR520" s="71"/>
      <c r="AS520" s="1"/>
    </row>
    <row r="521" spans="1:45" x14ac:dyDescent="0.25">
      <c r="A521" s="85" t="s">
        <v>615</v>
      </c>
      <c r="B521" s="85" t="s">
        <v>505</v>
      </c>
      <c r="C521" s="85">
        <v>30</v>
      </c>
      <c r="D521" s="85" t="s">
        <v>89</v>
      </c>
      <c r="E521" s="85">
        <v>18</v>
      </c>
      <c r="F521" s="85" t="s">
        <v>35</v>
      </c>
      <c r="G521" s="85">
        <v>37.714187659729845</v>
      </c>
      <c r="H521" s="85">
        <v>0</v>
      </c>
      <c r="I521" s="85">
        <v>0</v>
      </c>
      <c r="J521" s="85">
        <v>14.518640625286407</v>
      </c>
      <c r="K521" s="85">
        <v>6.2720042808782175</v>
      </c>
      <c r="L521" s="85">
        <v>2.426178999999999</v>
      </c>
      <c r="M521" s="85">
        <v>1.377848957904513</v>
      </c>
      <c r="N521" s="85">
        <v>2.5049015890324422</v>
      </c>
      <c r="O521" s="85">
        <v>1.0999999999999996</v>
      </c>
      <c r="P521" s="85">
        <v>3.753399711137348</v>
      </c>
      <c r="S521" s="88"/>
      <c r="T521" s="90">
        <v>3.5</v>
      </c>
      <c r="V521" s="89">
        <f t="shared" si="81"/>
        <v>73.167161823968769</v>
      </c>
      <c r="W521" s="66">
        <f t="shared" si="87"/>
        <v>75.467161823968766</v>
      </c>
      <c r="X521" s="66">
        <f t="shared" si="88"/>
        <v>75.667161823968769</v>
      </c>
      <c r="Y521" s="66">
        <f t="shared" si="89"/>
        <v>73.167161823968769</v>
      </c>
      <c r="Z521" s="66">
        <f t="shared" si="90"/>
        <v>75.467161823968766</v>
      </c>
      <c r="AA521" s="66">
        <f t="shared" si="91"/>
        <v>75.667161823968769</v>
      </c>
      <c r="AR521" s="71"/>
      <c r="AS521" s="1"/>
    </row>
    <row r="522" spans="1:45" x14ac:dyDescent="0.25">
      <c r="A522" s="85" t="s">
        <v>615</v>
      </c>
      <c r="B522" s="85" t="s">
        <v>616</v>
      </c>
      <c r="C522" s="85">
        <v>36</v>
      </c>
      <c r="D522" s="85" t="s">
        <v>89</v>
      </c>
      <c r="E522" s="85">
        <v>18</v>
      </c>
      <c r="F522" s="85" t="s">
        <v>35</v>
      </c>
      <c r="G522" s="85">
        <v>38.017481751824846</v>
      </c>
      <c r="H522" s="85">
        <v>0</v>
      </c>
      <c r="I522" s="85">
        <v>0</v>
      </c>
      <c r="J522" s="85">
        <v>13.770868318836879</v>
      </c>
      <c r="K522" s="85">
        <v>6.2806232525092858</v>
      </c>
      <c r="L522" s="85">
        <v>2.426178999999999</v>
      </c>
      <c r="M522" s="85">
        <v>1.378154651314955</v>
      </c>
      <c r="N522" s="85">
        <v>2.5530878901309841</v>
      </c>
      <c r="O522" s="85">
        <v>1.0999999999999999</v>
      </c>
      <c r="P522" s="85">
        <v>3.773261756026844</v>
      </c>
      <c r="S522" s="88"/>
      <c r="T522" s="90">
        <v>3.5</v>
      </c>
      <c r="V522" s="89">
        <f t="shared" si="81"/>
        <v>72.799656620643788</v>
      </c>
      <c r="W522" s="66">
        <f t="shared" si="87"/>
        <v>75.099656620643785</v>
      </c>
      <c r="X522" s="66">
        <f t="shared" si="88"/>
        <v>75.299656620643788</v>
      </c>
      <c r="Y522" s="66">
        <f t="shared" si="89"/>
        <v>72.799656620643788</v>
      </c>
      <c r="Z522" s="66">
        <f t="shared" si="90"/>
        <v>75.099656620643785</v>
      </c>
      <c r="AA522" s="66">
        <f t="shared" si="91"/>
        <v>75.299656620643788</v>
      </c>
      <c r="AR522" s="71"/>
      <c r="AS522" s="1"/>
    </row>
    <row r="523" spans="1:45" x14ac:dyDescent="0.25">
      <c r="A523" s="85" t="s">
        <v>617</v>
      </c>
      <c r="B523" s="85" t="s">
        <v>481</v>
      </c>
      <c r="C523" s="85">
        <v>12</v>
      </c>
      <c r="D523" s="85" t="s">
        <v>89</v>
      </c>
      <c r="E523" s="85">
        <v>18</v>
      </c>
      <c r="F523" s="85" t="s">
        <v>35</v>
      </c>
      <c r="G523" s="85">
        <v>39.799881278538805</v>
      </c>
      <c r="H523" s="85">
        <v>0</v>
      </c>
      <c r="I523" s="85">
        <v>0</v>
      </c>
      <c r="J523" s="85">
        <v>15.412443850533654</v>
      </c>
      <c r="K523" s="85">
        <v>6.2748927568409361</v>
      </c>
      <c r="L523" s="85">
        <v>2.4261789999999994</v>
      </c>
      <c r="M523" s="85">
        <v>1.3388579127650273</v>
      </c>
      <c r="N523" s="85">
        <v>2.2650348550888282</v>
      </c>
      <c r="O523" s="85">
        <v>1.0999999999999999</v>
      </c>
      <c r="P523" s="85">
        <v>3.8825940925516065</v>
      </c>
      <c r="S523" s="88"/>
      <c r="T523" s="90">
        <v>3.5</v>
      </c>
      <c r="V523" s="89">
        <f t="shared" si="81"/>
        <v>75.999883746318858</v>
      </c>
      <c r="W523" s="66">
        <f t="shared" si="87"/>
        <v>78.299883746318855</v>
      </c>
      <c r="X523" s="66">
        <f t="shared" si="88"/>
        <v>78.499883746318858</v>
      </c>
      <c r="Y523" s="66">
        <f t="shared" si="89"/>
        <v>75.999883746318858</v>
      </c>
      <c r="Z523" s="66">
        <f t="shared" si="90"/>
        <v>78.299883746318855</v>
      </c>
      <c r="AA523" s="66">
        <f t="shared" si="91"/>
        <v>78.499883746318858</v>
      </c>
      <c r="AR523" s="71"/>
      <c r="AS523" s="1"/>
    </row>
    <row r="524" spans="1:45" x14ac:dyDescent="0.25">
      <c r="A524" s="85" t="s">
        <v>617</v>
      </c>
      <c r="B524" s="85" t="s">
        <v>600</v>
      </c>
      <c r="C524" s="85">
        <v>18</v>
      </c>
      <c r="D524" s="85" t="s">
        <v>89</v>
      </c>
      <c r="E524" s="85">
        <v>18</v>
      </c>
      <c r="F524" s="85" t="s">
        <v>35</v>
      </c>
      <c r="G524" s="85">
        <v>38.057862780813608</v>
      </c>
      <c r="H524" s="85">
        <v>0</v>
      </c>
      <c r="I524" s="85">
        <v>0</v>
      </c>
      <c r="J524" s="85">
        <v>15.621301399061398</v>
      </c>
      <c r="K524" s="85">
        <v>6.2805796189292442</v>
      </c>
      <c r="L524" s="85">
        <v>2.4261789999999994</v>
      </c>
      <c r="M524" s="85">
        <v>1.3671245246814554</v>
      </c>
      <c r="N524" s="85">
        <v>2.3574767183469003</v>
      </c>
      <c r="O524" s="85">
        <v>1.1000000000000001</v>
      </c>
      <c r="P524" s="85">
        <v>3.7686710451295564</v>
      </c>
      <c r="S524" s="88"/>
      <c r="T524" s="90">
        <v>3.5</v>
      </c>
      <c r="V524" s="89">
        <f t="shared" si="81"/>
        <v>74.479195086962164</v>
      </c>
      <c r="W524" s="66">
        <f t="shared" si="87"/>
        <v>76.779195086962162</v>
      </c>
      <c r="X524" s="66">
        <f t="shared" si="88"/>
        <v>76.979195086962164</v>
      </c>
      <c r="Y524" s="66">
        <f t="shared" si="89"/>
        <v>74.479195086962164</v>
      </c>
      <c r="Z524" s="66">
        <f t="shared" si="90"/>
        <v>76.779195086962162</v>
      </c>
      <c r="AA524" s="66">
        <f t="shared" si="91"/>
        <v>76.979195086962164</v>
      </c>
      <c r="AR524" s="71"/>
      <c r="AS524" s="1"/>
    </row>
    <row r="525" spans="1:45" x14ac:dyDescent="0.25">
      <c r="A525" s="85" t="s">
        <v>617</v>
      </c>
      <c r="B525" s="85" t="s">
        <v>483</v>
      </c>
      <c r="C525" s="85">
        <v>24</v>
      </c>
      <c r="D525" s="85" t="s">
        <v>89</v>
      </c>
      <c r="E525" s="85">
        <v>18</v>
      </c>
      <c r="F525" s="85" t="s">
        <v>35</v>
      </c>
      <c r="G525" s="85">
        <v>38.578671232876715</v>
      </c>
      <c r="H525" s="85">
        <v>0</v>
      </c>
      <c r="I525" s="85">
        <v>0</v>
      </c>
      <c r="J525" s="85">
        <v>15.453809325702672</v>
      </c>
      <c r="K525" s="85">
        <v>6.2748927568409387</v>
      </c>
      <c r="L525" s="85">
        <v>2.4261789999999994</v>
      </c>
      <c r="M525" s="85">
        <v>1.3884052187254357</v>
      </c>
      <c r="N525" s="85">
        <v>2.4663770384485089</v>
      </c>
      <c r="O525" s="85">
        <v>1.1000000000000001</v>
      </c>
      <c r="P525" s="85">
        <v>3.8106983686797524</v>
      </c>
      <c r="S525" s="88"/>
      <c r="T525" s="90">
        <v>3.5</v>
      </c>
      <c r="V525" s="89">
        <f t="shared" si="81"/>
        <v>74.999032941274024</v>
      </c>
      <c r="W525" s="66">
        <f t="shared" si="87"/>
        <v>77.299032941274021</v>
      </c>
      <c r="X525" s="66">
        <f t="shared" si="88"/>
        <v>77.499032941274024</v>
      </c>
      <c r="Y525" s="66">
        <f t="shared" si="89"/>
        <v>74.999032941274024</v>
      </c>
      <c r="Z525" s="66">
        <f t="shared" si="90"/>
        <v>77.299032941274021</v>
      </c>
      <c r="AA525" s="66">
        <f t="shared" si="91"/>
        <v>77.499032941274024</v>
      </c>
      <c r="AR525" s="71"/>
      <c r="AS525" s="1"/>
    </row>
    <row r="526" spans="1:45" x14ac:dyDescent="0.25">
      <c r="A526" s="85" t="s">
        <v>617</v>
      </c>
      <c r="B526" s="85" t="s">
        <v>601</v>
      </c>
      <c r="C526" s="85">
        <v>30</v>
      </c>
      <c r="D526" s="85" t="s">
        <v>89</v>
      </c>
      <c r="E526" s="85">
        <v>18</v>
      </c>
      <c r="F526" s="85" t="s">
        <v>35</v>
      </c>
      <c r="G526" s="85">
        <v>37.60180525164116</v>
      </c>
      <c r="H526" s="85">
        <v>0</v>
      </c>
      <c r="I526" s="85">
        <v>0</v>
      </c>
      <c r="J526" s="85">
        <v>14.349915795813773</v>
      </c>
      <c r="K526" s="85">
        <v>6.2783073714451163</v>
      </c>
      <c r="L526" s="85">
        <v>2.426178999999999</v>
      </c>
      <c r="M526" s="85">
        <v>1.3880094724097607</v>
      </c>
      <c r="N526" s="85">
        <v>2.5324876823124236</v>
      </c>
      <c r="O526" s="85">
        <v>1.0999999999999999</v>
      </c>
      <c r="P526" s="85">
        <v>3.7455542976355853</v>
      </c>
      <c r="S526" s="88"/>
      <c r="T526" s="90">
        <v>3.5</v>
      </c>
      <c r="V526" s="89">
        <f t="shared" si="81"/>
        <v>72.92225887125781</v>
      </c>
      <c r="W526" s="66">
        <f t="shared" si="87"/>
        <v>75.222258871257807</v>
      </c>
      <c r="X526" s="66">
        <f t="shared" si="88"/>
        <v>75.42225887125781</v>
      </c>
      <c r="Y526" s="66">
        <f t="shared" si="89"/>
        <v>72.92225887125781</v>
      </c>
      <c r="Z526" s="66">
        <f t="shared" si="90"/>
        <v>75.222258871257807</v>
      </c>
      <c r="AA526" s="66">
        <f t="shared" si="91"/>
        <v>75.42225887125781</v>
      </c>
      <c r="AR526" s="71"/>
      <c r="AS526" s="1"/>
    </row>
    <row r="527" spans="1:45" x14ac:dyDescent="0.25">
      <c r="A527" s="85" t="s">
        <v>617</v>
      </c>
      <c r="B527" s="85" t="s">
        <v>618</v>
      </c>
      <c r="C527" s="85">
        <v>36</v>
      </c>
      <c r="D527" s="85" t="s">
        <v>89</v>
      </c>
      <c r="E527" s="85">
        <v>18</v>
      </c>
      <c r="F527" s="85" t="s">
        <v>35</v>
      </c>
      <c r="G527" s="85">
        <v>37.914440389294434</v>
      </c>
      <c r="H527" s="85">
        <v>0</v>
      </c>
      <c r="I527" s="85">
        <v>0</v>
      </c>
      <c r="J527" s="85">
        <v>13.622132776182527</v>
      </c>
      <c r="K527" s="85">
        <v>6.2806232525092867</v>
      </c>
      <c r="L527" s="85">
        <v>2.4261789999999994</v>
      </c>
      <c r="M527" s="85">
        <v>1.382084647720355</v>
      </c>
      <c r="N527" s="85">
        <v>2.5760796922990061</v>
      </c>
      <c r="O527" s="85">
        <v>1.0999999999999999</v>
      </c>
      <c r="P527" s="85">
        <v>3.766871402364655</v>
      </c>
      <c r="S527" s="88"/>
      <c r="T527" s="90">
        <v>3.5</v>
      </c>
      <c r="V527" s="89">
        <f t="shared" si="81"/>
        <v>72.56841116037026</v>
      </c>
      <c r="W527" s="66">
        <f t="shared" si="87"/>
        <v>74.868411160370258</v>
      </c>
      <c r="X527" s="66">
        <f t="shared" si="88"/>
        <v>75.06841116037026</v>
      </c>
      <c r="Y527" s="66">
        <f t="shared" si="89"/>
        <v>72.56841116037026</v>
      </c>
      <c r="Z527" s="66">
        <f t="shared" si="90"/>
        <v>74.868411160370258</v>
      </c>
      <c r="AA527" s="66">
        <f t="shared" si="91"/>
        <v>75.06841116037026</v>
      </c>
      <c r="AR527" s="71"/>
      <c r="AS527" s="1"/>
    </row>
    <row r="528" spans="1:45" x14ac:dyDescent="0.25">
      <c r="A528" s="85" t="s">
        <v>633</v>
      </c>
      <c r="B528" s="85" t="s">
        <v>40</v>
      </c>
      <c r="C528" s="85">
        <v>12</v>
      </c>
      <c r="D528" s="85" t="s">
        <v>89</v>
      </c>
      <c r="E528" s="85">
        <v>18</v>
      </c>
      <c r="F528" s="85" t="s">
        <v>35</v>
      </c>
      <c r="G528" s="85">
        <v>39.65233789954339</v>
      </c>
      <c r="H528" s="85">
        <v>0</v>
      </c>
      <c r="I528" s="85">
        <v>0</v>
      </c>
      <c r="J528" s="85">
        <v>15.466204719147868</v>
      </c>
      <c r="K528" s="85">
        <v>6.2748927568409369</v>
      </c>
      <c r="L528" s="85">
        <v>2.4261789999999999</v>
      </c>
      <c r="M528" s="85">
        <v>1.3752599648141075</v>
      </c>
      <c r="N528" s="85">
        <v>2.3203930438873832</v>
      </c>
      <c r="O528" s="85">
        <v>1.1000000000000001</v>
      </c>
      <c r="P528" s="85">
        <v>3.8754771132660992</v>
      </c>
      <c r="S528" s="88"/>
      <c r="T528" s="90">
        <v>3.5</v>
      </c>
      <c r="V528" s="89">
        <f t="shared" ref="V528:V591" si="96">SUM(I528:U528,G528)</f>
        <v>75.990744497499776</v>
      </c>
      <c r="W528" s="66">
        <f t="shared" si="87"/>
        <v>78.290744497499773</v>
      </c>
      <c r="X528" s="66">
        <f t="shared" si="88"/>
        <v>78.490744497499776</v>
      </c>
      <c r="Y528" s="66">
        <f t="shared" si="89"/>
        <v>75.990744497499776</v>
      </c>
      <c r="Z528" s="66">
        <f t="shared" si="90"/>
        <v>78.290744497499773</v>
      </c>
      <c r="AA528" s="66">
        <f t="shared" si="91"/>
        <v>78.490744497499776</v>
      </c>
      <c r="AR528" s="71"/>
      <c r="AS528" s="1"/>
    </row>
    <row r="529" spans="1:45" x14ac:dyDescent="0.25">
      <c r="A529" s="85" t="s">
        <v>633</v>
      </c>
      <c r="B529" s="85" t="s">
        <v>603</v>
      </c>
      <c r="C529" s="85">
        <v>18</v>
      </c>
      <c r="D529" s="85" t="s">
        <v>89</v>
      </c>
      <c r="E529" s="85">
        <v>18</v>
      </c>
      <c r="F529" s="85" t="s">
        <v>35</v>
      </c>
      <c r="G529" s="85">
        <v>38.855962355798439</v>
      </c>
      <c r="H529" s="85">
        <v>0</v>
      </c>
      <c r="I529" s="85">
        <v>0</v>
      </c>
      <c r="J529" s="85">
        <v>15.681821712780811</v>
      </c>
      <c r="K529" s="85">
        <v>6.2905057770746593</v>
      </c>
      <c r="L529" s="85">
        <v>2.4261789999999999</v>
      </c>
      <c r="M529" s="85">
        <v>1.4070539559585398</v>
      </c>
      <c r="N529" s="85">
        <v>2.410741158120516</v>
      </c>
      <c r="O529" s="85">
        <v>1.1000000000000003</v>
      </c>
      <c r="P529" s="85">
        <v>3.8295579792637668</v>
      </c>
      <c r="S529" s="88"/>
      <c r="T529" s="90">
        <v>3.5</v>
      </c>
      <c r="V529" s="89">
        <f t="shared" si="96"/>
        <v>75.501821938996727</v>
      </c>
      <c r="W529" s="66">
        <f t="shared" si="87"/>
        <v>77.801821938996724</v>
      </c>
      <c r="X529" s="66">
        <f t="shared" si="88"/>
        <v>78.001821938996727</v>
      </c>
      <c r="Y529" s="66">
        <f t="shared" si="89"/>
        <v>75.501821938996727</v>
      </c>
      <c r="Z529" s="66">
        <f t="shared" si="90"/>
        <v>77.801821938996724</v>
      </c>
      <c r="AA529" s="66">
        <f t="shared" si="91"/>
        <v>78.001821938996727</v>
      </c>
      <c r="AR529" s="71"/>
      <c r="AS529" s="1"/>
    </row>
    <row r="530" spans="1:45" x14ac:dyDescent="0.25">
      <c r="A530" s="85" t="s">
        <v>633</v>
      </c>
      <c r="B530" s="85" t="s">
        <v>41</v>
      </c>
      <c r="C530" s="85">
        <v>24</v>
      </c>
      <c r="D530" s="85" t="s">
        <v>89</v>
      </c>
      <c r="E530" s="85">
        <v>18</v>
      </c>
      <c r="F530" s="85" t="s">
        <v>35</v>
      </c>
      <c r="G530" s="85">
        <v>38.500200913242018</v>
      </c>
      <c r="H530" s="85">
        <v>0</v>
      </c>
      <c r="I530" s="85">
        <v>0</v>
      </c>
      <c r="J530" s="85">
        <v>15.223269234588418</v>
      </c>
      <c r="K530" s="85">
        <v>6.2748927568409387</v>
      </c>
      <c r="L530" s="85">
        <v>2.4261789999999994</v>
      </c>
      <c r="M530" s="85">
        <v>1.4073426019244339</v>
      </c>
      <c r="N530" s="85">
        <v>2.5068547112127368</v>
      </c>
      <c r="O530" s="85">
        <v>1.1000000000000001</v>
      </c>
      <c r="P530" s="85">
        <v>3.8061278721621026</v>
      </c>
      <c r="S530" s="88"/>
      <c r="T530" s="90">
        <v>3.5</v>
      </c>
      <c r="V530" s="89">
        <f t="shared" si="96"/>
        <v>74.744867089970654</v>
      </c>
      <c r="W530" s="66">
        <f t="shared" si="87"/>
        <v>77.044867089970651</v>
      </c>
      <c r="X530" s="66">
        <f t="shared" si="88"/>
        <v>77.244867089970654</v>
      </c>
      <c r="Y530" s="66">
        <f t="shared" si="89"/>
        <v>74.744867089970654</v>
      </c>
      <c r="Z530" s="66">
        <f t="shared" si="90"/>
        <v>77.044867089970651</v>
      </c>
      <c r="AA530" s="66">
        <f t="shared" si="91"/>
        <v>77.244867089970654</v>
      </c>
      <c r="AR530" s="71"/>
      <c r="AS530" s="1"/>
    </row>
    <row r="531" spans="1:45" x14ac:dyDescent="0.25">
      <c r="A531" s="85" t="s">
        <v>633</v>
      </c>
      <c r="B531" s="85" t="s">
        <v>604</v>
      </c>
      <c r="C531" s="85">
        <v>30</v>
      </c>
      <c r="D531" s="85" t="s">
        <v>89</v>
      </c>
      <c r="E531" s="85">
        <v>18</v>
      </c>
      <c r="F531" s="85" t="s">
        <v>35</v>
      </c>
      <c r="G531" s="85">
        <v>38.037217359591558</v>
      </c>
      <c r="H531" s="85">
        <v>0</v>
      </c>
      <c r="I531" s="85">
        <v>0</v>
      </c>
      <c r="J531" s="85">
        <v>14.179120468607531</v>
      </c>
      <c r="K531" s="85">
        <v>6.2842615090998066</v>
      </c>
      <c r="L531" s="85">
        <v>2.426178999999999</v>
      </c>
      <c r="M531" s="85">
        <v>1.407214632225404</v>
      </c>
      <c r="N531" s="85">
        <v>2.5646155279993978</v>
      </c>
      <c r="O531" s="85">
        <v>1.1000000000000003</v>
      </c>
      <c r="P531" s="85">
        <v>3.7779968484311426</v>
      </c>
      <c r="S531" s="88"/>
      <c r="T531" s="90">
        <v>3.5</v>
      </c>
      <c r="V531" s="89">
        <f t="shared" si="96"/>
        <v>73.276605345954835</v>
      </c>
      <c r="W531" s="66">
        <f t="shared" si="87"/>
        <v>75.576605345954832</v>
      </c>
      <c r="X531" s="66">
        <f t="shared" si="88"/>
        <v>75.776605345954835</v>
      </c>
      <c r="Y531" s="66">
        <f t="shared" si="89"/>
        <v>73.276605345954835</v>
      </c>
      <c r="Z531" s="66">
        <f t="shared" si="90"/>
        <v>75.576605345954832</v>
      </c>
      <c r="AA531" s="66">
        <f t="shared" si="91"/>
        <v>75.776605345954835</v>
      </c>
      <c r="AR531" s="71"/>
      <c r="AS531" s="1"/>
    </row>
    <row r="532" spans="1:45" x14ac:dyDescent="0.25">
      <c r="A532" s="85" t="s">
        <v>633</v>
      </c>
      <c r="B532" s="85" t="s">
        <v>634</v>
      </c>
      <c r="C532" s="85">
        <v>36</v>
      </c>
      <c r="D532" s="85" t="s">
        <v>89</v>
      </c>
      <c r="E532" s="85">
        <v>18</v>
      </c>
      <c r="F532" s="85" t="s">
        <v>35</v>
      </c>
      <c r="G532" s="85">
        <v>37.849638077858906</v>
      </c>
      <c r="H532" s="85">
        <v>0</v>
      </c>
      <c r="I532" s="85">
        <v>0</v>
      </c>
      <c r="J532" s="85">
        <v>13.468439382106357</v>
      </c>
      <c r="K532" s="85">
        <v>6.2806232525092867</v>
      </c>
      <c r="L532" s="85">
        <v>2.4261789999999994</v>
      </c>
      <c r="M532" s="85">
        <v>1.3887144100225537</v>
      </c>
      <c r="N532" s="85">
        <v>2.6030648074751581</v>
      </c>
      <c r="O532" s="85">
        <v>1.1000000000000001</v>
      </c>
      <c r="P532" s="85">
        <v>3.7614765692136314</v>
      </c>
      <c r="S532" s="88"/>
      <c r="T532" s="90">
        <v>3.5</v>
      </c>
      <c r="V532" s="89">
        <f t="shared" si="96"/>
        <v>72.378135499185902</v>
      </c>
      <c r="W532" s="66">
        <f t="shared" si="87"/>
        <v>74.678135499185899</v>
      </c>
      <c r="X532" s="66">
        <f t="shared" si="88"/>
        <v>74.878135499185902</v>
      </c>
      <c r="Y532" s="66">
        <f t="shared" si="89"/>
        <v>72.378135499185902</v>
      </c>
      <c r="Z532" s="66">
        <f t="shared" si="90"/>
        <v>74.678135499185899</v>
      </c>
      <c r="AA532" s="66">
        <f t="shared" si="91"/>
        <v>74.878135499185902</v>
      </c>
      <c r="AR532" s="71"/>
      <c r="AS532" s="1"/>
    </row>
    <row r="533" spans="1:45" x14ac:dyDescent="0.25">
      <c r="A533" s="85" t="s">
        <v>638</v>
      </c>
      <c r="B533" s="85" t="s">
        <v>43</v>
      </c>
      <c r="C533" s="85">
        <v>12</v>
      </c>
      <c r="D533" s="85" t="s">
        <v>89</v>
      </c>
      <c r="E533" s="85">
        <v>18</v>
      </c>
      <c r="F533" s="85" t="s">
        <v>35</v>
      </c>
      <c r="G533" s="85">
        <v>39.505698630136983</v>
      </c>
      <c r="H533" s="85">
        <v>0</v>
      </c>
      <c r="I533" s="85">
        <v>0</v>
      </c>
      <c r="J533" s="85">
        <v>15.51996558776208</v>
      </c>
      <c r="K533" s="85">
        <v>6.2748927568409361</v>
      </c>
      <c r="L533" s="85">
        <v>2.4261789999999999</v>
      </c>
      <c r="M533" s="85">
        <v>1.4014820710234233</v>
      </c>
      <c r="N533" s="85">
        <v>2.3725240736976811</v>
      </c>
      <c r="O533" s="85">
        <v>1.1000000000000001</v>
      </c>
      <c r="P533" s="85">
        <v>3.8683416957853018</v>
      </c>
      <c r="S533" s="88"/>
      <c r="T533" s="90">
        <v>3.5</v>
      </c>
      <c r="V533" s="89">
        <f t="shared" si="96"/>
        <v>75.969083815246407</v>
      </c>
      <c r="W533" s="66">
        <f t="shared" si="87"/>
        <v>78.269083815246404</v>
      </c>
      <c r="X533" s="66">
        <f t="shared" si="88"/>
        <v>78.469083815246407</v>
      </c>
      <c r="Y533" s="66">
        <f t="shared" si="89"/>
        <v>75.969083815246407</v>
      </c>
      <c r="Z533" s="66">
        <f t="shared" si="90"/>
        <v>78.269083815246404</v>
      </c>
      <c r="AA533" s="66">
        <f t="shared" si="91"/>
        <v>78.469083815246407</v>
      </c>
      <c r="AR533" s="71"/>
      <c r="AS533" s="1"/>
    </row>
    <row r="534" spans="1:45" x14ac:dyDescent="0.25">
      <c r="A534" s="85" t="s">
        <v>638</v>
      </c>
      <c r="B534" s="85" t="s">
        <v>606</v>
      </c>
      <c r="C534" s="85">
        <v>18</v>
      </c>
      <c r="D534" s="85" t="s">
        <v>89</v>
      </c>
      <c r="E534" s="85">
        <v>18</v>
      </c>
      <c r="F534" s="85" t="s">
        <v>35</v>
      </c>
      <c r="G534" s="85">
        <v>39.515024420024439</v>
      </c>
      <c r="H534" s="85">
        <v>0</v>
      </c>
      <c r="I534" s="85">
        <v>0</v>
      </c>
      <c r="J534" s="85">
        <v>15.737027641613375</v>
      </c>
      <c r="K534" s="85">
        <v>6.2989545857770715</v>
      </c>
      <c r="L534" s="85">
        <v>2.4261790000000003</v>
      </c>
      <c r="M534" s="85">
        <v>1.4365999655682649</v>
      </c>
      <c r="N534" s="85">
        <v>2.4592666265060243</v>
      </c>
      <c r="O534" s="85">
        <v>1.1000000000000001</v>
      </c>
      <c r="P534" s="85">
        <v>3.8806261559387019</v>
      </c>
      <c r="S534" s="88"/>
      <c r="T534" s="90">
        <v>3.5</v>
      </c>
      <c r="V534" s="89">
        <f t="shared" si="96"/>
        <v>76.353678395427892</v>
      </c>
      <c r="W534" s="66">
        <f t="shared" si="87"/>
        <v>78.653678395427889</v>
      </c>
      <c r="X534" s="66">
        <f t="shared" si="88"/>
        <v>78.853678395427892</v>
      </c>
      <c r="Y534" s="66">
        <f t="shared" si="89"/>
        <v>76.353678395427892</v>
      </c>
      <c r="Z534" s="66">
        <f t="shared" si="90"/>
        <v>78.653678395427889</v>
      </c>
      <c r="AA534" s="66">
        <f t="shared" si="91"/>
        <v>78.853678395427892</v>
      </c>
      <c r="AR534" s="71"/>
      <c r="AS534" s="1"/>
    </row>
    <row r="535" spans="1:45" x14ac:dyDescent="0.25">
      <c r="A535" s="85" t="s">
        <v>638</v>
      </c>
      <c r="B535" s="85" t="s">
        <v>44</v>
      </c>
      <c r="C535" s="85">
        <v>24</v>
      </c>
      <c r="D535" s="85" t="s">
        <v>89</v>
      </c>
      <c r="E535" s="85">
        <v>18</v>
      </c>
      <c r="F535" s="85" t="s">
        <v>35</v>
      </c>
      <c r="G535" s="85">
        <v>38.39267579908676</v>
      </c>
      <c r="H535" s="85">
        <v>0</v>
      </c>
      <c r="I535" s="85">
        <v>0</v>
      </c>
      <c r="J535" s="85">
        <v>14.992729143474163</v>
      </c>
      <c r="K535" s="85">
        <v>6.2748927568409369</v>
      </c>
      <c r="L535" s="85">
        <v>2.4261789999999999</v>
      </c>
      <c r="M535" s="85">
        <v>1.4199906434388017</v>
      </c>
      <c r="N535" s="85">
        <v>2.5449726990176145</v>
      </c>
      <c r="O535" s="85">
        <v>1.1000000000000001</v>
      </c>
      <c r="P535" s="85">
        <v>3.8012788596413425</v>
      </c>
      <c r="S535" s="88"/>
      <c r="T535" s="90">
        <v>3.5</v>
      </c>
      <c r="V535" s="89">
        <f t="shared" si="96"/>
        <v>74.452718901499622</v>
      </c>
      <c r="W535" s="66">
        <f t="shared" si="87"/>
        <v>76.75271890149962</v>
      </c>
      <c r="X535" s="66">
        <f t="shared" si="88"/>
        <v>76.952718901499622</v>
      </c>
      <c r="Y535" s="66">
        <f t="shared" si="89"/>
        <v>74.452718901499622</v>
      </c>
      <c r="Z535" s="66">
        <f t="shared" si="90"/>
        <v>76.75271890149962</v>
      </c>
      <c r="AA535" s="66">
        <f t="shared" si="91"/>
        <v>76.952718901499622</v>
      </c>
      <c r="AR535" s="71"/>
      <c r="AS535" s="1"/>
    </row>
    <row r="536" spans="1:45" x14ac:dyDescent="0.25">
      <c r="A536" s="85" t="s">
        <v>638</v>
      </c>
      <c r="B536" s="85" t="s">
        <v>607</v>
      </c>
      <c r="C536" s="85">
        <v>30</v>
      </c>
      <c r="D536" s="85" t="s">
        <v>89</v>
      </c>
      <c r="E536" s="85">
        <v>18</v>
      </c>
      <c r="F536" s="85" t="s">
        <v>35</v>
      </c>
      <c r="G536" s="85">
        <v>38.380138888888915</v>
      </c>
      <c r="H536" s="85">
        <v>0</v>
      </c>
      <c r="I536" s="85">
        <v>0</v>
      </c>
      <c r="J536" s="85">
        <v>14.030187511139077</v>
      </c>
      <c r="K536" s="85">
        <v>6.2961956074910459</v>
      </c>
      <c r="L536" s="85">
        <v>2.4261789999999994</v>
      </c>
      <c r="M536" s="85">
        <v>1.4196888335755569</v>
      </c>
      <c r="N536" s="85">
        <v>2.5942845340769964</v>
      </c>
      <c r="O536" s="85">
        <v>1.1000000000000001</v>
      </c>
      <c r="P536" s="85">
        <v>3.8038376290966536</v>
      </c>
      <c r="S536" s="88"/>
      <c r="T536" s="90">
        <v>3.5</v>
      </c>
      <c r="V536" s="89">
        <f t="shared" si="96"/>
        <v>73.550512004268256</v>
      </c>
      <c r="W536" s="66">
        <f t="shared" si="87"/>
        <v>75.850512004268253</v>
      </c>
      <c r="X536" s="66">
        <f t="shared" si="88"/>
        <v>76.050512004268256</v>
      </c>
      <c r="Y536" s="66">
        <f t="shared" si="89"/>
        <v>73.550512004268256</v>
      </c>
      <c r="Z536" s="66">
        <f t="shared" si="90"/>
        <v>75.850512004268253</v>
      </c>
      <c r="AA536" s="66">
        <f t="shared" si="91"/>
        <v>76.050512004268256</v>
      </c>
      <c r="AR536" s="71"/>
      <c r="AS536" s="1"/>
    </row>
    <row r="537" spans="1:45" x14ac:dyDescent="0.25">
      <c r="A537" s="85" t="s">
        <v>638</v>
      </c>
      <c r="B537" s="85" t="s">
        <v>639</v>
      </c>
      <c r="C537" s="85">
        <v>36</v>
      </c>
      <c r="D537" s="85" t="s">
        <v>89</v>
      </c>
      <c r="E537" s="85">
        <v>18</v>
      </c>
      <c r="F537" s="85" t="s">
        <v>35</v>
      </c>
      <c r="G537" s="85">
        <v>37.752159367396615</v>
      </c>
      <c r="H537" s="85">
        <v>0</v>
      </c>
      <c r="I537" s="85">
        <v>0</v>
      </c>
      <c r="J537" s="85">
        <v>13.314745988030189</v>
      </c>
      <c r="K537" s="85">
        <v>6.2806232525092867</v>
      </c>
      <c r="L537" s="85">
        <v>2.4261789999999999</v>
      </c>
      <c r="M537" s="85">
        <v>1.3915778967320176</v>
      </c>
      <c r="N537" s="85">
        <v>2.6284767993450768</v>
      </c>
      <c r="O537" s="85">
        <v>1.1000000000000001</v>
      </c>
      <c r="P537" s="85">
        <v>3.7561052798813299</v>
      </c>
      <c r="S537" s="88"/>
      <c r="T537" s="90">
        <v>3.5</v>
      </c>
      <c r="V537" s="89">
        <f t="shared" si="96"/>
        <v>72.149867583894519</v>
      </c>
      <c r="W537" s="66">
        <f t="shared" si="87"/>
        <v>74.449867583894516</v>
      </c>
      <c r="X537" s="66">
        <f t="shared" si="88"/>
        <v>74.649867583894519</v>
      </c>
      <c r="Y537" s="66">
        <f t="shared" si="89"/>
        <v>72.149867583894519</v>
      </c>
      <c r="Z537" s="66">
        <f t="shared" si="90"/>
        <v>74.449867583894516</v>
      </c>
      <c r="AA537" s="66">
        <f t="shared" si="91"/>
        <v>74.649867583894519</v>
      </c>
      <c r="AR537" s="71"/>
      <c r="AS537" s="1"/>
    </row>
    <row r="538" spans="1:45" x14ac:dyDescent="0.25">
      <c r="A538" s="85" t="s">
        <v>642</v>
      </c>
      <c r="B538" s="85" t="s">
        <v>388</v>
      </c>
      <c r="C538" s="85">
        <v>12</v>
      </c>
      <c r="D538" s="85" t="s">
        <v>89</v>
      </c>
      <c r="E538" s="85">
        <v>18</v>
      </c>
      <c r="F538" s="85" t="s">
        <v>35</v>
      </c>
      <c r="G538" s="85">
        <v>39.194447488584494</v>
      </c>
      <c r="H538" s="85">
        <v>0</v>
      </c>
      <c r="I538" s="85">
        <v>0</v>
      </c>
      <c r="J538" s="85">
        <v>15.571992234808089</v>
      </c>
      <c r="K538" s="85">
        <v>6.2748927568409352</v>
      </c>
      <c r="L538" s="85">
        <v>2.4261789999999999</v>
      </c>
      <c r="M538" s="85">
        <v>1.4097138828559452</v>
      </c>
      <c r="N538" s="85">
        <v>2.4140220283800056</v>
      </c>
      <c r="O538" s="85">
        <v>1.1000000000000001</v>
      </c>
      <c r="P538" s="85">
        <v>3.8516572664023099</v>
      </c>
      <c r="S538" s="88"/>
      <c r="T538" s="90">
        <v>3.5</v>
      </c>
      <c r="V538" s="89">
        <f t="shared" si="96"/>
        <v>75.742904657871776</v>
      </c>
      <c r="W538" s="66">
        <f t="shared" si="87"/>
        <v>78.042904657871773</v>
      </c>
      <c r="X538" s="66">
        <f t="shared" si="88"/>
        <v>78.242904657871776</v>
      </c>
      <c r="Y538" s="66">
        <f t="shared" si="89"/>
        <v>75.742904657871776</v>
      </c>
      <c r="Z538" s="66">
        <f t="shared" si="90"/>
        <v>78.042904657871773</v>
      </c>
      <c r="AA538" s="66">
        <f t="shared" si="91"/>
        <v>78.242904657871776</v>
      </c>
      <c r="AR538" s="71"/>
      <c r="AS538" s="1"/>
    </row>
    <row r="539" spans="1:45" x14ac:dyDescent="0.25">
      <c r="A539" s="85" t="s">
        <v>642</v>
      </c>
      <c r="B539" s="85" t="s">
        <v>609</v>
      </c>
      <c r="C539" s="85">
        <v>18</v>
      </c>
      <c r="D539" s="85" t="s">
        <v>89</v>
      </c>
      <c r="E539" s="85">
        <v>18</v>
      </c>
      <c r="F539" s="85" t="s">
        <v>35</v>
      </c>
      <c r="G539" s="85">
        <v>39.626258379037189</v>
      </c>
      <c r="H539" s="85">
        <v>0</v>
      </c>
      <c r="I539" s="85">
        <v>0</v>
      </c>
      <c r="J539" s="85">
        <v>15.782210705505491</v>
      </c>
      <c r="K539" s="85">
        <v>6.3028495782499556</v>
      </c>
      <c r="L539" s="85">
        <v>2.4261789999999994</v>
      </c>
      <c r="M539" s="85">
        <v>1.433404073042394</v>
      </c>
      <c r="N539" s="85">
        <v>2.5003486657080147</v>
      </c>
      <c r="O539" s="85">
        <v>1.1000000000000001</v>
      </c>
      <c r="P539" s="85">
        <v>3.8863492176324583</v>
      </c>
      <c r="S539" s="88"/>
      <c r="T539" s="90">
        <v>3.5</v>
      </c>
      <c r="V539" s="89">
        <f t="shared" si="96"/>
        <v>76.557599619175505</v>
      </c>
      <c r="W539" s="66">
        <f t="shared" si="87"/>
        <v>78.857599619175502</v>
      </c>
      <c r="X539" s="66">
        <f t="shared" si="88"/>
        <v>79.057599619175505</v>
      </c>
      <c r="Y539" s="66">
        <f t="shared" si="89"/>
        <v>76.557599619175505</v>
      </c>
      <c r="Z539" s="66">
        <f t="shared" si="90"/>
        <v>78.857599619175502</v>
      </c>
      <c r="AA539" s="66">
        <f t="shared" si="91"/>
        <v>79.057599619175505</v>
      </c>
      <c r="AR539" s="71"/>
      <c r="AS539" s="1"/>
    </row>
    <row r="540" spans="1:45" x14ac:dyDescent="0.25">
      <c r="A540" s="85" t="s">
        <v>642</v>
      </c>
      <c r="B540" s="85" t="s">
        <v>391</v>
      </c>
      <c r="C540" s="85">
        <v>24</v>
      </c>
      <c r="D540" s="85" t="s">
        <v>89</v>
      </c>
      <c r="E540" s="85">
        <v>18</v>
      </c>
      <c r="F540" s="85" t="s">
        <v>35</v>
      </c>
      <c r="G540" s="85">
        <v>38.21094063926941</v>
      </c>
      <c r="H540" s="85">
        <v>0</v>
      </c>
      <c r="I540" s="85">
        <v>0</v>
      </c>
      <c r="J540" s="85">
        <v>14.769625829492629</v>
      </c>
      <c r="K540" s="85">
        <v>6.2748927568409369</v>
      </c>
      <c r="L540" s="85">
        <v>2.4261789999999994</v>
      </c>
      <c r="M540" s="85">
        <v>1.4223291044176505</v>
      </c>
      <c r="N540" s="85">
        <v>2.5753158274051482</v>
      </c>
      <c r="O540" s="85">
        <v>1.1000000000000001</v>
      </c>
      <c r="P540" s="85">
        <v>3.7906688933058095</v>
      </c>
      <c r="S540" s="88"/>
      <c r="T540" s="90">
        <v>3.5</v>
      </c>
      <c r="V540" s="89">
        <f t="shared" si="96"/>
        <v>74.069952050731587</v>
      </c>
      <c r="W540" s="66">
        <f t="shared" si="87"/>
        <v>76.369952050731584</v>
      </c>
      <c r="X540" s="66">
        <f t="shared" si="88"/>
        <v>76.569952050731587</v>
      </c>
      <c r="Y540" s="66">
        <f t="shared" si="89"/>
        <v>74.069952050731587</v>
      </c>
      <c r="Z540" s="66">
        <f t="shared" si="90"/>
        <v>76.369952050731584</v>
      </c>
      <c r="AA540" s="66">
        <f t="shared" si="91"/>
        <v>76.569952050731587</v>
      </c>
      <c r="AR540" s="71"/>
      <c r="AS540" s="1"/>
    </row>
    <row r="541" spans="1:45" x14ac:dyDescent="0.25">
      <c r="A541" s="85" t="s">
        <v>642</v>
      </c>
      <c r="B541" s="85" t="s">
        <v>610</v>
      </c>
      <c r="C541" s="85">
        <v>30</v>
      </c>
      <c r="D541" s="85" t="s">
        <v>89</v>
      </c>
      <c r="E541" s="85">
        <v>18</v>
      </c>
      <c r="F541" s="85" t="s">
        <v>35</v>
      </c>
      <c r="G541" s="85">
        <v>38.436436655713791</v>
      </c>
      <c r="H541" s="85">
        <v>0</v>
      </c>
      <c r="I541" s="85">
        <v>0</v>
      </c>
      <c r="J541" s="85">
        <v>13.85187770639174</v>
      </c>
      <c r="K541" s="85">
        <v>6.2985295908703023</v>
      </c>
      <c r="L541" s="85">
        <v>2.4261789999999994</v>
      </c>
      <c r="M541" s="85">
        <v>1.4153283654854498</v>
      </c>
      <c r="N541" s="85">
        <v>2.6187830024015581</v>
      </c>
      <c r="O541" s="85">
        <v>1.1000000000000001</v>
      </c>
      <c r="P541" s="85">
        <v>3.8058624912953762</v>
      </c>
      <c r="S541" s="88"/>
      <c r="T541" s="90">
        <v>3.5</v>
      </c>
      <c r="V541" s="89">
        <f t="shared" si="96"/>
        <v>73.452996812158219</v>
      </c>
      <c r="W541" s="66">
        <f t="shared" si="87"/>
        <v>75.752996812158216</v>
      </c>
      <c r="X541" s="66">
        <f t="shared" si="88"/>
        <v>75.952996812158219</v>
      </c>
      <c r="Y541" s="66">
        <f t="shared" si="89"/>
        <v>73.452996812158219</v>
      </c>
      <c r="Z541" s="66">
        <f t="shared" si="90"/>
        <v>75.752996812158216</v>
      </c>
      <c r="AA541" s="66">
        <f t="shared" si="91"/>
        <v>75.952996812158219</v>
      </c>
      <c r="AR541" s="71"/>
      <c r="AS541" s="1"/>
    </row>
    <row r="542" spans="1:45" x14ac:dyDescent="0.25">
      <c r="A542" s="85" t="s">
        <v>642</v>
      </c>
      <c r="B542" s="85" t="s">
        <v>643</v>
      </c>
      <c r="C542" s="85">
        <v>36</v>
      </c>
      <c r="D542" s="85" t="s">
        <v>89</v>
      </c>
      <c r="E542" s="85">
        <v>18</v>
      </c>
      <c r="F542" s="85" t="s">
        <v>35</v>
      </c>
      <c r="G542" s="85">
        <v>37.618004866180073</v>
      </c>
      <c r="H542" s="85">
        <v>0</v>
      </c>
      <c r="I542" s="85">
        <v>0</v>
      </c>
      <c r="J542" s="85">
        <v>13.166010445375836</v>
      </c>
      <c r="K542" s="85">
        <v>6.2806232525092867</v>
      </c>
      <c r="L542" s="85">
        <v>2.4261789999999994</v>
      </c>
      <c r="M542" s="85">
        <v>1.3895103533922055</v>
      </c>
      <c r="N542" s="85">
        <v>2.6487055516034328</v>
      </c>
      <c r="O542" s="85">
        <v>1.1000000000000001</v>
      </c>
      <c r="P542" s="85">
        <v>3.747643122472438</v>
      </c>
      <c r="S542" s="88"/>
      <c r="T542" s="90">
        <v>3.5</v>
      </c>
      <c r="V542" s="89">
        <f t="shared" si="96"/>
        <v>71.876676591533283</v>
      </c>
      <c r="W542" s="66">
        <f t="shared" si="87"/>
        <v>74.17667659153328</v>
      </c>
      <c r="X542" s="66">
        <f t="shared" si="88"/>
        <v>74.376676591533283</v>
      </c>
      <c r="Y542" s="66">
        <f t="shared" si="89"/>
        <v>71.876676591533283</v>
      </c>
      <c r="Z542" s="66">
        <f t="shared" si="90"/>
        <v>74.17667659153328</v>
      </c>
      <c r="AA542" s="66">
        <f t="shared" si="91"/>
        <v>74.376676591533283</v>
      </c>
      <c r="AR542" s="71"/>
      <c r="AS542" s="1"/>
    </row>
    <row r="543" spans="1:45" x14ac:dyDescent="0.25">
      <c r="A543" s="85" t="s">
        <v>495</v>
      </c>
      <c r="B543" s="85" t="s">
        <v>496</v>
      </c>
      <c r="C543" s="85">
        <v>12</v>
      </c>
      <c r="D543" s="85" t="s">
        <v>91</v>
      </c>
      <c r="E543" s="85">
        <v>19</v>
      </c>
      <c r="F543" s="85" t="s">
        <v>35</v>
      </c>
      <c r="G543" s="85">
        <v>38.983662100456627</v>
      </c>
      <c r="H543" s="85">
        <v>0</v>
      </c>
      <c r="I543" s="85">
        <v>0</v>
      </c>
      <c r="J543" s="85">
        <v>13.102873300913071</v>
      </c>
      <c r="K543" s="85">
        <v>4.7525243245779558</v>
      </c>
      <c r="L543" s="85">
        <v>2.0147560000000002</v>
      </c>
      <c r="M543" s="85">
        <v>0.91593979266127989</v>
      </c>
      <c r="N543" s="85">
        <v>1.9442523508771934</v>
      </c>
      <c r="O543" s="85">
        <v>1.1000000000000005</v>
      </c>
      <c r="P543" s="85">
        <v>3.0744886496888801</v>
      </c>
      <c r="S543" s="88"/>
      <c r="T543" s="90">
        <v>3.5</v>
      </c>
      <c r="V543" s="89">
        <f t="shared" si="96"/>
        <v>69.388496519175007</v>
      </c>
      <c r="W543" s="66">
        <f t="shared" si="82"/>
        <v>71.688496519175004</v>
      </c>
      <c r="X543" s="66">
        <f t="shared" si="83"/>
        <v>71.888496519175007</v>
      </c>
      <c r="Y543" s="66">
        <f t="shared" si="84"/>
        <v>69.388496519175007</v>
      </c>
      <c r="Z543" s="66">
        <f t="shared" si="85"/>
        <v>71.688496519175004</v>
      </c>
      <c r="AA543" s="66">
        <f t="shared" si="86"/>
        <v>71.888496519175007</v>
      </c>
      <c r="AB543" t="s">
        <v>526</v>
      </c>
      <c r="AC543" t="s">
        <v>527</v>
      </c>
      <c r="AD543" t="s">
        <v>562</v>
      </c>
      <c r="AE543" t="s">
        <v>529</v>
      </c>
      <c r="AF543">
        <v>44</v>
      </c>
      <c r="AG543" t="s">
        <v>37</v>
      </c>
      <c r="AH543" t="s">
        <v>563</v>
      </c>
      <c r="AI543">
        <v>15.105</v>
      </c>
      <c r="AJ543">
        <v>3.0000000000000001E-3</v>
      </c>
      <c r="AK543">
        <v>3.0899999999999999E-3</v>
      </c>
      <c r="AL543" t="s">
        <v>564</v>
      </c>
      <c r="AM543" t="s">
        <v>532</v>
      </c>
      <c r="AN543" t="s">
        <v>38</v>
      </c>
      <c r="AO543" t="s">
        <v>39</v>
      </c>
    </row>
    <row r="544" spans="1:45" x14ac:dyDescent="0.25">
      <c r="A544" s="85" t="s">
        <v>495</v>
      </c>
      <c r="B544" s="85" t="s">
        <v>473</v>
      </c>
      <c r="C544" s="85">
        <v>18</v>
      </c>
      <c r="D544" s="85" t="s">
        <v>91</v>
      </c>
      <c r="E544" s="85">
        <v>19</v>
      </c>
      <c r="F544" s="85" t="s">
        <v>35</v>
      </c>
      <c r="G544" s="85">
        <v>39.509542124542122</v>
      </c>
      <c r="H544" s="85">
        <v>0</v>
      </c>
      <c r="I544" s="85">
        <v>0</v>
      </c>
      <c r="J544" s="85">
        <v>12.867513077690647</v>
      </c>
      <c r="K544" s="85">
        <v>4.7433767087371361</v>
      </c>
      <c r="L544" s="85">
        <v>2.0147560000000007</v>
      </c>
      <c r="M544" s="85">
        <v>1.0311159741573996</v>
      </c>
      <c r="N544" s="85">
        <v>2.0804945505543535</v>
      </c>
      <c r="O544" s="85">
        <v>1.1000000000000005</v>
      </c>
      <c r="P544" s="85">
        <v>3.113933291530703</v>
      </c>
      <c r="S544" s="88"/>
      <c r="T544" s="90">
        <v>3.5</v>
      </c>
      <c r="V544" s="89">
        <f t="shared" si="96"/>
        <v>69.960731727212362</v>
      </c>
      <c r="W544" s="66">
        <f t="shared" ref="W544:W602" si="97">+V544+$W$1</f>
        <v>72.260731727212359</v>
      </c>
      <c r="X544" s="66">
        <f t="shared" ref="X544:X602" si="98">+V544+$X$1</f>
        <v>72.460731727212362</v>
      </c>
      <c r="Y544" s="66">
        <f t="shared" ref="Y544:Y602" si="99">+V544</f>
        <v>69.960731727212362</v>
      </c>
      <c r="Z544" s="66">
        <f t="shared" ref="Z544:Z602" si="100">+W544</f>
        <v>72.260731727212359</v>
      </c>
      <c r="AA544" s="66">
        <f t="shared" ref="AA544:AA602" si="101">+X544</f>
        <v>72.460731727212362</v>
      </c>
      <c r="AB544" t="s">
        <v>526</v>
      </c>
      <c r="AC544" t="s">
        <v>527</v>
      </c>
      <c r="AD544" t="s">
        <v>562</v>
      </c>
      <c r="AE544" t="s">
        <v>529</v>
      </c>
      <c r="AF544">
        <v>44</v>
      </c>
      <c r="AG544" t="s">
        <v>37</v>
      </c>
      <c r="AH544" t="s">
        <v>563</v>
      </c>
      <c r="AI544">
        <v>22.634000000000004</v>
      </c>
      <c r="AJ544">
        <v>3.0000000000000001E-3</v>
      </c>
      <c r="AK544">
        <v>3.0899999999999999E-3</v>
      </c>
      <c r="AL544" t="s">
        <v>565</v>
      </c>
      <c r="AM544" t="s">
        <v>532</v>
      </c>
      <c r="AN544" t="s">
        <v>38</v>
      </c>
      <c r="AO544" t="s">
        <v>39</v>
      </c>
    </row>
    <row r="545" spans="1:49" x14ac:dyDescent="0.25">
      <c r="A545" s="85" t="s">
        <v>495</v>
      </c>
      <c r="B545" s="85" t="s">
        <v>498</v>
      </c>
      <c r="C545" s="85">
        <v>24</v>
      </c>
      <c r="D545" s="85" t="s">
        <v>91</v>
      </c>
      <c r="E545" s="85">
        <v>19</v>
      </c>
      <c r="F545" s="85" t="s">
        <v>35</v>
      </c>
      <c r="G545" s="85">
        <v>37.458826484018267</v>
      </c>
      <c r="H545" s="85">
        <v>0</v>
      </c>
      <c r="I545" s="85">
        <v>0</v>
      </c>
      <c r="J545" s="85">
        <v>12.908788497804881</v>
      </c>
      <c r="K545" s="85">
        <v>4.7525243245779549</v>
      </c>
      <c r="L545" s="85">
        <v>2.0147560000000002</v>
      </c>
      <c r="M545" s="85">
        <v>1.0713236866594373</v>
      </c>
      <c r="N545" s="85">
        <v>2.1959906315789479</v>
      </c>
      <c r="O545" s="85">
        <v>1.1000000000000003</v>
      </c>
      <c r="P545" s="85">
        <v>3.0077923228505816</v>
      </c>
      <c r="S545" s="88"/>
      <c r="T545" s="90">
        <v>3.5</v>
      </c>
      <c r="V545" s="89">
        <f t="shared" si="96"/>
        <v>68.010001947490068</v>
      </c>
      <c r="W545" s="66">
        <f t="shared" si="97"/>
        <v>70.310001947490065</v>
      </c>
      <c r="X545" s="66">
        <f t="shared" si="98"/>
        <v>70.510001947490068</v>
      </c>
      <c r="Y545" s="66">
        <f t="shared" si="99"/>
        <v>68.010001947490068</v>
      </c>
      <c r="Z545" s="66">
        <f t="shared" si="100"/>
        <v>70.310001947490065</v>
      </c>
      <c r="AA545" s="66">
        <f t="shared" si="101"/>
        <v>70.510001947490068</v>
      </c>
      <c r="AB545" t="s">
        <v>526</v>
      </c>
      <c r="AC545" t="s">
        <v>527</v>
      </c>
      <c r="AD545" t="s">
        <v>562</v>
      </c>
      <c r="AE545" t="s">
        <v>529</v>
      </c>
      <c r="AF545">
        <v>44</v>
      </c>
      <c r="AG545" t="s">
        <v>37</v>
      </c>
      <c r="AH545" t="s">
        <v>563</v>
      </c>
      <c r="AI545">
        <v>30.21</v>
      </c>
      <c r="AJ545">
        <v>3.0000000000000001E-3</v>
      </c>
      <c r="AK545">
        <v>3.0899999999999999E-3</v>
      </c>
      <c r="AL545" t="s">
        <v>566</v>
      </c>
      <c r="AM545" t="s">
        <v>532</v>
      </c>
      <c r="AN545" t="s">
        <v>38</v>
      </c>
      <c r="AO545" t="s">
        <v>39</v>
      </c>
    </row>
    <row r="546" spans="1:49" x14ac:dyDescent="0.25">
      <c r="A546" s="85" t="s">
        <v>495</v>
      </c>
      <c r="B546" s="85" t="s">
        <v>474</v>
      </c>
      <c r="C546" s="85">
        <v>30</v>
      </c>
      <c r="D546" s="85" t="s">
        <v>91</v>
      </c>
      <c r="E546" s="85">
        <v>19</v>
      </c>
      <c r="F546" s="85" t="s">
        <v>35</v>
      </c>
      <c r="G546" s="85">
        <v>37.592791803878534</v>
      </c>
      <c r="H546" s="85">
        <v>0</v>
      </c>
      <c r="I546" s="85">
        <v>0</v>
      </c>
      <c r="J546" s="85">
        <v>12.923276703946058</v>
      </c>
      <c r="K546" s="85">
        <v>4.7470375485335428</v>
      </c>
      <c r="L546" s="85">
        <v>2.0147560000000002</v>
      </c>
      <c r="M546" s="85">
        <v>1.1171856936017321</v>
      </c>
      <c r="N546" s="85">
        <v>2.2983301084940648</v>
      </c>
      <c r="O546" s="85">
        <v>1.1000000000000001</v>
      </c>
      <c r="P546" s="85">
        <v>3.0198611219964704</v>
      </c>
      <c r="S546" s="88"/>
      <c r="T546" s="90">
        <v>3.5</v>
      </c>
      <c r="V546" s="89">
        <f t="shared" si="96"/>
        <v>68.313238980450393</v>
      </c>
      <c r="W546" s="66">
        <f t="shared" si="97"/>
        <v>70.61323898045039</v>
      </c>
      <c r="X546" s="66">
        <f t="shared" si="98"/>
        <v>70.813238980450393</v>
      </c>
      <c r="Y546" s="66">
        <f t="shared" si="99"/>
        <v>68.313238980450393</v>
      </c>
      <c r="Z546" s="66">
        <f t="shared" si="100"/>
        <v>70.61323898045039</v>
      </c>
      <c r="AA546" s="66">
        <f t="shared" si="101"/>
        <v>70.813238980450393</v>
      </c>
      <c r="AB546" t="s">
        <v>526</v>
      </c>
      <c r="AC546" t="s">
        <v>527</v>
      </c>
      <c r="AD546" t="s">
        <v>562</v>
      </c>
      <c r="AE546" t="s">
        <v>529</v>
      </c>
      <c r="AF546">
        <v>44</v>
      </c>
      <c r="AG546" t="s">
        <v>37</v>
      </c>
      <c r="AH546" t="s">
        <v>563</v>
      </c>
      <c r="AI546">
        <v>37.739000000000004</v>
      </c>
      <c r="AJ546">
        <v>3.0000000000000001E-3</v>
      </c>
      <c r="AK546">
        <v>3.0899999999999999E-3</v>
      </c>
      <c r="AL546" t="s">
        <v>567</v>
      </c>
      <c r="AM546" t="s">
        <v>532</v>
      </c>
      <c r="AN546" t="s">
        <v>38</v>
      </c>
      <c r="AO546" t="s">
        <v>39</v>
      </c>
    </row>
    <row r="547" spans="1:49" x14ac:dyDescent="0.25">
      <c r="A547" s="85" t="s">
        <v>495</v>
      </c>
      <c r="B547" s="85" t="s">
        <v>500</v>
      </c>
      <c r="C547" s="85">
        <v>36</v>
      </c>
      <c r="D547" s="85" t="s">
        <v>91</v>
      </c>
      <c r="E547" s="85">
        <v>19</v>
      </c>
      <c r="F547" s="85" t="s">
        <v>35</v>
      </c>
      <c r="G547" s="85">
        <v>36.402030441400306</v>
      </c>
      <c r="H547" s="85">
        <v>0</v>
      </c>
      <c r="I547" s="85">
        <v>0</v>
      </c>
      <c r="J547" s="85">
        <v>12.214247542324392</v>
      </c>
      <c r="K547" s="85">
        <v>4.752524324577954</v>
      </c>
      <c r="L547" s="85">
        <v>2.0147560000000002</v>
      </c>
      <c r="M547" s="85">
        <v>1.1247698684596881</v>
      </c>
      <c r="N547" s="85">
        <v>2.3813922222222215</v>
      </c>
      <c r="O547" s="85">
        <v>1.0999999999999996</v>
      </c>
      <c r="P547" s="85">
        <v>2.9568043539263513</v>
      </c>
      <c r="S547" s="88"/>
      <c r="T547" s="90">
        <v>3.5</v>
      </c>
      <c r="V547" s="89">
        <f t="shared" si="96"/>
        <v>66.446524752910904</v>
      </c>
      <c r="W547" s="66">
        <f t="shared" si="97"/>
        <v>68.746524752910901</v>
      </c>
      <c r="X547" s="66">
        <f t="shared" si="98"/>
        <v>68.946524752910904</v>
      </c>
      <c r="Y547" s="66">
        <f t="shared" si="99"/>
        <v>66.446524752910904</v>
      </c>
      <c r="Z547" s="66">
        <f t="shared" si="100"/>
        <v>68.746524752910901</v>
      </c>
      <c r="AA547" s="66">
        <f t="shared" si="101"/>
        <v>68.946524752910904</v>
      </c>
      <c r="AB547" t="s">
        <v>526</v>
      </c>
      <c r="AC547" t="s">
        <v>527</v>
      </c>
      <c r="AD547" t="s">
        <v>562</v>
      </c>
      <c r="AE547" t="s">
        <v>529</v>
      </c>
      <c r="AF547">
        <v>44</v>
      </c>
      <c r="AG547" t="s">
        <v>37</v>
      </c>
      <c r="AH547" t="s">
        <v>563</v>
      </c>
      <c r="AI547">
        <v>37.739000000000004</v>
      </c>
      <c r="AJ547">
        <v>3.0000000000000001E-3</v>
      </c>
      <c r="AK547">
        <v>3.0899999999999999E-3</v>
      </c>
      <c r="AL547" t="s">
        <v>568</v>
      </c>
      <c r="AM547" t="s">
        <v>532</v>
      </c>
      <c r="AN547" t="s">
        <v>38</v>
      </c>
      <c r="AO547" t="s">
        <v>39</v>
      </c>
    </row>
    <row r="548" spans="1:49" x14ac:dyDescent="0.25">
      <c r="A548" s="85" t="s">
        <v>502</v>
      </c>
      <c r="B548" s="85" t="s">
        <v>503</v>
      </c>
      <c r="C548" s="85">
        <v>12</v>
      </c>
      <c r="D548" s="85" t="s">
        <v>91</v>
      </c>
      <c r="E548" s="85">
        <v>19</v>
      </c>
      <c r="F548" s="85" t="s">
        <v>35</v>
      </c>
      <c r="G548" s="85">
        <v>38.754182648401837</v>
      </c>
      <c r="H548" s="85">
        <v>0</v>
      </c>
      <c r="I548" s="85">
        <v>0</v>
      </c>
      <c r="J548" s="85">
        <v>13.012997084988061</v>
      </c>
      <c r="K548" s="85">
        <v>4.7525243245779558</v>
      </c>
      <c r="L548" s="85">
        <v>2.0147560000000002</v>
      </c>
      <c r="M548" s="85">
        <v>0.92512504556895203</v>
      </c>
      <c r="N548" s="85">
        <v>1.9671195087719302</v>
      </c>
      <c r="O548" s="85">
        <v>1.1000000000000005</v>
      </c>
      <c r="P548" s="85">
        <v>3.0637560103273112</v>
      </c>
      <c r="S548" s="88"/>
      <c r="T548" s="90">
        <v>3.5</v>
      </c>
      <c r="V548" s="89">
        <f t="shared" si="96"/>
        <v>69.090460622636044</v>
      </c>
      <c r="W548" s="66">
        <f t="shared" si="97"/>
        <v>71.390460622636041</v>
      </c>
      <c r="X548" s="66">
        <f t="shared" si="98"/>
        <v>71.590460622636044</v>
      </c>
      <c r="Y548" s="66">
        <f t="shared" si="99"/>
        <v>69.090460622636044</v>
      </c>
      <c r="Z548" s="66">
        <f t="shared" si="100"/>
        <v>71.390460622636041</v>
      </c>
      <c r="AA548" s="66">
        <f t="shared" si="101"/>
        <v>71.590460622636044</v>
      </c>
      <c r="AB548" t="s">
        <v>526</v>
      </c>
      <c r="AC548" t="s">
        <v>527</v>
      </c>
      <c r="AD548" t="s">
        <v>562</v>
      </c>
      <c r="AE548" t="s">
        <v>529</v>
      </c>
      <c r="AF548">
        <v>44</v>
      </c>
      <c r="AG548" t="s">
        <v>37</v>
      </c>
      <c r="AH548" t="s">
        <v>563</v>
      </c>
      <c r="AI548">
        <v>1.097</v>
      </c>
      <c r="AJ548">
        <v>3.0000000000000001E-3</v>
      </c>
      <c r="AK548">
        <v>3.0899999999999999E-3</v>
      </c>
      <c r="AL548" t="s">
        <v>569</v>
      </c>
      <c r="AM548" t="s">
        <v>532</v>
      </c>
      <c r="AN548" t="s">
        <v>38</v>
      </c>
      <c r="AO548" t="s">
        <v>39</v>
      </c>
    </row>
    <row r="549" spans="1:49" x14ac:dyDescent="0.25">
      <c r="A549" s="85" t="s">
        <v>502</v>
      </c>
      <c r="B549" s="85" t="s">
        <v>476</v>
      </c>
      <c r="C549" s="85">
        <v>18</v>
      </c>
      <c r="D549" s="85" t="s">
        <v>91</v>
      </c>
      <c r="E549" s="85">
        <v>19</v>
      </c>
      <c r="F549" s="85" t="s">
        <v>35</v>
      </c>
      <c r="G549" s="85">
        <v>39.23061547836685</v>
      </c>
      <c r="H549" s="85">
        <v>0</v>
      </c>
      <c r="I549" s="85">
        <v>0</v>
      </c>
      <c r="J549" s="85">
        <v>12.861583782498018</v>
      </c>
      <c r="K549" s="85">
        <v>4.7636371631442627</v>
      </c>
      <c r="L549" s="85">
        <v>2.0147560000000002</v>
      </c>
      <c r="M549" s="85">
        <v>1.0407662648106439</v>
      </c>
      <c r="N549" s="85">
        <v>2.1248192122741769</v>
      </c>
      <c r="O549" s="85">
        <v>1.1000000000000005</v>
      </c>
      <c r="P549" s="85">
        <v>3.1071366410611079</v>
      </c>
      <c r="S549" s="88"/>
      <c r="T549" s="90">
        <v>3.5</v>
      </c>
      <c r="V549" s="89">
        <f t="shared" si="96"/>
        <v>69.743314542155062</v>
      </c>
      <c r="W549" s="66">
        <f t="shared" si="97"/>
        <v>72.043314542155059</v>
      </c>
      <c r="X549" s="66">
        <f t="shared" si="98"/>
        <v>72.243314542155062</v>
      </c>
      <c r="Y549" s="66">
        <f t="shared" si="99"/>
        <v>69.743314542155062</v>
      </c>
      <c r="Z549" s="66">
        <f t="shared" si="100"/>
        <v>72.043314542155059</v>
      </c>
      <c r="AA549" s="66">
        <f t="shared" si="101"/>
        <v>72.243314542155062</v>
      </c>
      <c r="AB549" t="s">
        <v>526</v>
      </c>
      <c r="AC549" t="s">
        <v>527</v>
      </c>
      <c r="AD549" t="s">
        <v>562</v>
      </c>
      <c r="AE549" t="s">
        <v>529</v>
      </c>
      <c r="AF549">
        <v>44</v>
      </c>
      <c r="AG549" t="s">
        <v>37</v>
      </c>
      <c r="AH549" t="s">
        <v>563</v>
      </c>
      <c r="AI549">
        <v>15.105</v>
      </c>
      <c r="AJ549">
        <v>3.0000000000000001E-3</v>
      </c>
      <c r="AK549">
        <v>3.0899999999999999E-3</v>
      </c>
      <c r="AL549" t="s">
        <v>570</v>
      </c>
      <c r="AM549" t="s">
        <v>532</v>
      </c>
      <c r="AN549" t="s">
        <v>38</v>
      </c>
      <c r="AO549" t="s">
        <v>39</v>
      </c>
    </row>
    <row r="550" spans="1:49" x14ac:dyDescent="0.25">
      <c r="A550" s="85" t="s">
        <v>502</v>
      </c>
      <c r="B550" s="85" t="s">
        <v>504</v>
      </c>
      <c r="C550" s="85">
        <v>24</v>
      </c>
      <c r="D550" s="85" t="s">
        <v>91</v>
      </c>
      <c r="E550" s="85">
        <v>19</v>
      </c>
      <c r="F550" s="85" t="s">
        <v>35</v>
      </c>
      <c r="G550" s="85">
        <v>37.230881278538817</v>
      </c>
      <c r="H550" s="85">
        <v>0</v>
      </c>
      <c r="I550" s="85">
        <v>0</v>
      </c>
      <c r="J550" s="85">
        <v>12.888061728370516</v>
      </c>
      <c r="K550" s="85">
        <v>4.7525243245779549</v>
      </c>
      <c r="L550" s="85">
        <v>2.0147559999999998</v>
      </c>
      <c r="M550" s="85">
        <v>1.0772675009894339</v>
      </c>
      <c r="N550" s="85">
        <v>2.2299653157894741</v>
      </c>
      <c r="O550" s="85">
        <v>1.1000000000000003</v>
      </c>
      <c r="P550" s="85">
        <v>2.9965513951632308</v>
      </c>
      <c r="S550" s="88"/>
      <c r="T550" s="90">
        <v>3.5</v>
      </c>
      <c r="V550" s="89">
        <f t="shared" si="96"/>
        <v>67.790007543429425</v>
      </c>
      <c r="W550" s="66">
        <f t="shared" si="97"/>
        <v>70.090007543429422</v>
      </c>
      <c r="X550" s="66">
        <f t="shared" si="98"/>
        <v>70.290007543429425</v>
      </c>
      <c r="Y550" s="66">
        <f t="shared" si="99"/>
        <v>67.790007543429425</v>
      </c>
      <c r="Z550" s="66">
        <f t="shared" si="100"/>
        <v>70.090007543429422</v>
      </c>
      <c r="AA550" s="66">
        <f t="shared" si="101"/>
        <v>70.290007543429425</v>
      </c>
      <c r="AB550" t="s">
        <v>526</v>
      </c>
      <c r="AC550" t="s">
        <v>527</v>
      </c>
      <c r="AD550" t="s">
        <v>562</v>
      </c>
      <c r="AE550" t="s">
        <v>529</v>
      </c>
      <c r="AF550">
        <v>44</v>
      </c>
      <c r="AG550" t="s">
        <v>37</v>
      </c>
      <c r="AH550" t="s">
        <v>563</v>
      </c>
      <c r="AI550">
        <v>22.676000000000002</v>
      </c>
      <c r="AJ550">
        <v>3.0000000000000001E-3</v>
      </c>
      <c r="AK550">
        <v>3.0899999999999999E-3</v>
      </c>
      <c r="AL550" t="s">
        <v>571</v>
      </c>
      <c r="AM550" t="s">
        <v>532</v>
      </c>
      <c r="AN550" t="s">
        <v>38</v>
      </c>
      <c r="AO550" t="s">
        <v>39</v>
      </c>
    </row>
    <row r="551" spans="1:49" x14ac:dyDescent="0.25">
      <c r="A551" s="85" t="s">
        <v>502</v>
      </c>
      <c r="B551" s="85" t="s">
        <v>478</v>
      </c>
      <c r="C551" s="85">
        <v>30</v>
      </c>
      <c r="D551" s="85" t="s">
        <v>91</v>
      </c>
      <c r="E551" s="85">
        <v>19</v>
      </c>
      <c r="F551" s="85" t="s">
        <v>35</v>
      </c>
      <c r="G551" s="85">
        <v>37.359828216374289</v>
      </c>
      <c r="H551" s="85">
        <v>0</v>
      </c>
      <c r="I551" s="85">
        <v>0</v>
      </c>
      <c r="J551" s="85">
        <v>12.939858867220401</v>
      </c>
      <c r="K551" s="85">
        <v>4.7591833589429289</v>
      </c>
      <c r="L551" s="85">
        <v>2.0147560000000007</v>
      </c>
      <c r="M551" s="85">
        <v>1.1215874348302284</v>
      </c>
      <c r="N551" s="85">
        <v>2.3331918707049804</v>
      </c>
      <c r="O551" s="85">
        <v>1.1000000000000003</v>
      </c>
      <c r="P551" s="85">
        <v>3.0112296454111589</v>
      </c>
      <c r="S551" s="88"/>
      <c r="T551" s="90">
        <v>3.5</v>
      </c>
      <c r="V551" s="89">
        <f t="shared" si="96"/>
        <v>68.139635393483985</v>
      </c>
      <c r="W551" s="66">
        <f t="shared" si="97"/>
        <v>70.439635393483982</v>
      </c>
      <c r="X551" s="66">
        <f t="shared" si="98"/>
        <v>70.639635393483985</v>
      </c>
      <c r="Y551" s="66">
        <f t="shared" si="99"/>
        <v>68.139635393483985</v>
      </c>
      <c r="Z551" s="66">
        <f t="shared" si="100"/>
        <v>70.439635393483982</v>
      </c>
      <c r="AA551" s="66">
        <f t="shared" si="101"/>
        <v>70.639635393483985</v>
      </c>
      <c r="AB551" t="s">
        <v>526</v>
      </c>
      <c r="AC551" t="s">
        <v>527</v>
      </c>
      <c r="AD551" t="s">
        <v>562</v>
      </c>
      <c r="AE551" t="s">
        <v>529</v>
      </c>
      <c r="AF551">
        <v>44</v>
      </c>
      <c r="AG551" t="s">
        <v>37</v>
      </c>
      <c r="AH551" t="s">
        <v>563</v>
      </c>
      <c r="AI551">
        <v>30.21</v>
      </c>
      <c r="AJ551">
        <v>3.0000000000000001E-3</v>
      </c>
      <c r="AK551">
        <v>3.0899999999999999E-3</v>
      </c>
      <c r="AL551" t="s">
        <v>572</v>
      </c>
      <c r="AM551" t="s">
        <v>532</v>
      </c>
      <c r="AN551" t="s">
        <v>38</v>
      </c>
      <c r="AO551" t="s">
        <v>39</v>
      </c>
    </row>
    <row r="552" spans="1:49" x14ac:dyDescent="0.25">
      <c r="A552" s="85" t="s">
        <v>502</v>
      </c>
      <c r="B552" s="85" t="s">
        <v>505</v>
      </c>
      <c r="C552" s="85">
        <v>36</v>
      </c>
      <c r="D552" s="85" t="s">
        <v>91</v>
      </c>
      <c r="E552" s="85">
        <v>19</v>
      </c>
      <c r="F552" s="85" t="s">
        <v>35</v>
      </c>
      <c r="G552" s="85">
        <v>36.225866057838665</v>
      </c>
      <c r="H552" s="85">
        <v>0</v>
      </c>
      <c r="I552" s="85">
        <v>0</v>
      </c>
      <c r="J552" s="85">
        <v>12.05456531817876</v>
      </c>
      <c r="K552" s="85">
        <v>4.7525243245779549</v>
      </c>
      <c r="L552" s="85">
        <v>2.0147560000000007</v>
      </c>
      <c r="M552" s="85">
        <v>1.1273300074403079</v>
      </c>
      <c r="N552" s="85">
        <v>2.4109905555555553</v>
      </c>
      <c r="O552" s="85">
        <v>1.0999999999999999</v>
      </c>
      <c r="P552" s="85">
        <v>2.948352132475383</v>
      </c>
      <c r="S552" s="88"/>
      <c r="T552" s="90">
        <v>3.5</v>
      </c>
      <c r="V552" s="89">
        <f t="shared" si="96"/>
        <v>66.134384396066622</v>
      </c>
      <c r="W552" s="66">
        <f t="shared" si="97"/>
        <v>68.434384396066619</v>
      </c>
      <c r="X552" s="66">
        <f t="shared" si="98"/>
        <v>68.634384396066622</v>
      </c>
      <c r="Y552" s="66">
        <f t="shared" si="99"/>
        <v>66.134384396066622</v>
      </c>
      <c r="Z552" s="66">
        <f t="shared" si="100"/>
        <v>68.434384396066619</v>
      </c>
      <c r="AA552" s="66">
        <f t="shared" si="101"/>
        <v>68.634384396066622</v>
      </c>
      <c r="AB552" t="s">
        <v>526</v>
      </c>
      <c r="AC552" t="s">
        <v>527</v>
      </c>
      <c r="AD552" t="s">
        <v>562</v>
      </c>
      <c r="AE552" t="s">
        <v>529</v>
      </c>
      <c r="AF552">
        <v>44</v>
      </c>
      <c r="AG552" t="s">
        <v>37</v>
      </c>
      <c r="AH552" t="s">
        <v>563</v>
      </c>
      <c r="AI552">
        <v>37.781000000000006</v>
      </c>
      <c r="AJ552">
        <v>3.0000000000000001E-3</v>
      </c>
      <c r="AK552">
        <v>3.0899999999999999E-3</v>
      </c>
      <c r="AL552" t="s">
        <v>573</v>
      </c>
      <c r="AM552" t="s">
        <v>532</v>
      </c>
      <c r="AN552" t="s">
        <v>38</v>
      </c>
      <c r="AO552" t="s">
        <v>39</v>
      </c>
    </row>
    <row r="553" spans="1:49" x14ac:dyDescent="0.25">
      <c r="A553" s="85" t="s">
        <v>599</v>
      </c>
      <c r="B553" s="85" t="s">
        <v>595</v>
      </c>
      <c r="C553" s="85">
        <v>12</v>
      </c>
      <c r="D553" s="85" t="s">
        <v>91</v>
      </c>
      <c r="E553" s="85">
        <v>19</v>
      </c>
      <c r="F553" s="85" t="s">
        <v>35</v>
      </c>
      <c r="G553" s="85">
        <v>38.37907762557078</v>
      </c>
      <c r="H553" s="85">
        <v>0</v>
      </c>
      <c r="I553" s="85">
        <v>0</v>
      </c>
      <c r="J553" s="85">
        <v>12.920124995198888</v>
      </c>
      <c r="K553" s="85">
        <v>4.752524324577954</v>
      </c>
      <c r="L553" s="85">
        <v>2.0147560000000002</v>
      </c>
      <c r="M553" s="85">
        <v>0.95981913149740972</v>
      </c>
      <c r="N553" s="85">
        <v>1.9917399999999998</v>
      </c>
      <c r="O553" s="85">
        <v>1.1000000000000003</v>
      </c>
      <c r="P553" s="85">
        <v>3.0459912544788565</v>
      </c>
      <c r="S553" s="88"/>
      <c r="T553" s="90">
        <v>3.5</v>
      </c>
      <c r="V553" s="89">
        <f t="shared" si="96"/>
        <v>68.664033331323893</v>
      </c>
      <c r="W553" s="66">
        <f t="shared" si="97"/>
        <v>70.96403333132389</v>
      </c>
      <c r="X553" s="66">
        <f t="shared" si="98"/>
        <v>71.164033331323893</v>
      </c>
      <c r="Y553" s="66">
        <f t="shared" si="99"/>
        <v>68.664033331323893</v>
      </c>
      <c r="Z553" s="66">
        <f t="shared" si="100"/>
        <v>70.96403333132389</v>
      </c>
      <c r="AA553" s="66">
        <f t="shared" si="101"/>
        <v>71.164033331323893</v>
      </c>
      <c r="AB553" t="s">
        <v>526</v>
      </c>
      <c r="AC553" t="s">
        <v>527</v>
      </c>
      <c r="AD553" t="s">
        <v>562</v>
      </c>
      <c r="AE553" t="s">
        <v>529</v>
      </c>
      <c r="AF553">
        <v>44</v>
      </c>
      <c r="AG553" t="s">
        <v>37</v>
      </c>
      <c r="AH553" t="s">
        <v>563</v>
      </c>
      <c r="AI553">
        <v>37.781000000000006</v>
      </c>
      <c r="AJ553">
        <v>3.0000000000000001E-3</v>
      </c>
      <c r="AK553">
        <v>3.0899999999999999E-3</v>
      </c>
      <c r="AL553" t="s">
        <v>574</v>
      </c>
      <c r="AM553" t="s">
        <v>532</v>
      </c>
      <c r="AN553" t="s">
        <v>38</v>
      </c>
      <c r="AO553" t="s">
        <v>39</v>
      </c>
    </row>
    <row r="554" spans="1:49" x14ac:dyDescent="0.25">
      <c r="A554" s="85" t="s">
        <v>599</v>
      </c>
      <c r="B554" s="85" t="s">
        <v>481</v>
      </c>
      <c r="C554" s="85">
        <v>18</v>
      </c>
      <c r="D554" s="85" t="s">
        <v>91</v>
      </c>
      <c r="E554" s="85">
        <v>19</v>
      </c>
      <c r="F554" s="85" t="s">
        <v>35</v>
      </c>
      <c r="G554" s="85">
        <v>38.717667887667886</v>
      </c>
      <c r="H554" s="85">
        <v>0</v>
      </c>
      <c r="I554" s="85">
        <v>0</v>
      </c>
      <c r="J554" s="85">
        <v>12.875139751867582</v>
      </c>
      <c r="K554" s="85">
        <v>4.7794777153774257</v>
      </c>
      <c r="L554" s="85">
        <v>2.0147560000000002</v>
      </c>
      <c r="M554" s="85">
        <v>1.0537223942462284</v>
      </c>
      <c r="N554" s="85">
        <v>2.171852979793484</v>
      </c>
      <c r="O554" s="85">
        <v>1.1000000000000003</v>
      </c>
      <c r="P554" s="85">
        <v>3.0827299116515898</v>
      </c>
      <c r="S554" s="88"/>
      <c r="T554" s="90">
        <v>3.5</v>
      </c>
      <c r="V554" s="89">
        <f t="shared" si="96"/>
        <v>69.295346640604208</v>
      </c>
      <c r="W554" s="66">
        <f t="shared" si="97"/>
        <v>71.595346640604205</v>
      </c>
      <c r="X554" s="66">
        <f t="shared" si="98"/>
        <v>71.795346640604208</v>
      </c>
      <c r="Y554" s="66">
        <f t="shared" si="99"/>
        <v>69.295346640604208</v>
      </c>
      <c r="Z554" s="66">
        <f t="shared" si="100"/>
        <v>71.595346640604205</v>
      </c>
      <c r="AA554" s="66">
        <f t="shared" si="101"/>
        <v>71.795346640604208</v>
      </c>
      <c r="AB554" t="s">
        <v>526</v>
      </c>
      <c r="AC554" t="s">
        <v>527</v>
      </c>
      <c r="AD554" t="s">
        <v>562</v>
      </c>
      <c r="AE554" t="s">
        <v>529</v>
      </c>
      <c r="AF554">
        <v>44</v>
      </c>
      <c r="AG554" t="s">
        <v>37</v>
      </c>
      <c r="AH554" t="s">
        <v>563</v>
      </c>
      <c r="AI554">
        <v>1.1839999999999999</v>
      </c>
      <c r="AJ554">
        <v>3.0000000000000001E-3</v>
      </c>
      <c r="AK554">
        <v>3.0899999999999999E-3</v>
      </c>
      <c r="AL554" t="s">
        <v>575</v>
      </c>
      <c r="AM554" t="s">
        <v>532</v>
      </c>
      <c r="AN554" t="s">
        <v>38</v>
      </c>
      <c r="AO554" t="s">
        <v>39</v>
      </c>
    </row>
    <row r="555" spans="1:49" x14ac:dyDescent="0.25">
      <c r="A555" s="85" t="s">
        <v>599</v>
      </c>
      <c r="B555" s="85" t="s">
        <v>600</v>
      </c>
      <c r="C555" s="85">
        <v>24</v>
      </c>
      <c r="D555" s="85" t="s">
        <v>91</v>
      </c>
      <c r="E555" s="85">
        <v>19</v>
      </c>
      <c r="F555" s="85" t="s">
        <v>35</v>
      </c>
      <c r="G555" s="85">
        <v>36.88682191780822</v>
      </c>
      <c r="H555" s="85">
        <v>0</v>
      </c>
      <c r="I555" s="85">
        <v>0</v>
      </c>
      <c r="J555" s="85">
        <v>12.866644066621669</v>
      </c>
      <c r="K555" s="85">
        <v>4.752524324577954</v>
      </c>
      <c r="L555" s="85">
        <v>2.0147560000000002</v>
      </c>
      <c r="M555" s="85">
        <v>1.0952649220487631</v>
      </c>
      <c r="N555" s="85">
        <v>2.2665449999999998</v>
      </c>
      <c r="O555" s="85">
        <v>1.1000000000000003</v>
      </c>
      <c r="P555" s="85">
        <v>2.9794792391336573</v>
      </c>
      <c r="S555" s="88"/>
      <c r="T555" s="90">
        <v>3.5</v>
      </c>
      <c r="V555" s="89">
        <f t="shared" si="96"/>
        <v>67.462035470190258</v>
      </c>
      <c r="W555" s="66">
        <f t="shared" si="97"/>
        <v>69.762035470190256</v>
      </c>
      <c r="X555" s="66">
        <f t="shared" si="98"/>
        <v>69.962035470190258</v>
      </c>
      <c r="Y555" s="66">
        <f t="shared" si="99"/>
        <v>67.462035470190258</v>
      </c>
      <c r="Z555" s="66">
        <f t="shared" si="100"/>
        <v>69.762035470190256</v>
      </c>
      <c r="AA555" s="66">
        <f t="shared" si="101"/>
        <v>69.962035470190258</v>
      </c>
      <c r="AB555" t="s">
        <v>526</v>
      </c>
      <c r="AC555" t="s">
        <v>527</v>
      </c>
      <c r="AD555" t="s">
        <v>562</v>
      </c>
      <c r="AE555" t="s">
        <v>529</v>
      </c>
      <c r="AF555">
        <v>44</v>
      </c>
      <c r="AG555" t="s">
        <v>37</v>
      </c>
      <c r="AH555" t="s">
        <v>563</v>
      </c>
      <c r="AI555">
        <v>15.105</v>
      </c>
      <c r="AJ555">
        <v>3.0000000000000001E-3</v>
      </c>
      <c r="AK555">
        <v>3.0899999999999999E-3</v>
      </c>
      <c r="AL555" t="s">
        <v>576</v>
      </c>
      <c r="AM555" t="s">
        <v>532</v>
      </c>
      <c r="AN555" t="s">
        <v>38</v>
      </c>
      <c r="AO555" t="s">
        <v>39</v>
      </c>
      <c r="AR555" s="71">
        <f t="shared" ref="AR555:AR572" si="102">+AS555-AT555</f>
        <v>74.5</v>
      </c>
      <c r="AS555" s="1">
        <f t="shared" ref="AS555:AS572" si="103">+AW555*1000</f>
        <v>76.5</v>
      </c>
      <c r="AT555">
        <v>2</v>
      </c>
      <c r="AU555" t="b">
        <f t="shared" ref="AU555:AU572" si="104">+AR555=V555</f>
        <v>0</v>
      </c>
      <c r="AW555">
        <v>7.6499999999999999E-2</v>
      </c>
    </row>
    <row r="556" spans="1:49" x14ac:dyDescent="0.25">
      <c r="A556" s="85" t="s">
        <v>599</v>
      </c>
      <c r="B556" s="85" t="s">
        <v>483</v>
      </c>
      <c r="C556" s="85">
        <v>30</v>
      </c>
      <c r="D556" s="85" t="s">
        <v>91</v>
      </c>
      <c r="E556" s="85">
        <v>19</v>
      </c>
      <c r="F556" s="85" t="s">
        <v>35</v>
      </c>
      <c r="G556" s="85">
        <v>37.008148554701805</v>
      </c>
      <c r="H556" s="85">
        <v>0</v>
      </c>
      <c r="I556" s="85">
        <v>0</v>
      </c>
      <c r="J556" s="85">
        <v>12.772286704951648</v>
      </c>
      <c r="K556" s="85">
        <v>4.7686419831221905</v>
      </c>
      <c r="L556" s="85">
        <v>2.0147560000000011</v>
      </c>
      <c r="M556" s="85">
        <v>1.1290702780563688</v>
      </c>
      <c r="N556" s="85">
        <v>2.3701988264179064</v>
      </c>
      <c r="O556" s="85">
        <v>1.1000000000000003</v>
      </c>
      <c r="P556" s="85">
        <v>2.9944544634651433</v>
      </c>
      <c r="S556" s="88"/>
      <c r="T556" s="90">
        <v>3.5</v>
      </c>
      <c r="V556" s="89">
        <f t="shared" si="96"/>
        <v>67.657556810715064</v>
      </c>
      <c r="W556" s="66">
        <f t="shared" si="97"/>
        <v>69.957556810715062</v>
      </c>
      <c r="X556" s="66">
        <f t="shared" si="98"/>
        <v>70.157556810715064</v>
      </c>
      <c r="Y556" s="66">
        <f t="shared" si="99"/>
        <v>67.657556810715064</v>
      </c>
      <c r="Z556" s="66">
        <f t="shared" si="100"/>
        <v>69.957556810715062</v>
      </c>
      <c r="AA556" s="66">
        <f t="shared" si="101"/>
        <v>70.157556810715064</v>
      </c>
      <c r="AB556" t="s">
        <v>526</v>
      </c>
      <c r="AC556" t="s">
        <v>527</v>
      </c>
      <c r="AD556" t="s">
        <v>562</v>
      </c>
      <c r="AE556" t="s">
        <v>529</v>
      </c>
      <c r="AF556">
        <v>44</v>
      </c>
      <c r="AG556" t="s">
        <v>37</v>
      </c>
      <c r="AH556" t="s">
        <v>563</v>
      </c>
      <c r="AI556">
        <v>30.21</v>
      </c>
      <c r="AJ556">
        <v>3.0000000000000001E-3</v>
      </c>
      <c r="AK556">
        <v>3.0899999999999999E-3</v>
      </c>
      <c r="AL556" t="s">
        <v>577</v>
      </c>
      <c r="AM556" t="s">
        <v>532</v>
      </c>
      <c r="AN556" t="s">
        <v>38</v>
      </c>
      <c r="AO556" t="s">
        <v>39</v>
      </c>
      <c r="AR556" s="71">
        <f t="shared" si="102"/>
        <v>73.300000000000011</v>
      </c>
      <c r="AS556" s="1">
        <f t="shared" si="103"/>
        <v>75.300000000000011</v>
      </c>
      <c r="AT556">
        <v>2</v>
      </c>
      <c r="AU556" t="b">
        <f t="shared" si="104"/>
        <v>0</v>
      </c>
      <c r="AW556">
        <v>7.5300000000000006E-2</v>
      </c>
    </row>
    <row r="557" spans="1:49" x14ac:dyDescent="0.25">
      <c r="A557" s="85" t="s">
        <v>599</v>
      </c>
      <c r="B557" s="85" t="s">
        <v>601</v>
      </c>
      <c r="C557" s="85">
        <v>36</v>
      </c>
      <c r="D557" s="85" t="s">
        <v>91</v>
      </c>
      <c r="E557" s="85">
        <v>19</v>
      </c>
      <c r="F557" s="85" t="s">
        <v>35</v>
      </c>
      <c r="G557" s="85">
        <v>35.954347031963472</v>
      </c>
      <c r="H557" s="85">
        <v>0</v>
      </c>
      <c r="I557" s="85">
        <v>0</v>
      </c>
      <c r="J557" s="85">
        <v>11.889560353228276</v>
      </c>
      <c r="K557" s="85">
        <v>4.7525243245779549</v>
      </c>
      <c r="L557" s="85">
        <v>2.0147560000000007</v>
      </c>
      <c r="M557" s="85">
        <v>1.1362902717833898</v>
      </c>
      <c r="N557" s="85">
        <v>2.4428583333333327</v>
      </c>
      <c r="O557" s="85">
        <v>1.0999999999999999</v>
      </c>
      <c r="P557" s="85">
        <v>2.9341449798960526</v>
      </c>
      <c r="S557" s="88"/>
      <c r="T557" s="90">
        <v>3.5</v>
      </c>
      <c r="V557" s="89">
        <f t="shared" si="96"/>
        <v>65.724481294782493</v>
      </c>
      <c r="W557" s="66">
        <f t="shared" si="97"/>
        <v>68.02448129478249</v>
      </c>
      <c r="X557" s="66">
        <f t="shared" si="98"/>
        <v>68.224481294782493</v>
      </c>
      <c r="Y557" s="66">
        <f t="shared" si="99"/>
        <v>65.724481294782493</v>
      </c>
      <c r="Z557" s="66">
        <f t="shared" si="100"/>
        <v>68.02448129478249</v>
      </c>
      <c r="AA557" s="66">
        <f t="shared" si="101"/>
        <v>68.224481294782493</v>
      </c>
      <c r="AB557" t="s">
        <v>526</v>
      </c>
      <c r="AC557" t="s">
        <v>527</v>
      </c>
      <c r="AD557" t="s">
        <v>562</v>
      </c>
      <c r="AE557" t="s">
        <v>529</v>
      </c>
      <c r="AF557">
        <v>44</v>
      </c>
      <c r="AG557" t="s">
        <v>37</v>
      </c>
      <c r="AH557" t="s">
        <v>563</v>
      </c>
      <c r="AI557">
        <v>45.314999999999998</v>
      </c>
      <c r="AJ557">
        <v>3.0000000000000001E-3</v>
      </c>
      <c r="AK557">
        <v>3.0899999999999999E-3</v>
      </c>
      <c r="AL557" t="s">
        <v>578</v>
      </c>
      <c r="AM557" t="s">
        <v>532</v>
      </c>
      <c r="AN557" t="s">
        <v>38</v>
      </c>
      <c r="AO557" t="s">
        <v>39</v>
      </c>
      <c r="AR557" s="71">
        <f t="shared" si="102"/>
        <v>73</v>
      </c>
      <c r="AS557" s="1">
        <f t="shared" si="103"/>
        <v>75</v>
      </c>
      <c r="AT557">
        <v>2</v>
      </c>
      <c r="AU557" t="b">
        <f t="shared" si="104"/>
        <v>0</v>
      </c>
      <c r="AW557">
        <v>7.4999999999999997E-2</v>
      </c>
    </row>
    <row r="558" spans="1:49" x14ac:dyDescent="0.25">
      <c r="A558" s="85" t="s">
        <v>602</v>
      </c>
      <c r="B558" s="85" t="s">
        <v>596</v>
      </c>
      <c r="C558" s="85">
        <v>12</v>
      </c>
      <c r="D558" s="85" t="s">
        <v>91</v>
      </c>
      <c r="E558" s="85">
        <v>19</v>
      </c>
      <c r="F558" s="85" t="s">
        <v>35</v>
      </c>
      <c r="G558" s="85">
        <v>38.224374429223751</v>
      </c>
      <c r="H558" s="85">
        <v>0</v>
      </c>
      <c r="I558" s="85">
        <v>0</v>
      </c>
      <c r="J558" s="85">
        <v>12.827252905409718</v>
      </c>
      <c r="K558" s="85">
        <v>4.752524324577954</v>
      </c>
      <c r="L558" s="85">
        <v>2.0147559999999998</v>
      </c>
      <c r="M558" s="85">
        <v>1.0458503168308617</v>
      </c>
      <c r="N558" s="85">
        <v>2.0443177192982458</v>
      </c>
      <c r="O558" s="85">
        <v>1.1000000000000001</v>
      </c>
      <c r="P558" s="85">
        <v>3.0436815941598652</v>
      </c>
      <c r="S558" s="88"/>
      <c r="T558" s="90">
        <v>3.5</v>
      </c>
      <c r="V558" s="89">
        <f t="shared" si="96"/>
        <v>68.552757289500391</v>
      </c>
      <c r="W558" s="66">
        <f t="shared" si="97"/>
        <v>70.852757289500389</v>
      </c>
      <c r="X558" s="66">
        <f t="shared" si="98"/>
        <v>71.052757289500391</v>
      </c>
      <c r="Y558" s="66">
        <f t="shared" si="99"/>
        <v>68.552757289500391</v>
      </c>
      <c r="Z558" s="66">
        <f t="shared" si="100"/>
        <v>70.852757289500389</v>
      </c>
      <c r="AA558" s="66">
        <f t="shared" si="101"/>
        <v>71.052757289500391</v>
      </c>
      <c r="AB558" t="s">
        <v>526</v>
      </c>
      <c r="AC558" t="s">
        <v>527</v>
      </c>
      <c r="AD558" t="s">
        <v>562</v>
      </c>
      <c r="AE558" t="s">
        <v>529</v>
      </c>
      <c r="AF558">
        <v>44</v>
      </c>
      <c r="AG558" t="s">
        <v>37</v>
      </c>
      <c r="AH558" t="s">
        <v>563</v>
      </c>
      <c r="AI558">
        <v>15.104999999999999</v>
      </c>
      <c r="AJ558">
        <v>3.0000000000000001E-3</v>
      </c>
      <c r="AK558">
        <v>3.0899999999999999E-3</v>
      </c>
      <c r="AL558" t="s">
        <v>579</v>
      </c>
      <c r="AM558" t="s">
        <v>532</v>
      </c>
      <c r="AN558" t="s">
        <v>38</v>
      </c>
      <c r="AO558" t="s">
        <v>39</v>
      </c>
      <c r="AR558" s="71">
        <f t="shared" si="102"/>
        <v>74.399999999999991</v>
      </c>
      <c r="AS558" s="1">
        <f t="shared" si="103"/>
        <v>76.399999999999991</v>
      </c>
      <c r="AT558">
        <v>2</v>
      </c>
      <c r="AU558" t="b">
        <f t="shared" si="104"/>
        <v>0</v>
      </c>
      <c r="AW558">
        <v>7.6399999999999996E-2</v>
      </c>
    </row>
    <row r="559" spans="1:49" x14ac:dyDescent="0.25">
      <c r="A559" s="85" t="s">
        <v>602</v>
      </c>
      <c r="B559" s="85" t="s">
        <v>40</v>
      </c>
      <c r="C559" s="85">
        <v>18</v>
      </c>
      <c r="D559" s="85" t="s">
        <v>91</v>
      </c>
      <c r="E559" s="85">
        <v>19</v>
      </c>
      <c r="F559" s="85" t="s">
        <v>35</v>
      </c>
      <c r="G559" s="85">
        <v>37.521056166056162</v>
      </c>
      <c r="H559" s="85">
        <v>0</v>
      </c>
      <c r="I559" s="85">
        <v>0</v>
      </c>
      <c r="J559" s="85">
        <v>12.843483842100669</v>
      </c>
      <c r="K559" s="85">
        <v>4.7784143331597919</v>
      </c>
      <c r="L559" s="85">
        <v>2.0147560000000002</v>
      </c>
      <c r="M559" s="85">
        <v>1.0974923566927608</v>
      </c>
      <c r="N559" s="85">
        <v>2.2072747719485606</v>
      </c>
      <c r="O559" s="85">
        <v>1.1000000000000001</v>
      </c>
      <c r="P559" s="85">
        <v>3.0121717630818066</v>
      </c>
      <c r="S559" s="88"/>
      <c r="T559" s="90">
        <v>3.5</v>
      </c>
      <c r="V559" s="89">
        <f t="shared" si="96"/>
        <v>68.07464923303975</v>
      </c>
      <c r="W559" s="66">
        <f t="shared" si="97"/>
        <v>70.374649233039747</v>
      </c>
      <c r="X559" s="66">
        <f t="shared" si="98"/>
        <v>70.57464923303975</v>
      </c>
      <c r="Y559" s="66">
        <f t="shared" si="99"/>
        <v>68.07464923303975</v>
      </c>
      <c r="Z559" s="66">
        <f t="shared" si="100"/>
        <v>70.374649233039747</v>
      </c>
      <c r="AA559" s="66">
        <f t="shared" si="101"/>
        <v>70.57464923303975</v>
      </c>
      <c r="AB559" t="s">
        <v>526</v>
      </c>
      <c r="AC559" t="s">
        <v>527</v>
      </c>
      <c r="AD559" t="s">
        <v>562</v>
      </c>
      <c r="AE559" t="s">
        <v>529</v>
      </c>
      <c r="AF559">
        <v>44</v>
      </c>
      <c r="AG559" t="s">
        <v>37</v>
      </c>
      <c r="AH559" t="s">
        <v>563</v>
      </c>
      <c r="AI559">
        <v>30.21</v>
      </c>
      <c r="AJ559">
        <v>3.0000000000000001E-3</v>
      </c>
      <c r="AK559">
        <v>3.0899999999999999E-3</v>
      </c>
      <c r="AL559" t="s">
        <v>580</v>
      </c>
      <c r="AM559" t="s">
        <v>532</v>
      </c>
      <c r="AN559" t="s">
        <v>38</v>
      </c>
      <c r="AO559" t="s">
        <v>39</v>
      </c>
      <c r="AR559" s="71">
        <f t="shared" si="102"/>
        <v>73.300000000000011</v>
      </c>
      <c r="AS559" s="1">
        <f t="shared" si="103"/>
        <v>75.300000000000011</v>
      </c>
      <c r="AT559">
        <v>2</v>
      </c>
      <c r="AU559" t="b">
        <f t="shared" si="104"/>
        <v>0</v>
      </c>
      <c r="AW559">
        <v>7.5300000000000006E-2</v>
      </c>
    </row>
    <row r="560" spans="1:49" x14ac:dyDescent="0.25">
      <c r="A560" s="85" t="s">
        <v>602</v>
      </c>
      <c r="B560" s="85" t="s">
        <v>603</v>
      </c>
      <c r="C560" s="85">
        <v>24</v>
      </c>
      <c r="D560" s="85" t="s">
        <v>91</v>
      </c>
      <c r="E560" s="85">
        <v>19</v>
      </c>
      <c r="F560" s="85" t="s">
        <v>35</v>
      </c>
      <c r="G560" s="85">
        <v>36.723972602739735</v>
      </c>
      <c r="H560" s="85">
        <v>0</v>
      </c>
      <c r="I560" s="85">
        <v>0</v>
      </c>
      <c r="J560" s="85">
        <v>12.845226404872827</v>
      </c>
      <c r="K560" s="85">
        <v>4.752524324577954</v>
      </c>
      <c r="L560" s="85">
        <v>2.0147559999999998</v>
      </c>
      <c r="M560" s="85">
        <v>1.1437332864983194</v>
      </c>
      <c r="N560" s="85">
        <v>2.3049896052631578</v>
      </c>
      <c r="O560" s="85">
        <v>1.1000000000000001</v>
      </c>
      <c r="P560" s="85">
        <v>2.9738704974481829</v>
      </c>
      <c r="S560" s="88"/>
      <c r="T560" s="90">
        <v>3.5</v>
      </c>
      <c r="V560" s="89">
        <f t="shared" si="96"/>
        <v>67.359072721400167</v>
      </c>
      <c r="W560" s="66">
        <f t="shared" si="97"/>
        <v>69.659072721400165</v>
      </c>
      <c r="X560" s="66">
        <f t="shared" si="98"/>
        <v>69.859072721400167</v>
      </c>
      <c r="Y560" s="66">
        <f t="shared" si="99"/>
        <v>67.359072721400167</v>
      </c>
      <c r="Z560" s="66">
        <f t="shared" si="100"/>
        <v>69.659072721400165</v>
      </c>
      <c r="AA560" s="66">
        <f t="shared" si="101"/>
        <v>69.859072721400167</v>
      </c>
      <c r="AB560" t="s">
        <v>526</v>
      </c>
      <c r="AC560" t="s">
        <v>527</v>
      </c>
      <c r="AD560" t="s">
        <v>562</v>
      </c>
      <c r="AE560" t="s">
        <v>529</v>
      </c>
      <c r="AF560">
        <v>44</v>
      </c>
      <c r="AG560" t="s">
        <v>37</v>
      </c>
      <c r="AH560" t="s">
        <v>563</v>
      </c>
      <c r="AI560">
        <v>45.314999999999998</v>
      </c>
      <c r="AJ560">
        <v>3.0000000000000001E-3</v>
      </c>
      <c r="AK560">
        <v>3.0899999999999999E-3</v>
      </c>
      <c r="AL560" t="s">
        <v>581</v>
      </c>
      <c r="AM560" t="s">
        <v>532</v>
      </c>
      <c r="AN560" t="s">
        <v>38</v>
      </c>
      <c r="AO560" t="s">
        <v>39</v>
      </c>
      <c r="AR560" s="71">
        <f t="shared" si="102"/>
        <v>72.899999999999991</v>
      </c>
      <c r="AS560" s="1">
        <f t="shared" si="103"/>
        <v>74.899999999999991</v>
      </c>
      <c r="AT560">
        <v>2</v>
      </c>
      <c r="AU560" t="b">
        <f t="shared" si="104"/>
        <v>0</v>
      </c>
      <c r="AW560">
        <v>7.4899999999999994E-2</v>
      </c>
    </row>
    <row r="561" spans="1:49" x14ac:dyDescent="0.25">
      <c r="A561" s="85" t="s">
        <v>602</v>
      </c>
      <c r="B561" s="85" t="s">
        <v>41</v>
      </c>
      <c r="C561" s="85">
        <v>30</v>
      </c>
      <c r="D561" s="85" t="s">
        <v>91</v>
      </c>
      <c r="E561" s="85">
        <v>19</v>
      </c>
      <c r="F561" s="85" t="s">
        <v>35</v>
      </c>
      <c r="G561" s="85">
        <v>36.292308818148562</v>
      </c>
      <c r="H561" s="85">
        <v>0</v>
      </c>
      <c r="I561" s="85">
        <v>0</v>
      </c>
      <c r="J561" s="85">
        <v>12.571609143073525</v>
      </c>
      <c r="K561" s="85">
        <v>4.7680074839493853</v>
      </c>
      <c r="L561" s="85">
        <v>2.0147559999999998</v>
      </c>
      <c r="M561" s="85">
        <v>1.1552261423230075</v>
      </c>
      <c r="N561" s="85">
        <v>2.4011621016286115</v>
      </c>
      <c r="O561" s="85">
        <v>1.0999999999999996</v>
      </c>
      <c r="P561" s="85">
        <v>2.9520127866098171</v>
      </c>
      <c r="S561" s="88"/>
      <c r="T561" s="90">
        <v>3.5</v>
      </c>
      <c r="V561" s="89">
        <f t="shared" si="96"/>
        <v>66.755082475732905</v>
      </c>
      <c r="W561" s="66">
        <f t="shared" si="97"/>
        <v>69.055082475732902</v>
      </c>
      <c r="X561" s="66">
        <f t="shared" si="98"/>
        <v>69.255082475732905</v>
      </c>
      <c r="Y561" s="66">
        <f t="shared" si="99"/>
        <v>66.755082475732905</v>
      </c>
      <c r="Z561" s="66">
        <f t="shared" si="100"/>
        <v>69.055082475732902</v>
      </c>
      <c r="AA561" s="66">
        <f t="shared" si="101"/>
        <v>69.255082475732905</v>
      </c>
      <c r="AB561" t="s">
        <v>526</v>
      </c>
      <c r="AC561" t="s">
        <v>527</v>
      </c>
      <c r="AD561" t="s">
        <v>562</v>
      </c>
      <c r="AE561" t="s">
        <v>529</v>
      </c>
      <c r="AF561">
        <v>44</v>
      </c>
      <c r="AG561" t="s">
        <v>37</v>
      </c>
      <c r="AH561" t="s">
        <v>563</v>
      </c>
      <c r="AI561">
        <v>15.104999999999999</v>
      </c>
      <c r="AJ561">
        <v>3.0000000000000001E-3</v>
      </c>
      <c r="AK561">
        <v>3.0899999999999999E-3</v>
      </c>
      <c r="AL561" t="s">
        <v>582</v>
      </c>
      <c r="AM561" t="s">
        <v>532</v>
      </c>
      <c r="AN561" t="s">
        <v>38</v>
      </c>
      <c r="AO561" t="s">
        <v>39</v>
      </c>
      <c r="AR561" s="71">
        <f t="shared" si="102"/>
        <v>74.2</v>
      </c>
      <c r="AS561" s="1">
        <f t="shared" si="103"/>
        <v>76.2</v>
      </c>
      <c r="AT561">
        <v>2</v>
      </c>
      <c r="AU561" t="b">
        <f t="shared" si="104"/>
        <v>0</v>
      </c>
      <c r="AW561">
        <v>7.6200000000000004E-2</v>
      </c>
    </row>
    <row r="562" spans="1:49" x14ac:dyDescent="0.25">
      <c r="A562" s="85" t="s">
        <v>602</v>
      </c>
      <c r="B562" s="85" t="s">
        <v>604</v>
      </c>
      <c r="C562" s="85">
        <v>36</v>
      </c>
      <c r="D562" s="85" t="s">
        <v>91</v>
      </c>
      <c r="E562" s="85">
        <v>19</v>
      </c>
      <c r="F562" s="85" t="s">
        <v>35</v>
      </c>
      <c r="G562" s="85">
        <v>35.813467275494673</v>
      </c>
      <c r="H562" s="85">
        <v>0</v>
      </c>
      <c r="I562" s="85">
        <v>0</v>
      </c>
      <c r="J562" s="85">
        <v>11.724555388277793</v>
      </c>
      <c r="K562" s="85">
        <v>4.752524324577954</v>
      </c>
      <c r="L562" s="85">
        <v>2.0147560000000002</v>
      </c>
      <c r="M562" s="85">
        <v>1.1644624863551831</v>
      </c>
      <c r="N562" s="85">
        <v>2.4684880701754377</v>
      </c>
      <c r="O562" s="85">
        <v>1.0999999999999996</v>
      </c>
      <c r="P562" s="85">
        <v>2.9279329143267514</v>
      </c>
      <c r="S562" s="88"/>
      <c r="T562" s="90">
        <v>3.5</v>
      </c>
      <c r="V562" s="89">
        <f t="shared" si="96"/>
        <v>65.46618645920779</v>
      </c>
      <c r="W562" s="66">
        <f t="shared" si="97"/>
        <v>67.766186459207788</v>
      </c>
      <c r="X562" s="66">
        <f t="shared" si="98"/>
        <v>67.96618645920779</v>
      </c>
      <c r="Y562" s="66">
        <f t="shared" si="99"/>
        <v>65.46618645920779</v>
      </c>
      <c r="Z562" s="66">
        <f t="shared" si="100"/>
        <v>67.766186459207788</v>
      </c>
      <c r="AA562" s="66">
        <f t="shared" si="101"/>
        <v>67.96618645920779</v>
      </c>
      <c r="AB562" t="s">
        <v>526</v>
      </c>
      <c r="AC562" t="s">
        <v>527</v>
      </c>
      <c r="AD562" t="s">
        <v>562</v>
      </c>
      <c r="AE562" t="s">
        <v>529</v>
      </c>
      <c r="AF562">
        <v>44</v>
      </c>
      <c r="AG562" t="s">
        <v>37</v>
      </c>
      <c r="AH562" t="s">
        <v>563</v>
      </c>
      <c r="AI562">
        <v>30.209999999999997</v>
      </c>
      <c r="AJ562">
        <v>3.0000000000000001E-3</v>
      </c>
      <c r="AK562">
        <v>3.0899999999999999E-3</v>
      </c>
      <c r="AL562" t="s">
        <v>583</v>
      </c>
      <c r="AM562" t="s">
        <v>532</v>
      </c>
      <c r="AN562" t="s">
        <v>38</v>
      </c>
      <c r="AO562" t="s">
        <v>39</v>
      </c>
      <c r="AR562" s="71">
        <f t="shared" si="102"/>
        <v>73.2</v>
      </c>
      <c r="AS562" s="1">
        <f t="shared" si="103"/>
        <v>75.2</v>
      </c>
      <c r="AT562">
        <v>2</v>
      </c>
      <c r="AU562" t="b">
        <f t="shared" si="104"/>
        <v>0</v>
      </c>
      <c r="AW562">
        <v>7.5200000000000003E-2</v>
      </c>
    </row>
    <row r="563" spans="1:49" x14ac:dyDescent="0.25">
      <c r="A563" s="85" t="s">
        <v>605</v>
      </c>
      <c r="B563" s="85" t="s">
        <v>597</v>
      </c>
      <c r="C563" s="85">
        <v>12</v>
      </c>
      <c r="D563" s="85" t="s">
        <v>91</v>
      </c>
      <c r="E563" s="85">
        <v>19</v>
      </c>
      <c r="F563" s="85" t="s">
        <v>35</v>
      </c>
      <c r="G563" s="85">
        <v>38.031388127853887</v>
      </c>
      <c r="H563" s="85">
        <v>0</v>
      </c>
      <c r="I563" s="85">
        <v>0</v>
      </c>
      <c r="J563" s="85">
        <v>12.743368437213048</v>
      </c>
      <c r="K563" s="85">
        <v>4.7525243245779549</v>
      </c>
      <c r="L563" s="85">
        <v>2.0147560000000002</v>
      </c>
      <c r="M563" s="85">
        <v>1.1014014914584351</v>
      </c>
      <c r="N563" s="85">
        <v>2.088271964912281</v>
      </c>
      <c r="O563" s="85">
        <v>1.1000000000000001</v>
      </c>
      <c r="P563" s="85">
        <v>3.0374073020789387</v>
      </c>
      <c r="S563" s="88"/>
      <c r="T563" s="90">
        <v>3.5</v>
      </c>
      <c r="V563" s="89">
        <f t="shared" si="96"/>
        <v>68.369117648094544</v>
      </c>
      <c r="W563" s="66">
        <f t="shared" si="97"/>
        <v>70.669117648094542</v>
      </c>
      <c r="X563" s="66">
        <f t="shared" si="98"/>
        <v>70.869117648094544</v>
      </c>
      <c r="Y563" s="66">
        <f t="shared" si="99"/>
        <v>68.369117648094544</v>
      </c>
      <c r="Z563" s="66">
        <f t="shared" si="100"/>
        <v>70.669117648094542</v>
      </c>
      <c r="AA563" s="66">
        <f t="shared" si="101"/>
        <v>70.869117648094544</v>
      </c>
      <c r="AB563" t="s">
        <v>526</v>
      </c>
      <c r="AC563" t="s">
        <v>527</v>
      </c>
      <c r="AD563" t="s">
        <v>562</v>
      </c>
      <c r="AE563" t="s">
        <v>529</v>
      </c>
      <c r="AF563">
        <v>44</v>
      </c>
      <c r="AG563" t="s">
        <v>37</v>
      </c>
      <c r="AH563" t="s">
        <v>563</v>
      </c>
      <c r="AI563">
        <v>45.314999999999998</v>
      </c>
      <c r="AJ563">
        <v>3.0000000000000001E-3</v>
      </c>
      <c r="AK563">
        <v>3.0899999999999999E-3</v>
      </c>
      <c r="AL563" t="s">
        <v>584</v>
      </c>
      <c r="AM563" t="s">
        <v>532</v>
      </c>
      <c r="AN563" t="s">
        <v>38</v>
      </c>
      <c r="AO563" t="s">
        <v>39</v>
      </c>
      <c r="AR563" s="71">
        <f t="shared" si="102"/>
        <v>72.800000000000011</v>
      </c>
      <c r="AS563" s="1">
        <f t="shared" si="103"/>
        <v>74.800000000000011</v>
      </c>
      <c r="AT563">
        <v>2</v>
      </c>
      <c r="AU563" t="b">
        <f t="shared" si="104"/>
        <v>0</v>
      </c>
      <c r="AW563">
        <v>7.4800000000000005E-2</v>
      </c>
    </row>
    <row r="564" spans="1:49" x14ac:dyDescent="0.25">
      <c r="A564" s="85" t="s">
        <v>605</v>
      </c>
      <c r="B564" s="85" t="s">
        <v>43</v>
      </c>
      <c r="C564" s="85">
        <v>18</v>
      </c>
      <c r="D564" s="85" t="s">
        <v>91</v>
      </c>
      <c r="E564" s="85">
        <v>19</v>
      </c>
      <c r="F564" s="85" t="s">
        <v>35</v>
      </c>
      <c r="G564" s="85">
        <v>36.472969034608369</v>
      </c>
      <c r="H564" s="85">
        <v>0</v>
      </c>
      <c r="I564" s="85">
        <v>0</v>
      </c>
      <c r="J564" s="85">
        <v>12.777601336796742</v>
      </c>
      <c r="K564" s="85">
        <v>4.7629172677172473</v>
      </c>
      <c r="L564" s="85">
        <v>2.0147559999999993</v>
      </c>
      <c r="M564" s="85">
        <v>1.1256061444887469</v>
      </c>
      <c r="N564" s="85">
        <v>2.2394645249228056</v>
      </c>
      <c r="O564" s="85">
        <v>1.0999999999999999</v>
      </c>
      <c r="P564" s="85">
        <v>2.9522711760765841</v>
      </c>
      <c r="S564" s="88"/>
      <c r="T564" s="90">
        <v>3.5</v>
      </c>
      <c r="V564" s="89">
        <f t="shared" si="96"/>
        <v>66.94558548461049</v>
      </c>
      <c r="W564" s="66">
        <f t="shared" si="97"/>
        <v>69.245585484610487</v>
      </c>
      <c r="X564" s="66">
        <f t="shared" si="98"/>
        <v>69.44558548461049</v>
      </c>
      <c r="Y564" s="66">
        <f t="shared" si="99"/>
        <v>66.94558548461049</v>
      </c>
      <c r="Z564" s="66">
        <f t="shared" si="100"/>
        <v>69.245585484610487</v>
      </c>
      <c r="AA564" s="66">
        <f t="shared" si="101"/>
        <v>69.44558548461049</v>
      </c>
      <c r="AB564" t="s">
        <v>526</v>
      </c>
      <c r="AC564" t="s">
        <v>527</v>
      </c>
      <c r="AD564" t="s">
        <v>562</v>
      </c>
      <c r="AE564" t="s">
        <v>529</v>
      </c>
      <c r="AF564">
        <v>44</v>
      </c>
      <c r="AG564" t="s">
        <v>37</v>
      </c>
      <c r="AH564" t="s">
        <v>563</v>
      </c>
      <c r="AI564">
        <v>15.104999999999999</v>
      </c>
      <c r="AJ564">
        <v>3.0000000000000001E-3</v>
      </c>
      <c r="AK564">
        <v>3.0899999999999999E-3</v>
      </c>
      <c r="AL564" t="s">
        <v>585</v>
      </c>
      <c r="AM564" t="s">
        <v>532</v>
      </c>
      <c r="AN564" t="s">
        <v>38</v>
      </c>
      <c r="AO564" t="s">
        <v>39</v>
      </c>
      <c r="AR564" s="71">
        <f t="shared" si="102"/>
        <v>74</v>
      </c>
      <c r="AS564" s="1">
        <f t="shared" si="103"/>
        <v>76</v>
      </c>
      <c r="AT564">
        <v>2</v>
      </c>
      <c r="AU564" t="b">
        <f t="shared" si="104"/>
        <v>0</v>
      </c>
      <c r="AW564">
        <v>7.5999999999999998E-2</v>
      </c>
    </row>
    <row r="565" spans="1:49" x14ac:dyDescent="0.25">
      <c r="A565" s="85" t="s">
        <v>605</v>
      </c>
      <c r="B565" s="85" t="s">
        <v>606</v>
      </c>
      <c r="C565" s="85">
        <v>24</v>
      </c>
      <c r="D565" s="85" t="s">
        <v>91</v>
      </c>
      <c r="E565" s="85">
        <v>19</v>
      </c>
      <c r="F565" s="85" t="s">
        <v>35</v>
      </c>
      <c r="G565" s="85">
        <v>36.565780821917812</v>
      </c>
      <c r="H565" s="85">
        <v>0</v>
      </c>
      <c r="I565" s="85">
        <v>0</v>
      </c>
      <c r="J565" s="85">
        <v>12.825881420067418</v>
      </c>
      <c r="K565" s="85">
        <v>4.7525243245779549</v>
      </c>
      <c r="L565" s="85">
        <v>2.0147559999999998</v>
      </c>
      <c r="M565" s="85">
        <v>1.1747109113752232</v>
      </c>
      <c r="N565" s="85">
        <v>2.3371287631578945</v>
      </c>
      <c r="O565" s="85">
        <v>1.1000000000000001</v>
      </c>
      <c r="P565" s="85">
        <v>2.967613977223218</v>
      </c>
      <c r="S565" s="88"/>
      <c r="T565" s="90">
        <v>3.5</v>
      </c>
      <c r="V565" s="89">
        <f t="shared" si="96"/>
        <v>67.238396218319522</v>
      </c>
      <c r="W565" s="66">
        <f t="shared" si="97"/>
        <v>69.538396218319519</v>
      </c>
      <c r="X565" s="66">
        <f t="shared" si="98"/>
        <v>69.738396218319522</v>
      </c>
      <c r="Y565" s="66">
        <f t="shared" si="99"/>
        <v>67.238396218319522</v>
      </c>
      <c r="Z565" s="66">
        <f t="shared" si="100"/>
        <v>69.538396218319519</v>
      </c>
      <c r="AA565" s="66">
        <f t="shared" si="101"/>
        <v>69.738396218319522</v>
      </c>
      <c r="AB565" t="s">
        <v>526</v>
      </c>
      <c r="AC565" t="s">
        <v>527</v>
      </c>
      <c r="AD565" t="s">
        <v>562</v>
      </c>
      <c r="AE565" t="s">
        <v>529</v>
      </c>
      <c r="AF565">
        <v>44</v>
      </c>
      <c r="AG565" t="s">
        <v>37</v>
      </c>
      <c r="AH565" t="s">
        <v>563</v>
      </c>
      <c r="AI565">
        <v>30.209999999999997</v>
      </c>
      <c r="AJ565">
        <v>3.0000000000000001E-3</v>
      </c>
      <c r="AK565">
        <v>3.0899999999999999E-3</v>
      </c>
      <c r="AL565" t="s">
        <v>586</v>
      </c>
      <c r="AM565" t="s">
        <v>532</v>
      </c>
      <c r="AN565" t="s">
        <v>38</v>
      </c>
      <c r="AO565" t="s">
        <v>39</v>
      </c>
      <c r="AR565" s="71">
        <f t="shared" si="102"/>
        <v>73.099999999999994</v>
      </c>
      <c r="AS565" s="1">
        <f t="shared" si="103"/>
        <v>75.099999999999994</v>
      </c>
      <c r="AT565">
        <v>2</v>
      </c>
      <c r="AU565" t="b">
        <f t="shared" si="104"/>
        <v>0</v>
      </c>
      <c r="AW565">
        <v>7.51E-2</v>
      </c>
    </row>
    <row r="566" spans="1:49" x14ac:dyDescent="0.25">
      <c r="A566" s="85" t="s">
        <v>605</v>
      </c>
      <c r="B566" s="85" t="s">
        <v>44</v>
      </c>
      <c r="C566" s="85">
        <v>30</v>
      </c>
      <c r="D566" s="85" t="s">
        <v>91</v>
      </c>
      <c r="E566" s="85">
        <v>19</v>
      </c>
      <c r="F566" s="85" t="s">
        <v>35</v>
      </c>
      <c r="G566" s="85">
        <v>35.645226112326775</v>
      </c>
      <c r="H566" s="85">
        <v>0</v>
      </c>
      <c r="I566" s="85">
        <v>0</v>
      </c>
      <c r="J566" s="85">
        <v>12.352676793508197</v>
      </c>
      <c r="K566" s="85">
        <v>4.7587614660992719</v>
      </c>
      <c r="L566" s="85">
        <v>2.0147559999999998</v>
      </c>
      <c r="M566" s="85">
        <v>1.1710273027293538</v>
      </c>
      <c r="N566" s="85">
        <v>2.4289213490403703</v>
      </c>
      <c r="O566" s="85">
        <v>1.0999999999999994</v>
      </c>
      <c r="P566" s="85">
        <v>2.9158869228784736</v>
      </c>
      <c r="S566" s="88"/>
      <c r="T566" s="90">
        <v>3.5</v>
      </c>
      <c r="V566" s="89">
        <f t="shared" si="96"/>
        <v>65.887255946582428</v>
      </c>
      <c r="W566" s="66">
        <f t="shared" si="97"/>
        <v>68.187255946582425</v>
      </c>
      <c r="X566" s="66">
        <f t="shared" si="98"/>
        <v>68.387255946582428</v>
      </c>
      <c r="Y566" s="66">
        <f t="shared" si="99"/>
        <v>65.887255946582428</v>
      </c>
      <c r="Z566" s="66">
        <f t="shared" si="100"/>
        <v>68.187255946582425</v>
      </c>
      <c r="AA566" s="66">
        <f t="shared" si="101"/>
        <v>68.387255946582428</v>
      </c>
      <c r="AB566" t="s">
        <v>526</v>
      </c>
      <c r="AC566" t="s">
        <v>527</v>
      </c>
      <c r="AD566" t="s">
        <v>562</v>
      </c>
      <c r="AE566" t="s">
        <v>529</v>
      </c>
      <c r="AF566">
        <v>44</v>
      </c>
      <c r="AG566" t="s">
        <v>37</v>
      </c>
      <c r="AH566" t="s">
        <v>563</v>
      </c>
      <c r="AI566">
        <v>45.314999999999998</v>
      </c>
      <c r="AJ566">
        <v>3.0000000000000001E-3</v>
      </c>
      <c r="AK566">
        <v>3.0899999999999999E-3</v>
      </c>
      <c r="AL566" t="s">
        <v>587</v>
      </c>
      <c r="AM566" t="s">
        <v>532</v>
      </c>
      <c r="AN566" t="s">
        <v>38</v>
      </c>
      <c r="AO566" t="s">
        <v>39</v>
      </c>
      <c r="AR566" s="71">
        <f t="shared" si="102"/>
        <v>72.7</v>
      </c>
      <c r="AS566" s="1">
        <f t="shared" si="103"/>
        <v>74.7</v>
      </c>
      <c r="AT566">
        <v>2</v>
      </c>
      <c r="AU566" t="b">
        <f t="shared" si="104"/>
        <v>0</v>
      </c>
      <c r="AW566">
        <v>7.4700000000000003E-2</v>
      </c>
    </row>
    <row r="567" spans="1:49" x14ac:dyDescent="0.25">
      <c r="A567" s="85" t="s">
        <v>605</v>
      </c>
      <c r="B567" s="85" t="s">
        <v>607</v>
      </c>
      <c r="C567" s="85">
        <v>36</v>
      </c>
      <c r="D567" s="85" t="s">
        <v>91</v>
      </c>
      <c r="E567" s="85">
        <v>19</v>
      </c>
      <c r="F567" s="85" t="s">
        <v>35</v>
      </c>
      <c r="G567" s="85">
        <v>35.67153284671533</v>
      </c>
      <c r="H567" s="85">
        <v>0</v>
      </c>
      <c r="I567" s="85">
        <v>0</v>
      </c>
      <c r="J567" s="85">
        <v>11.58258060082937</v>
      </c>
      <c r="K567" s="85">
        <v>4.7568645294405831</v>
      </c>
      <c r="L567" s="85">
        <v>2.0147560000000002</v>
      </c>
      <c r="M567" s="85">
        <v>1.1808694469482761</v>
      </c>
      <c r="N567" s="85">
        <v>2.4899141754385958</v>
      </c>
      <c r="O567" s="85">
        <v>1.0999999999999996</v>
      </c>
      <c r="P567" s="85">
        <v>2.9209013289571311</v>
      </c>
      <c r="S567" s="88"/>
      <c r="T567" s="90">
        <v>3.5</v>
      </c>
      <c r="V567" s="89">
        <f t="shared" si="96"/>
        <v>65.217418928329295</v>
      </c>
      <c r="W567" s="66">
        <f t="shared" si="97"/>
        <v>67.517418928329292</v>
      </c>
      <c r="X567" s="66">
        <f t="shared" si="98"/>
        <v>67.717418928329295</v>
      </c>
      <c r="Y567" s="66">
        <f t="shared" si="99"/>
        <v>65.217418928329295</v>
      </c>
      <c r="Z567" s="66">
        <f t="shared" si="100"/>
        <v>67.517418928329292</v>
      </c>
      <c r="AA567" s="66">
        <f t="shared" si="101"/>
        <v>67.717418928329295</v>
      </c>
      <c r="AB567" t="s">
        <v>526</v>
      </c>
      <c r="AC567" t="s">
        <v>527</v>
      </c>
      <c r="AD567" t="s">
        <v>562</v>
      </c>
      <c r="AE567" t="s">
        <v>529</v>
      </c>
      <c r="AF567">
        <v>44</v>
      </c>
      <c r="AG567" t="s">
        <v>37</v>
      </c>
      <c r="AH567" t="s">
        <v>563</v>
      </c>
      <c r="AI567">
        <v>15.104999999999997</v>
      </c>
      <c r="AJ567">
        <v>3.0000000000000001E-3</v>
      </c>
      <c r="AK567">
        <v>3.0899999999999999E-3</v>
      </c>
      <c r="AL567" t="s">
        <v>588</v>
      </c>
      <c r="AM567" t="s">
        <v>532</v>
      </c>
      <c r="AN567" t="s">
        <v>38</v>
      </c>
      <c r="AO567" t="s">
        <v>39</v>
      </c>
      <c r="AR567" s="71">
        <f t="shared" si="102"/>
        <v>73.899999999999991</v>
      </c>
      <c r="AS567" s="1">
        <f t="shared" si="103"/>
        <v>75.899999999999991</v>
      </c>
      <c r="AT567">
        <v>2</v>
      </c>
      <c r="AU567" t="b">
        <f t="shared" si="104"/>
        <v>0</v>
      </c>
      <c r="AW567">
        <v>7.5899999999999995E-2</v>
      </c>
    </row>
    <row r="568" spans="1:49" x14ac:dyDescent="0.25">
      <c r="A568" s="85" t="s">
        <v>608</v>
      </c>
      <c r="B568" s="85" t="s">
        <v>598</v>
      </c>
      <c r="C568" s="85">
        <v>12</v>
      </c>
      <c r="D568" s="85" t="s">
        <v>91</v>
      </c>
      <c r="E568" s="85">
        <v>19</v>
      </c>
      <c r="F568" s="85" t="s">
        <v>35</v>
      </c>
      <c r="G568" s="85">
        <v>37.642210045662104</v>
      </c>
      <c r="H568" s="85">
        <v>0</v>
      </c>
      <c r="I568" s="85">
        <v>0</v>
      </c>
      <c r="J568" s="85">
        <v>12.650496347423877</v>
      </c>
      <c r="K568" s="85">
        <v>4.7525243245779532</v>
      </c>
      <c r="L568" s="85">
        <v>2.0147560000000002</v>
      </c>
      <c r="M568" s="85">
        <v>1.1262060872310409</v>
      </c>
      <c r="N568" s="85">
        <v>2.1323353684210526</v>
      </c>
      <c r="O568" s="85">
        <v>1.0999999999999999</v>
      </c>
      <c r="P568" s="85">
        <v>3.0199302712331351</v>
      </c>
      <c r="S568" s="88"/>
      <c r="T568" s="90">
        <v>3.5</v>
      </c>
      <c r="V568" s="89">
        <f t="shared" si="96"/>
        <v>67.938458444549156</v>
      </c>
      <c r="W568" s="66">
        <f t="shared" si="97"/>
        <v>70.238458444549153</v>
      </c>
      <c r="X568" s="66">
        <f t="shared" si="98"/>
        <v>70.438458444549156</v>
      </c>
      <c r="Y568" s="66">
        <f t="shared" si="99"/>
        <v>67.938458444549156</v>
      </c>
      <c r="Z568" s="66">
        <f t="shared" si="100"/>
        <v>70.238458444549153</v>
      </c>
      <c r="AA568" s="66">
        <f t="shared" si="101"/>
        <v>70.438458444549156</v>
      </c>
      <c r="AB568" t="s">
        <v>526</v>
      </c>
      <c r="AC568" t="s">
        <v>527</v>
      </c>
      <c r="AD568" t="s">
        <v>562</v>
      </c>
      <c r="AE568" t="s">
        <v>529</v>
      </c>
      <c r="AF568">
        <v>44</v>
      </c>
      <c r="AG568" t="s">
        <v>37</v>
      </c>
      <c r="AH568" t="s">
        <v>563</v>
      </c>
      <c r="AI568">
        <v>30.209999999999997</v>
      </c>
      <c r="AJ568">
        <v>3.0000000000000001E-3</v>
      </c>
      <c r="AK568">
        <v>3.0899999999999999E-3</v>
      </c>
      <c r="AL568" t="s">
        <v>589</v>
      </c>
      <c r="AM568" t="s">
        <v>532</v>
      </c>
      <c r="AN568" t="s">
        <v>38</v>
      </c>
      <c r="AO568" t="s">
        <v>39</v>
      </c>
      <c r="AR568" s="71">
        <f t="shared" si="102"/>
        <v>73.099999999999994</v>
      </c>
      <c r="AS568" s="1">
        <f t="shared" si="103"/>
        <v>75.099999999999994</v>
      </c>
      <c r="AT568">
        <v>2</v>
      </c>
      <c r="AU568" t="b">
        <f t="shared" si="104"/>
        <v>0</v>
      </c>
      <c r="AW568">
        <v>7.51E-2</v>
      </c>
    </row>
    <row r="569" spans="1:49" x14ac:dyDescent="0.25">
      <c r="A569" s="85" t="s">
        <v>608</v>
      </c>
      <c r="B569" s="85" t="s">
        <v>388</v>
      </c>
      <c r="C569" s="85">
        <v>18</v>
      </c>
      <c r="D569" s="85" t="s">
        <v>91</v>
      </c>
      <c r="E569" s="85">
        <v>19</v>
      </c>
      <c r="F569" s="85" t="s">
        <v>35</v>
      </c>
      <c r="G569" s="85">
        <v>35.731642335766416</v>
      </c>
      <c r="H569" s="85">
        <v>0</v>
      </c>
      <c r="I569" s="85">
        <v>0</v>
      </c>
      <c r="J569" s="85">
        <v>12.745464968905532</v>
      </c>
      <c r="K569" s="85">
        <v>4.7618033964743294</v>
      </c>
      <c r="L569" s="85">
        <v>2.0147559999999998</v>
      </c>
      <c r="M569" s="85">
        <v>1.149883623333213</v>
      </c>
      <c r="N569" s="85">
        <v>2.2683904696474326</v>
      </c>
      <c r="O569" s="85">
        <v>1.0999999999999996</v>
      </c>
      <c r="P569" s="85">
        <v>2.9190108518778293</v>
      </c>
      <c r="S569" s="88"/>
      <c r="T569" s="90">
        <v>3.5</v>
      </c>
      <c r="V569" s="89">
        <f t="shared" si="96"/>
        <v>66.190951646004748</v>
      </c>
      <c r="W569" s="66">
        <f t="shared" si="97"/>
        <v>68.490951646004746</v>
      </c>
      <c r="X569" s="66">
        <f t="shared" si="98"/>
        <v>68.690951646004748</v>
      </c>
      <c r="Y569" s="66">
        <f t="shared" si="99"/>
        <v>66.190951646004748</v>
      </c>
      <c r="Z569" s="66">
        <f t="shared" si="100"/>
        <v>68.490951646004746</v>
      </c>
      <c r="AA569" s="66">
        <f t="shared" si="101"/>
        <v>68.690951646004748</v>
      </c>
      <c r="AB569" t="s">
        <v>526</v>
      </c>
      <c r="AC569" t="s">
        <v>527</v>
      </c>
      <c r="AD569" t="s">
        <v>562</v>
      </c>
      <c r="AE569" t="s">
        <v>529</v>
      </c>
      <c r="AF569">
        <v>44</v>
      </c>
      <c r="AG569" t="s">
        <v>37</v>
      </c>
      <c r="AH569" t="s">
        <v>563</v>
      </c>
      <c r="AI569">
        <v>45.314999999999998</v>
      </c>
      <c r="AJ569">
        <v>3.0000000000000001E-3</v>
      </c>
      <c r="AK569">
        <v>3.0899999999999999E-3</v>
      </c>
      <c r="AL569" t="s">
        <v>590</v>
      </c>
      <c r="AM569" t="s">
        <v>532</v>
      </c>
      <c r="AN569" t="s">
        <v>38</v>
      </c>
      <c r="AO569" t="s">
        <v>39</v>
      </c>
      <c r="AR569" s="71">
        <f t="shared" si="102"/>
        <v>72.599999999999994</v>
      </c>
      <c r="AS569" s="1">
        <f t="shared" si="103"/>
        <v>74.599999999999994</v>
      </c>
      <c r="AT569">
        <v>2</v>
      </c>
      <c r="AU569" t="b">
        <f t="shared" si="104"/>
        <v>0</v>
      </c>
      <c r="AW569">
        <v>7.46E-2</v>
      </c>
    </row>
    <row r="570" spans="1:49" x14ac:dyDescent="0.25">
      <c r="A570" s="85" t="s">
        <v>608</v>
      </c>
      <c r="B570" s="85" t="s">
        <v>609</v>
      </c>
      <c r="C570" s="85">
        <v>24</v>
      </c>
      <c r="D570" s="85" t="s">
        <v>91</v>
      </c>
      <c r="E570" s="85">
        <v>19</v>
      </c>
      <c r="F570" s="85" t="s">
        <v>35</v>
      </c>
      <c r="G570" s="85">
        <v>36.262589041095886</v>
      </c>
      <c r="H570" s="85">
        <v>0</v>
      </c>
      <c r="I570" s="85">
        <v>0</v>
      </c>
      <c r="J570" s="85">
        <v>12.804463758318576</v>
      </c>
      <c r="K570" s="85">
        <v>4.752524324577954</v>
      </c>
      <c r="L570" s="85">
        <v>2.0147560000000002</v>
      </c>
      <c r="M570" s="85">
        <v>1.1867991791343899</v>
      </c>
      <c r="N570" s="85">
        <v>2.369347736842105</v>
      </c>
      <c r="O570" s="85">
        <v>1.1000000000000001</v>
      </c>
      <c r="P570" s="85">
        <v>2.9534155538863729</v>
      </c>
      <c r="S570" s="88"/>
      <c r="T570" s="90">
        <v>3.5</v>
      </c>
      <c r="V570" s="89">
        <f t="shared" si="96"/>
        <v>66.943895593855288</v>
      </c>
      <c r="W570" s="66">
        <f t="shared" si="97"/>
        <v>69.243895593855285</v>
      </c>
      <c r="X570" s="66">
        <f t="shared" si="98"/>
        <v>69.443895593855288</v>
      </c>
      <c r="Y570" s="66">
        <f t="shared" si="99"/>
        <v>66.943895593855288</v>
      </c>
      <c r="Z570" s="66">
        <f t="shared" si="100"/>
        <v>69.243895593855285</v>
      </c>
      <c r="AA570" s="66">
        <f t="shared" si="101"/>
        <v>69.443895593855288</v>
      </c>
      <c r="AB570" t="s">
        <v>526</v>
      </c>
      <c r="AC570" t="s">
        <v>527</v>
      </c>
      <c r="AD570" t="s">
        <v>562</v>
      </c>
      <c r="AE570" t="s">
        <v>529</v>
      </c>
      <c r="AF570">
        <v>44</v>
      </c>
      <c r="AG570" t="s">
        <v>37</v>
      </c>
      <c r="AH570" t="s">
        <v>563</v>
      </c>
      <c r="AI570">
        <v>15.104999999999997</v>
      </c>
      <c r="AJ570">
        <v>3.0000000000000001E-3</v>
      </c>
      <c r="AK570">
        <v>3.0899999999999999E-3</v>
      </c>
      <c r="AL570" t="s">
        <v>591</v>
      </c>
      <c r="AM570" t="s">
        <v>532</v>
      </c>
      <c r="AN570" t="s">
        <v>38</v>
      </c>
      <c r="AO570" t="s">
        <v>39</v>
      </c>
      <c r="AR570" s="71">
        <f t="shared" si="102"/>
        <v>73.7</v>
      </c>
      <c r="AS570" s="1">
        <f t="shared" si="103"/>
        <v>75.7</v>
      </c>
      <c r="AT570">
        <v>2</v>
      </c>
      <c r="AU570" t="b">
        <f t="shared" si="104"/>
        <v>0</v>
      </c>
      <c r="AW570">
        <v>7.5700000000000003E-2</v>
      </c>
    </row>
    <row r="571" spans="1:49" x14ac:dyDescent="0.25">
      <c r="A571" s="85" t="s">
        <v>608</v>
      </c>
      <c r="B571" s="85" t="s">
        <v>391</v>
      </c>
      <c r="C571" s="85">
        <v>30</v>
      </c>
      <c r="D571" s="85" t="s">
        <v>91</v>
      </c>
      <c r="E571" s="85">
        <v>19</v>
      </c>
      <c r="F571" s="85" t="s">
        <v>35</v>
      </c>
      <c r="G571" s="85">
        <v>35.183880978459293</v>
      </c>
      <c r="H571" s="85">
        <v>0</v>
      </c>
      <c r="I571" s="85">
        <v>0</v>
      </c>
      <c r="J571" s="85">
        <v>12.157851384330554</v>
      </c>
      <c r="K571" s="85">
        <v>4.758089456491958</v>
      </c>
      <c r="L571" s="85">
        <v>2.0147560000000002</v>
      </c>
      <c r="M571" s="85">
        <v>1.1839794733558533</v>
      </c>
      <c r="N571" s="85">
        <v>2.4543629056148806</v>
      </c>
      <c r="O571" s="85">
        <v>1.0999999999999996</v>
      </c>
      <c r="P571" s="85">
        <v>2.8945410172800927</v>
      </c>
      <c r="S571" s="88"/>
      <c r="T571" s="90">
        <v>3.5</v>
      </c>
      <c r="V571" s="89">
        <f t="shared" si="96"/>
        <v>65.247461215532638</v>
      </c>
      <c r="W571" s="66">
        <f t="shared" si="97"/>
        <v>67.547461215532635</v>
      </c>
      <c r="X571" s="66">
        <f t="shared" si="98"/>
        <v>67.747461215532638</v>
      </c>
      <c r="Y571" s="66">
        <f t="shared" si="99"/>
        <v>65.247461215532638</v>
      </c>
      <c r="Z571" s="66">
        <f t="shared" si="100"/>
        <v>67.547461215532635</v>
      </c>
      <c r="AA571" s="66">
        <f t="shared" si="101"/>
        <v>67.747461215532638</v>
      </c>
      <c r="AB571" t="s">
        <v>526</v>
      </c>
      <c r="AC571" t="s">
        <v>527</v>
      </c>
      <c r="AD571" t="s">
        <v>562</v>
      </c>
      <c r="AE571" t="s">
        <v>529</v>
      </c>
      <c r="AF571">
        <v>44</v>
      </c>
      <c r="AG571" t="s">
        <v>37</v>
      </c>
      <c r="AH571" t="s">
        <v>563</v>
      </c>
      <c r="AI571">
        <v>30.209999999999997</v>
      </c>
      <c r="AJ571">
        <v>3.0000000000000001E-3</v>
      </c>
      <c r="AK571">
        <v>3.0899999999999999E-3</v>
      </c>
      <c r="AL571" t="s">
        <v>592</v>
      </c>
      <c r="AM571" t="s">
        <v>532</v>
      </c>
      <c r="AN571" t="s">
        <v>38</v>
      </c>
      <c r="AO571" t="s">
        <v>39</v>
      </c>
      <c r="AR571" s="71">
        <f t="shared" si="102"/>
        <v>73</v>
      </c>
      <c r="AS571" s="1">
        <f t="shared" si="103"/>
        <v>75</v>
      </c>
      <c r="AT571">
        <v>2</v>
      </c>
      <c r="AU571" t="b">
        <f t="shared" si="104"/>
        <v>0</v>
      </c>
      <c r="AW571">
        <v>7.4999999999999997E-2</v>
      </c>
    </row>
    <row r="572" spans="1:49" x14ac:dyDescent="0.25">
      <c r="A572" s="85" t="s">
        <v>608</v>
      </c>
      <c r="B572" s="85" t="s">
        <v>610</v>
      </c>
      <c r="C572" s="85">
        <v>36</v>
      </c>
      <c r="D572" s="85" t="s">
        <v>91</v>
      </c>
      <c r="E572" s="85">
        <v>19</v>
      </c>
      <c r="F572" s="85" t="s">
        <v>35</v>
      </c>
      <c r="G572" s="85">
        <v>35.461919099756685</v>
      </c>
      <c r="H572" s="85">
        <v>0</v>
      </c>
      <c r="I572" s="85">
        <v>0</v>
      </c>
      <c r="J572" s="85">
        <v>11.417575635878887</v>
      </c>
      <c r="K572" s="85">
        <v>4.7568645294405822</v>
      </c>
      <c r="L572" s="85">
        <v>2.0147560000000007</v>
      </c>
      <c r="M572" s="85">
        <v>1.186711392291312</v>
      </c>
      <c r="N572" s="85">
        <v>2.5113934912280693</v>
      </c>
      <c r="O572" s="85">
        <v>1.0999999999999996</v>
      </c>
      <c r="P572" s="85">
        <v>2.910486973532179</v>
      </c>
      <c r="S572" s="88"/>
      <c r="T572" s="90">
        <v>3.5</v>
      </c>
      <c r="V572" s="89">
        <f t="shared" si="96"/>
        <v>64.859707122127716</v>
      </c>
      <c r="W572" s="66">
        <f t="shared" si="97"/>
        <v>67.159707122127713</v>
      </c>
      <c r="X572" s="66">
        <f t="shared" si="98"/>
        <v>67.359707122127716</v>
      </c>
      <c r="Y572" s="66">
        <f t="shared" si="99"/>
        <v>64.859707122127716</v>
      </c>
      <c r="Z572" s="66">
        <f t="shared" si="100"/>
        <v>67.159707122127713</v>
      </c>
      <c r="AA572" s="66">
        <f t="shared" si="101"/>
        <v>67.359707122127716</v>
      </c>
      <c r="AB572" t="s">
        <v>526</v>
      </c>
      <c r="AC572" t="s">
        <v>527</v>
      </c>
      <c r="AD572" t="s">
        <v>562</v>
      </c>
      <c r="AE572" t="s">
        <v>529</v>
      </c>
      <c r="AF572">
        <v>44</v>
      </c>
      <c r="AG572" t="s">
        <v>37</v>
      </c>
      <c r="AH572" t="s">
        <v>563</v>
      </c>
      <c r="AI572">
        <v>45.315000000000005</v>
      </c>
      <c r="AJ572">
        <v>3.0000000000000001E-3</v>
      </c>
      <c r="AK572">
        <v>3.0899999999999999E-3</v>
      </c>
      <c r="AL572" t="s">
        <v>593</v>
      </c>
      <c r="AM572" t="s">
        <v>532</v>
      </c>
      <c r="AN572" t="s">
        <v>38</v>
      </c>
      <c r="AO572" t="s">
        <v>39</v>
      </c>
      <c r="AR572" s="71">
        <f t="shared" si="102"/>
        <v>72.5</v>
      </c>
      <c r="AS572" s="1">
        <f t="shared" si="103"/>
        <v>74.5</v>
      </c>
      <c r="AT572">
        <v>2</v>
      </c>
      <c r="AU572" t="b">
        <f t="shared" si="104"/>
        <v>0</v>
      </c>
      <c r="AW572">
        <v>7.4499999999999997E-2</v>
      </c>
    </row>
    <row r="573" spans="1:49" x14ac:dyDescent="0.25">
      <c r="A573" s="85" t="s">
        <v>611</v>
      </c>
      <c r="B573" s="85" t="s">
        <v>473</v>
      </c>
      <c r="C573" s="85">
        <v>12</v>
      </c>
      <c r="D573" s="85" t="s">
        <v>91</v>
      </c>
      <c r="E573" s="85">
        <v>19</v>
      </c>
      <c r="F573" s="85" t="s">
        <v>35</v>
      </c>
      <c r="G573" s="85">
        <v>37.323506849315073</v>
      </c>
      <c r="H573" s="85">
        <v>0</v>
      </c>
      <c r="I573" s="85">
        <v>0</v>
      </c>
      <c r="J573" s="85">
        <v>12.560620131498869</v>
      </c>
      <c r="K573" s="85">
        <v>4.752524324577954</v>
      </c>
      <c r="L573" s="85">
        <v>2.0147560000000002</v>
      </c>
      <c r="M573" s="85">
        <v>1.1386279613717973</v>
      </c>
      <c r="N573" s="85">
        <v>2.172250771929825</v>
      </c>
      <c r="O573" s="85">
        <v>1.0999999999999999</v>
      </c>
      <c r="P573" s="85">
        <v>3.0034473963658934</v>
      </c>
      <c r="T573" s="90">
        <v>3.5</v>
      </c>
      <c r="V573" s="89">
        <f t="shared" si="96"/>
        <v>67.565733435059414</v>
      </c>
      <c r="W573" s="66">
        <f t="shared" si="97"/>
        <v>69.865733435059411</v>
      </c>
      <c r="X573" s="66">
        <f t="shared" si="98"/>
        <v>70.065733435059414</v>
      </c>
      <c r="Y573" s="66">
        <f t="shared" si="99"/>
        <v>67.565733435059414</v>
      </c>
      <c r="Z573" s="66">
        <f t="shared" si="100"/>
        <v>69.865733435059411</v>
      </c>
      <c r="AA573" s="66">
        <f t="shared" si="101"/>
        <v>70.065733435059414</v>
      </c>
      <c r="AR573" s="71"/>
      <c r="AS573" s="1"/>
    </row>
    <row r="574" spans="1:49" x14ac:dyDescent="0.25">
      <c r="A574" s="85" t="s">
        <v>611</v>
      </c>
      <c r="B574" s="85" t="s">
        <v>498</v>
      </c>
      <c r="C574" s="85">
        <v>18</v>
      </c>
      <c r="D574" s="85" t="s">
        <v>91</v>
      </c>
      <c r="E574" s="85">
        <v>19</v>
      </c>
      <c r="F574" s="85" t="s">
        <v>35</v>
      </c>
      <c r="G574" s="85">
        <v>35.329350333940489</v>
      </c>
      <c r="H574" s="85">
        <v>0</v>
      </c>
      <c r="I574" s="85">
        <v>0</v>
      </c>
      <c r="J574" s="85">
        <v>12.718073691971133</v>
      </c>
      <c r="K574" s="85">
        <v>4.7616570144271471</v>
      </c>
      <c r="L574" s="85">
        <v>2.0147559999999998</v>
      </c>
      <c r="M574" s="85">
        <v>1.1562987031025413</v>
      </c>
      <c r="N574" s="85">
        <v>2.2954845986946553</v>
      </c>
      <c r="O574" s="85">
        <v>1.0999999999999996</v>
      </c>
      <c r="P574" s="85">
        <v>2.8989302879017163</v>
      </c>
      <c r="T574" s="90">
        <v>3.5</v>
      </c>
      <c r="V574" s="89">
        <f t="shared" si="96"/>
        <v>65.77455063003768</v>
      </c>
      <c r="W574" s="66">
        <f t="shared" si="97"/>
        <v>68.074550630037677</v>
      </c>
      <c r="X574" s="66">
        <f t="shared" si="98"/>
        <v>68.27455063003768</v>
      </c>
      <c r="Y574" s="66">
        <f t="shared" si="99"/>
        <v>65.77455063003768</v>
      </c>
      <c r="Z574" s="66">
        <f t="shared" si="100"/>
        <v>68.074550630037677</v>
      </c>
      <c r="AA574" s="66">
        <f t="shared" si="101"/>
        <v>68.27455063003768</v>
      </c>
      <c r="AR574" s="71"/>
      <c r="AS574" s="1"/>
    </row>
    <row r="575" spans="1:49" x14ac:dyDescent="0.25">
      <c r="A575" s="85" t="s">
        <v>611</v>
      </c>
      <c r="B575" s="85" t="s">
        <v>474</v>
      </c>
      <c r="C575" s="85">
        <v>24</v>
      </c>
      <c r="D575" s="85" t="s">
        <v>91</v>
      </c>
      <c r="E575" s="85">
        <v>19</v>
      </c>
      <c r="F575" s="85" t="s">
        <v>35</v>
      </c>
      <c r="G575" s="85">
        <v>36.024525114155253</v>
      </c>
      <c r="H575" s="85">
        <v>0</v>
      </c>
      <c r="I575" s="85">
        <v>0</v>
      </c>
      <c r="J575" s="85">
        <v>12.783736988884211</v>
      </c>
      <c r="K575" s="85">
        <v>4.752524324577954</v>
      </c>
      <c r="L575" s="85">
        <v>2.0147559999999998</v>
      </c>
      <c r="M575" s="85">
        <v>1.1924064096946512</v>
      </c>
      <c r="N575" s="85">
        <v>2.3985337105263156</v>
      </c>
      <c r="O575" s="85">
        <v>1.0999999999999999</v>
      </c>
      <c r="P575" s="85">
        <v>2.94115773994631</v>
      </c>
      <c r="T575" s="90">
        <v>3.5</v>
      </c>
      <c r="V575" s="89">
        <f t="shared" si="96"/>
        <v>66.707640287784699</v>
      </c>
      <c r="W575" s="66">
        <f t="shared" si="97"/>
        <v>69.007640287784696</v>
      </c>
      <c r="X575" s="66">
        <f t="shared" si="98"/>
        <v>69.207640287784699</v>
      </c>
      <c r="Y575" s="66">
        <f t="shared" si="99"/>
        <v>66.707640287784699</v>
      </c>
      <c r="Z575" s="66">
        <f t="shared" si="100"/>
        <v>69.007640287784696</v>
      </c>
      <c r="AA575" s="66">
        <f t="shared" si="101"/>
        <v>69.207640287784699</v>
      </c>
      <c r="AR575" s="71"/>
      <c r="AS575" s="1"/>
    </row>
    <row r="576" spans="1:49" x14ac:dyDescent="0.25">
      <c r="A576" s="85" t="s">
        <v>611</v>
      </c>
      <c r="B576" s="85" t="s">
        <v>500</v>
      </c>
      <c r="C576" s="85">
        <v>30</v>
      </c>
      <c r="D576" s="85" t="s">
        <v>91</v>
      </c>
      <c r="E576" s="85">
        <v>19</v>
      </c>
      <c r="F576" s="85" t="s">
        <v>35</v>
      </c>
      <c r="G576" s="85">
        <v>34.913668854850471</v>
      </c>
      <c r="H576" s="85">
        <v>0</v>
      </c>
      <c r="I576" s="85">
        <v>0</v>
      </c>
      <c r="J576" s="85">
        <v>11.961281223389578</v>
      </c>
      <c r="K576" s="85">
        <v>4.7580057272676735</v>
      </c>
      <c r="L576" s="85">
        <v>2.0147559999999993</v>
      </c>
      <c r="M576" s="85">
        <v>1.1864293535592598</v>
      </c>
      <c r="N576" s="85">
        <v>2.4780794666631367</v>
      </c>
      <c r="O576" s="85">
        <v>1.0999999999999992</v>
      </c>
      <c r="P576" s="85">
        <v>2.8812981772138335</v>
      </c>
      <c r="T576" s="90">
        <v>3.5</v>
      </c>
      <c r="V576" s="89">
        <f t="shared" si="96"/>
        <v>64.79351880294395</v>
      </c>
      <c r="W576" s="66">
        <f t="shared" si="97"/>
        <v>67.093518802943947</v>
      </c>
      <c r="X576" s="66">
        <f t="shared" si="98"/>
        <v>67.29351880294395</v>
      </c>
      <c r="Y576" s="66">
        <f t="shared" si="99"/>
        <v>64.79351880294395</v>
      </c>
      <c r="Z576" s="66">
        <f t="shared" si="100"/>
        <v>67.093518802943947</v>
      </c>
      <c r="AA576" s="66">
        <f t="shared" si="101"/>
        <v>67.29351880294395</v>
      </c>
    </row>
    <row r="577" spans="1:27" x14ac:dyDescent="0.25">
      <c r="A577" s="85" t="s">
        <v>611</v>
      </c>
      <c r="B577" s="85" t="s">
        <v>612</v>
      </c>
      <c r="C577" s="85">
        <v>36</v>
      </c>
      <c r="D577" s="85" t="s">
        <v>91</v>
      </c>
      <c r="E577" s="85">
        <v>19</v>
      </c>
      <c r="F577" s="85" t="s">
        <v>35</v>
      </c>
      <c r="G577" s="85">
        <v>35.275270681265205</v>
      </c>
      <c r="H577" s="85">
        <v>0</v>
      </c>
      <c r="I577" s="85">
        <v>0</v>
      </c>
      <c r="J577" s="85">
        <v>11.257893411733255</v>
      </c>
      <c r="K577" s="85">
        <v>4.7568645294405822</v>
      </c>
      <c r="L577" s="85">
        <v>2.0147559999999998</v>
      </c>
      <c r="M577" s="85">
        <v>1.1881490443038656</v>
      </c>
      <c r="N577" s="85">
        <v>2.5308508070175426</v>
      </c>
      <c r="O577" s="85">
        <v>1.0999999999999994</v>
      </c>
      <c r="P577" s="85">
        <v>2.9006209507122418</v>
      </c>
      <c r="T577" s="90">
        <v>3.5</v>
      </c>
      <c r="V577" s="89">
        <f t="shared" si="96"/>
        <v>64.52440542447269</v>
      </c>
      <c r="W577" s="66">
        <f t="shared" si="97"/>
        <v>66.824405424472687</v>
      </c>
      <c r="X577" s="66">
        <f t="shared" si="98"/>
        <v>67.02440542447269</v>
      </c>
      <c r="Y577" s="66">
        <f t="shared" si="99"/>
        <v>64.52440542447269</v>
      </c>
      <c r="Z577" s="66">
        <f t="shared" si="100"/>
        <v>66.824405424472687</v>
      </c>
      <c r="AA577" s="66">
        <f t="shared" si="101"/>
        <v>67.02440542447269</v>
      </c>
    </row>
    <row r="578" spans="1:27" x14ac:dyDescent="0.25">
      <c r="A578" s="85" t="s">
        <v>615</v>
      </c>
      <c r="B578" s="85" t="s">
        <v>476</v>
      </c>
      <c r="C578" s="85">
        <v>12</v>
      </c>
      <c r="D578" s="85" t="s">
        <v>91</v>
      </c>
      <c r="E578" s="85">
        <v>19</v>
      </c>
      <c r="F578" s="85" t="s">
        <v>35</v>
      </c>
      <c r="G578" s="85">
        <v>36.963470319634688</v>
      </c>
      <c r="H578" s="85">
        <v>0</v>
      </c>
      <c r="I578" s="85">
        <v>0</v>
      </c>
      <c r="J578" s="85">
        <v>12.467748041709699</v>
      </c>
      <c r="K578" s="85">
        <v>4.7525243245779532</v>
      </c>
      <c r="L578" s="85">
        <v>2.0147560000000002</v>
      </c>
      <c r="M578" s="85">
        <v>1.2210649498429416</v>
      </c>
      <c r="N578" s="85">
        <v>2.2153317543859647</v>
      </c>
      <c r="O578" s="85">
        <v>1.0999999999999999</v>
      </c>
      <c r="P578" s="85">
        <v>2.9897121967013907</v>
      </c>
      <c r="T578" s="90">
        <v>3.5</v>
      </c>
      <c r="V578" s="89">
        <f t="shared" si="96"/>
        <v>67.224607586852642</v>
      </c>
      <c r="W578" s="66">
        <f t="shared" si="97"/>
        <v>69.524607586852639</v>
      </c>
      <c r="X578" s="66">
        <f t="shared" si="98"/>
        <v>69.724607586852642</v>
      </c>
      <c r="Y578" s="66">
        <f t="shared" si="99"/>
        <v>67.224607586852642</v>
      </c>
      <c r="Z578" s="66">
        <f t="shared" si="100"/>
        <v>69.524607586852639</v>
      </c>
      <c r="AA578" s="66">
        <f t="shared" si="101"/>
        <v>69.724607586852642</v>
      </c>
    </row>
    <row r="579" spans="1:27" x14ac:dyDescent="0.25">
      <c r="A579" s="85" t="s">
        <v>615</v>
      </c>
      <c r="B579" s="85" t="s">
        <v>504</v>
      </c>
      <c r="C579" s="85">
        <v>18</v>
      </c>
      <c r="D579" s="85" t="s">
        <v>91</v>
      </c>
      <c r="E579" s="85">
        <v>19</v>
      </c>
      <c r="F579" s="85" t="s">
        <v>35</v>
      </c>
      <c r="G579" s="85">
        <v>35.056684914841838</v>
      </c>
      <c r="H579" s="85">
        <v>0</v>
      </c>
      <c r="I579" s="85">
        <v>0</v>
      </c>
      <c r="J579" s="85">
        <v>12.63506536624711</v>
      </c>
      <c r="K579" s="85">
        <v>4.7414833520654609</v>
      </c>
      <c r="L579" s="85">
        <v>2.0147560000000002</v>
      </c>
      <c r="M579" s="85">
        <v>1.2354390098240913</v>
      </c>
      <c r="N579" s="85">
        <v>2.324707283005587</v>
      </c>
      <c r="O579" s="85">
        <v>1.0999999999999999</v>
      </c>
      <c r="P579" s="85">
        <v>2.8837353191243178</v>
      </c>
      <c r="T579" s="90">
        <v>3.5</v>
      </c>
      <c r="V579" s="89">
        <f t="shared" si="96"/>
        <v>65.491871245108399</v>
      </c>
      <c r="W579" s="66">
        <f t="shared" si="97"/>
        <v>67.791871245108396</v>
      </c>
      <c r="X579" s="66">
        <f t="shared" si="98"/>
        <v>67.991871245108399</v>
      </c>
      <c r="Y579" s="66">
        <f t="shared" si="99"/>
        <v>65.491871245108399</v>
      </c>
      <c r="Z579" s="66">
        <f t="shared" si="100"/>
        <v>67.791871245108396</v>
      </c>
      <c r="AA579" s="66">
        <f t="shared" si="101"/>
        <v>67.991871245108399</v>
      </c>
    </row>
    <row r="580" spans="1:27" x14ac:dyDescent="0.25">
      <c r="A580" s="85" t="s">
        <v>615</v>
      </c>
      <c r="B580" s="85" t="s">
        <v>478</v>
      </c>
      <c r="C580" s="85">
        <v>24</v>
      </c>
      <c r="D580" s="85" t="s">
        <v>91</v>
      </c>
      <c r="E580" s="85">
        <v>19</v>
      </c>
      <c r="F580" s="85" t="s">
        <v>35</v>
      </c>
      <c r="G580" s="85">
        <v>35.759840182648396</v>
      </c>
      <c r="H580" s="85">
        <v>0</v>
      </c>
      <c r="I580" s="85">
        <v>0</v>
      </c>
      <c r="J580" s="85">
        <v>12.762319327135366</v>
      </c>
      <c r="K580" s="85">
        <v>4.752524324577954</v>
      </c>
      <c r="L580" s="85">
        <v>2.0147560000000002</v>
      </c>
      <c r="M580" s="85">
        <v>1.2747236523127086</v>
      </c>
      <c r="N580" s="85">
        <v>2.4300343421052624</v>
      </c>
      <c r="O580" s="85">
        <v>1.1000000000000001</v>
      </c>
      <c r="P580" s="85">
        <v>2.9313815163353367</v>
      </c>
      <c r="T580" s="90">
        <v>3.5</v>
      </c>
      <c r="V580" s="89">
        <f t="shared" si="96"/>
        <v>66.52557934511502</v>
      </c>
      <c r="W580" s="66">
        <f t="shared" si="97"/>
        <v>68.825579345115017</v>
      </c>
      <c r="X580" s="66">
        <f t="shared" si="98"/>
        <v>69.02557934511502</v>
      </c>
      <c r="Y580" s="66">
        <f t="shared" si="99"/>
        <v>66.52557934511502</v>
      </c>
      <c r="Z580" s="66">
        <f t="shared" si="100"/>
        <v>68.825579345115017</v>
      </c>
      <c r="AA580" s="66">
        <f t="shared" si="101"/>
        <v>69.02557934511502</v>
      </c>
    </row>
    <row r="581" spans="1:27" x14ac:dyDescent="0.25">
      <c r="A581" s="85" t="s">
        <v>615</v>
      </c>
      <c r="B581" s="85" t="s">
        <v>505</v>
      </c>
      <c r="C581" s="85">
        <v>30</v>
      </c>
      <c r="D581" s="85" t="s">
        <v>91</v>
      </c>
      <c r="E581" s="85">
        <v>19</v>
      </c>
      <c r="F581" s="85" t="s">
        <v>35</v>
      </c>
      <c r="G581" s="85">
        <v>34.720529390288426</v>
      </c>
      <c r="H581" s="85">
        <v>0</v>
      </c>
      <c r="I581" s="85">
        <v>0</v>
      </c>
      <c r="J581" s="85">
        <v>11.737814605649655</v>
      </c>
      <c r="K581" s="85">
        <v>4.7458911618181103</v>
      </c>
      <c r="L581" s="85">
        <v>2.0147560000000002</v>
      </c>
      <c r="M581" s="85">
        <v>1.2691585340831666</v>
      </c>
      <c r="N581" s="85">
        <v>2.5036924115921337</v>
      </c>
      <c r="O581" s="85">
        <v>1.0999999999999999</v>
      </c>
      <c r="P581" s="85">
        <v>2.8732864851928275</v>
      </c>
      <c r="T581" s="90">
        <v>3.5</v>
      </c>
      <c r="V581" s="89">
        <f t="shared" si="96"/>
        <v>64.465128588624324</v>
      </c>
      <c r="W581" s="66">
        <f t="shared" si="97"/>
        <v>66.765128588624322</v>
      </c>
      <c r="X581" s="66">
        <f t="shared" si="98"/>
        <v>66.965128588624324</v>
      </c>
      <c r="Y581" s="66">
        <f t="shared" si="99"/>
        <v>64.465128588624324</v>
      </c>
      <c r="Z581" s="66">
        <f t="shared" si="100"/>
        <v>66.765128588624322</v>
      </c>
      <c r="AA581" s="66">
        <f t="shared" si="101"/>
        <v>66.965128588624324</v>
      </c>
    </row>
    <row r="582" spans="1:27" x14ac:dyDescent="0.25">
      <c r="A582" s="85" t="s">
        <v>615</v>
      </c>
      <c r="B582" s="85" t="s">
        <v>616</v>
      </c>
      <c r="C582" s="85">
        <v>36</v>
      </c>
      <c r="D582" s="85" t="s">
        <v>91</v>
      </c>
      <c r="E582" s="85">
        <v>19</v>
      </c>
      <c r="F582" s="85" t="s">
        <v>35</v>
      </c>
      <c r="G582" s="85">
        <v>35.102259732360096</v>
      </c>
      <c r="H582" s="85">
        <v>0</v>
      </c>
      <c r="I582" s="85">
        <v>0</v>
      </c>
      <c r="J582" s="85">
        <v>11.092888446782771</v>
      </c>
      <c r="K582" s="85">
        <v>4.7568645294405831</v>
      </c>
      <c r="L582" s="85">
        <v>2.0147560000000007</v>
      </c>
      <c r="M582" s="85">
        <v>1.2741590897834794</v>
      </c>
      <c r="N582" s="85">
        <v>2.5518512280701748</v>
      </c>
      <c r="O582" s="85">
        <v>1.0999999999999996</v>
      </c>
      <c r="P582" s="85">
        <v>2.8965262136791394</v>
      </c>
      <c r="T582" s="90">
        <v>3.5</v>
      </c>
      <c r="V582" s="89">
        <f t="shared" si="96"/>
        <v>64.289305240116249</v>
      </c>
      <c r="W582" s="66">
        <f t="shared" si="97"/>
        <v>66.589305240116246</v>
      </c>
      <c r="X582" s="66">
        <f t="shared" si="98"/>
        <v>66.789305240116249</v>
      </c>
      <c r="Y582" s="66">
        <f t="shared" si="99"/>
        <v>64.289305240116249</v>
      </c>
      <c r="Z582" s="66">
        <f t="shared" si="100"/>
        <v>66.589305240116246</v>
      </c>
      <c r="AA582" s="66">
        <f t="shared" si="101"/>
        <v>66.789305240116249</v>
      </c>
    </row>
    <row r="583" spans="1:27" x14ac:dyDescent="0.25">
      <c r="A583" s="85" t="s">
        <v>617</v>
      </c>
      <c r="B583" s="85" t="s">
        <v>481</v>
      </c>
      <c r="C583" s="85">
        <v>12</v>
      </c>
      <c r="D583" s="85" t="s">
        <v>91</v>
      </c>
      <c r="E583" s="85">
        <v>19</v>
      </c>
      <c r="F583" s="85" t="s">
        <v>35</v>
      </c>
      <c r="G583" s="85">
        <v>36.755378995433773</v>
      </c>
      <c r="H583" s="85">
        <v>0</v>
      </c>
      <c r="I583" s="85">
        <v>0</v>
      </c>
      <c r="J583" s="85">
        <v>12.516170718765974</v>
      </c>
      <c r="K583" s="85">
        <v>4.7525243245779549</v>
      </c>
      <c r="L583" s="85">
        <v>2.0147560000000007</v>
      </c>
      <c r="M583" s="85">
        <v>1.2375645809038547</v>
      </c>
      <c r="N583" s="85">
        <v>2.259649859649123</v>
      </c>
      <c r="O583" s="85">
        <v>1.0999999999999999</v>
      </c>
      <c r="P583" s="85">
        <v>2.9814491084008425</v>
      </c>
      <c r="T583" s="90">
        <v>3.5</v>
      </c>
      <c r="V583" s="89">
        <f t="shared" si="96"/>
        <v>67.117493587731531</v>
      </c>
      <c r="W583" s="66">
        <f t="shared" si="97"/>
        <v>69.417493587731528</v>
      </c>
      <c r="X583" s="66">
        <f t="shared" si="98"/>
        <v>69.617493587731531</v>
      </c>
      <c r="Y583" s="66">
        <f t="shared" si="99"/>
        <v>67.117493587731531</v>
      </c>
      <c r="Z583" s="66">
        <f t="shared" si="100"/>
        <v>69.417493587731528</v>
      </c>
      <c r="AA583" s="66">
        <f t="shared" si="101"/>
        <v>69.617493587731531</v>
      </c>
    </row>
    <row r="584" spans="1:27" x14ac:dyDescent="0.25">
      <c r="A584" s="85" t="s">
        <v>617</v>
      </c>
      <c r="B584" s="85" t="s">
        <v>600</v>
      </c>
      <c r="C584" s="85">
        <v>18</v>
      </c>
      <c r="D584" s="85" t="s">
        <v>91</v>
      </c>
      <c r="E584" s="85">
        <v>19</v>
      </c>
      <c r="F584" s="85" t="s">
        <v>35</v>
      </c>
      <c r="G584" s="85">
        <v>34.978591378263488</v>
      </c>
      <c r="H584" s="85">
        <v>0</v>
      </c>
      <c r="I584" s="85">
        <v>0</v>
      </c>
      <c r="J584" s="85">
        <v>12.626578369792089</v>
      </c>
      <c r="K584" s="85">
        <v>4.7260180530988753</v>
      </c>
      <c r="L584" s="85">
        <v>2.0147560000000002</v>
      </c>
      <c r="M584" s="85">
        <v>1.2578275066452733</v>
      </c>
      <c r="N584" s="85">
        <v>2.3551075778001489</v>
      </c>
      <c r="O584" s="85">
        <v>1.0999999999999999</v>
      </c>
      <c r="P584" s="85">
        <v>2.8809200030173034</v>
      </c>
      <c r="T584" s="90">
        <v>3.5</v>
      </c>
      <c r="V584" s="89">
        <f t="shared" si="96"/>
        <v>65.43979888861719</v>
      </c>
      <c r="W584" s="66">
        <f t="shared" si="97"/>
        <v>67.739798888617187</v>
      </c>
      <c r="X584" s="66">
        <f t="shared" si="98"/>
        <v>67.93979888861719</v>
      </c>
      <c r="Y584" s="66">
        <f t="shared" si="99"/>
        <v>65.43979888861719</v>
      </c>
      <c r="Z584" s="66">
        <f t="shared" si="100"/>
        <v>67.739798888617187</v>
      </c>
      <c r="AA584" s="66">
        <f t="shared" si="101"/>
        <v>67.93979888861719</v>
      </c>
    </row>
    <row r="585" spans="1:27" x14ac:dyDescent="0.25">
      <c r="A585" s="85" t="s">
        <v>617</v>
      </c>
      <c r="B585" s="85" t="s">
        <v>483</v>
      </c>
      <c r="C585" s="85">
        <v>24</v>
      </c>
      <c r="D585" s="85" t="s">
        <v>91</v>
      </c>
      <c r="E585" s="85">
        <v>19</v>
      </c>
      <c r="F585" s="85" t="s">
        <v>35</v>
      </c>
      <c r="G585" s="85">
        <v>35.603136986301358</v>
      </c>
      <c r="H585" s="85">
        <v>0</v>
      </c>
      <c r="I585" s="85">
        <v>0</v>
      </c>
      <c r="J585" s="85">
        <v>12.567734098879423</v>
      </c>
      <c r="K585" s="85">
        <v>4.752524324577954</v>
      </c>
      <c r="L585" s="85">
        <v>2.0147560000000002</v>
      </c>
      <c r="M585" s="85">
        <v>1.282744564844575</v>
      </c>
      <c r="N585" s="85">
        <v>2.4624395526315781</v>
      </c>
      <c r="O585" s="85">
        <v>1.1000000000000001</v>
      </c>
      <c r="P585" s="85">
        <v>2.9249313473990251</v>
      </c>
      <c r="T585" s="90">
        <v>3.5</v>
      </c>
      <c r="V585" s="89">
        <f t="shared" si="96"/>
        <v>66.208266874633921</v>
      </c>
      <c r="W585" s="66">
        <f t="shared" si="97"/>
        <v>68.508266874633918</v>
      </c>
      <c r="X585" s="66">
        <f t="shared" si="98"/>
        <v>68.708266874633921</v>
      </c>
      <c r="Y585" s="66">
        <f t="shared" si="99"/>
        <v>66.208266874633921</v>
      </c>
      <c r="Z585" s="66">
        <f t="shared" si="100"/>
        <v>68.508266874633918</v>
      </c>
      <c r="AA585" s="66">
        <f t="shared" si="101"/>
        <v>68.708266874633921</v>
      </c>
    </row>
    <row r="586" spans="1:27" x14ac:dyDescent="0.25">
      <c r="A586" s="85" t="s">
        <v>617</v>
      </c>
      <c r="B586" s="85" t="s">
        <v>601</v>
      </c>
      <c r="C586" s="85">
        <v>30</v>
      </c>
      <c r="D586" s="85" t="s">
        <v>91</v>
      </c>
      <c r="E586" s="85">
        <v>19</v>
      </c>
      <c r="F586" s="85" t="s">
        <v>35</v>
      </c>
      <c r="G586" s="85">
        <v>34.623497447118886</v>
      </c>
      <c r="H586" s="85">
        <v>0</v>
      </c>
      <c r="I586" s="85">
        <v>0</v>
      </c>
      <c r="J586" s="85">
        <v>11.555479188673548</v>
      </c>
      <c r="K586" s="85">
        <v>4.736567621782779</v>
      </c>
      <c r="L586" s="85">
        <v>2.0147560000000002</v>
      </c>
      <c r="M586" s="85">
        <v>1.2791994788352152</v>
      </c>
      <c r="N586" s="85">
        <v>2.5303789986034988</v>
      </c>
      <c r="O586" s="85">
        <v>1.0999999999999999</v>
      </c>
      <c r="P586" s="85">
        <v>2.8682674956629755</v>
      </c>
      <c r="T586" s="90">
        <v>3.5</v>
      </c>
      <c r="V586" s="89">
        <f t="shared" si="96"/>
        <v>64.208146230676903</v>
      </c>
      <c r="W586" s="66">
        <f t="shared" si="97"/>
        <v>66.5081462306769</v>
      </c>
      <c r="X586" s="66">
        <f t="shared" si="98"/>
        <v>66.708146230676903</v>
      </c>
      <c r="Y586" s="66">
        <f t="shared" si="99"/>
        <v>64.208146230676903</v>
      </c>
      <c r="Z586" s="66">
        <f t="shared" si="100"/>
        <v>66.5081462306769</v>
      </c>
      <c r="AA586" s="66">
        <f t="shared" si="101"/>
        <v>66.708146230676903</v>
      </c>
    </row>
    <row r="587" spans="1:27" x14ac:dyDescent="0.25">
      <c r="A587" s="85" t="s">
        <v>617</v>
      </c>
      <c r="B587" s="85" t="s">
        <v>618</v>
      </c>
      <c r="C587" s="85">
        <v>36</v>
      </c>
      <c r="D587" s="85" t="s">
        <v>91</v>
      </c>
      <c r="E587" s="85">
        <v>19</v>
      </c>
      <c r="F587" s="85" t="s">
        <v>35</v>
      </c>
      <c r="G587" s="85">
        <v>35.008902068126524</v>
      </c>
      <c r="H587" s="85">
        <v>0</v>
      </c>
      <c r="I587" s="85">
        <v>0</v>
      </c>
      <c r="J587" s="85">
        <v>10.96316496127881</v>
      </c>
      <c r="K587" s="85">
        <v>4.7568645294405831</v>
      </c>
      <c r="L587" s="85">
        <v>2.0147560000000007</v>
      </c>
      <c r="M587" s="85">
        <v>1.2775287462468146</v>
      </c>
      <c r="N587" s="85">
        <v>2.5734547017543852</v>
      </c>
      <c r="O587" s="85">
        <v>1.0999999999999996</v>
      </c>
      <c r="P587" s="85">
        <v>2.8921061852002934</v>
      </c>
      <c r="T587" s="90">
        <v>3.5</v>
      </c>
      <c r="V587" s="89">
        <f t="shared" si="96"/>
        <v>64.086777192047421</v>
      </c>
      <c r="W587" s="66">
        <f t="shared" si="97"/>
        <v>66.386777192047418</v>
      </c>
      <c r="X587" s="66">
        <f t="shared" si="98"/>
        <v>66.586777192047421</v>
      </c>
      <c r="Y587" s="66">
        <f t="shared" si="99"/>
        <v>64.086777192047421</v>
      </c>
      <c r="Z587" s="66">
        <f t="shared" si="100"/>
        <v>66.386777192047418</v>
      </c>
      <c r="AA587" s="66">
        <f t="shared" si="101"/>
        <v>66.586777192047421</v>
      </c>
    </row>
    <row r="588" spans="1:27" x14ac:dyDescent="0.25">
      <c r="A588" s="85" t="s">
        <v>633</v>
      </c>
      <c r="B588" s="85" t="s">
        <v>40</v>
      </c>
      <c r="C588" s="85">
        <v>12</v>
      </c>
      <c r="D588" s="85" t="s">
        <v>91</v>
      </c>
      <c r="E588" s="85">
        <v>19</v>
      </c>
      <c r="F588" s="85" t="s">
        <v>35</v>
      </c>
      <c r="G588" s="85">
        <v>36.616703196347011</v>
      </c>
      <c r="H588" s="85">
        <v>0</v>
      </c>
      <c r="I588" s="85">
        <v>0</v>
      </c>
      <c r="J588" s="85">
        <v>12.566207485057459</v>
      </c>
      <c r="K588" s="85">
        <v>4.752524324577954</v>
      </c>
      <c r="L588" s="85">
        <v>2.0147560000000007</v>
      </c>
      <c r="M588" s="85">
        <v>1.2689218680284524</v>
      </c>
      <c r="N588" s="85">
        <v>2.3124095087719301</v>
      </c>
      <c r="O588" s="85">
        <v>1.1000000000000001</v>
      </c>
      <c r="P588" s="85">
        <v>2.9768453371766834</v>
      </c>
      <c r="T588" s="90">
        <v>3.5</v>
      </c>
      <c r="V588" s="89">
        <f t="shared" si="96"/>
        <v>67.108367719959489</v>
      </c>
      <c r="W588" s="66">
        <f t="shared" si="97"/>
        <v>69.408367719959486</v>
      </c>
      <c r="X588" s="66">
        <f t="shared" si="98"/>
        <v>69.608367719959489</v>
      </c>
      <c r="Y588" s="66">
        <f t="shared" si="99"/>
        <v>67.108367719959489</v>
      </c>
      <c r="Z588" s="66">
        <f t="shared" si="100"/>
        <v>69.408367719959486</v>
      </c>
      <c r="AA588" s="66">
        <f t="shared" si="101"/>
        <v>69.608367719959489</v>
      </c>
    </row>
    <row r="589" spans="1:27" x14ac:dyDescent="0.25">
      <c r="A589" s="85" t="s">
        <v>633</v>
      </c>
      <c r="B589" s="85" t="s">
        <v>603</v>
      </c>
      <c r="C589" s="85">
        <v>18</v>
      </c>
      <c r="D589" s="85" t="s">
        <v>91</v>
      </c>
      <c r="E589" s="85">
        <v>19</v>
      </c>
      <c r="F589" s="85" t="s">
        <v>35</v>
      </c>
      <c r="G589" s="85">
        <v>35.859927140254989</v>
      </c>
      <c r="H589" s="85">
        <v>0</v>
      </c>
      <c r="I589" s="85">
        <v>0</v>
      </c>
      <c r="J589" s="85">
        <v>12.662430670233464</v>
      </c>
      <c r="K589" s="85">
        <v>4.7270525549054376</v>
      </c>
      <c r="L589" s="85">
        <v>2.0147560000000002</v>
      </c>
      <c r="M589" s="85">
        <v>1.3016762725868898</v>
      </c>
      <c r="N589" s="85">
        <v>2.4060325564749148</v>
      </c>
      <c r="O589" s="85">
        <v>1.1000000000000003</v>
      </c>
      <c r="P589" s="85">
        <v>2.9399549074423272</v>
      </c>
      <c r="T589" s="90">
        <v>3.5</v>
      </c>
      <c r="V589" s="89">
        <f t="shared" si="96"/>
        <v>66.511830101898028</v>
      </c>
      <c r="W589" s="66">
        <f t="shared" si="97"/>
        <v>68.811830101898025</v>
      </c>
      <c r="X589" s="66">
        <f t="shared" si="98"/>
        <v>69.011830101898028</v>
      </c>
      <c r="Y589" s="66">
        <f t="shared" si="99"/>
        <v>66.511830101898028</v>
      </c>
      <c r="Z589" s="66">
        <f t="shared" si="100"/>
        <v>68.811830101898025</v>
      </c>
      <c r="AA589" s="66">
        <f t="shared" si="101"/>
        <v>69.011830101898028</v>
      </c>
    </row>
    <row r="590" spans="1:27" x14ac:dyDescent="0.25">
      <c r="A590" s="85" t="s">
        <v>633</v>
      </c>
      <c r="B590" s="85" t="s">
        <v>41</v>
      </c>
      <c r="C590" s="85">
        <v>24</v>
      </c>
      <c r="D590" s="85" t="s">
        <v>91</v>
      </c>
      <c r="E590" s="85">
        <v>19</v>
      </c>
      <c r="F590" s="85" t="s">
        <v>35</v>
      </c>
      <c r="G590" s="85">
        <v>35.53547031963469</v>
      </c>
      <c r="H590" s="85">
        <v>0</v>
      </c>
      <c r="I590" s="85">
        <v>0</v>
      </c>
      <c r="J590" s="85">
        <v>12.366662696348284</v>
      </c>
      <c r="K590" s="85">
        <v>4.7525243245779549</v>
      </c>
      <c r="L590" s="85">
        <v>2.0147560000000002</v>
      </c>
      <c r="M590" s="85">
        <v>1.2993315829507768</v>
      </c>
      <c r="N590" s="85">
        <v>2.5010171842105269</v>
      </c>
      <c r="O590" s="85">
        <v>1.1000000000000003</v>
      </c>
      <c r="P590" s="85">
        <v>2.9223655282094287</v>
      </c>
      <c r="T590" s="90">
        <v>3.5</v>
      </c>
      <c r="V590" s="89">
        <f t="shared" si="96"/>
        <v>65.992127635931666</v>
      </c>
      <c r="W590" s="66">
        <f t="shared" si="97"/>
        <v>68.292127635931664</v>
      </c>
      <c r="X590" s="66">
        <f t="shared" si="98"/>
        <v>68.492127635931666</v>
      </c>
      <c r="Y590" s="66">
        <f t="shared" si="99"/>
        <v>65.992127635931666</v>
      </c>
      <c r="Z590" s="66">
        <f t="shared" si="100"/>
        <v>68.292127635931664</v>
      </c>
      <c r="AA590" s="66">
        <f t="shared" si="101"/>
        <v>68.492127635931666</v>
      </c>
    </row>
    <row r="591" spans="1:27" x14ac:dyDescent="0.25">
      <c r="A591" s="85" t="s">
        <v>633</v>
      </c>
      <c r="B591" s="85" t="s">
        <v>604</v>
      </c>
      <c r="C591" s="85">
        <v>30</v>
      </c>
      <c r="D591" s="85" t="s">
        <v>91</v>
      </c>
      <c r="E591" s="85">
        <v>19</v>
      </c>
      <c r="F591" s="85" t="s">
        <v>35</v>
      </c>
      <c r="G591" s="85">
        <v>35.114164843180156</v>
      </c>
      <c r="H591" s="85">
        <v>0</v>
      </c>
      <c r="I591" s="85">
        <v>0</v>
      </c>
      <c r="J591" s="85">
        <v>11.396926742511205</v>
      </c>
      <c r="K591" s="85">
        <v>4.7371917248240969</v>
      </c>
      <c r="L591" s="85">
        <v>2.0147560000000002</v>
      </c>
      <c r="M591" s="85">
        <v>1.3013356282958526</v>
      </c>
      <c r="N591" s="85">
        <v>2.5610561198513713</v>
      </c>
      <c r="O591" s="85">
        <v>1.0999999999999999</v>
      </c>
      <c r="P591" s="85">
        <v>2.9008899441749882</v>
      </c>
      <c r="T591" s="90">
        <v>3.5</v>
      </c>
      <c r="V591" s="89">
        <f t="shared" si="96"/>
        <v>64.62632100283767</v>
      </c>
      <c r="W591" s="66">
        <f t="shared" si="97"/>
        <v>66.926321002837668</v>
      </c>
      <c r="X591" s="66">
        <f t="shared" si="98"/>
        <v>67.12632100283767</v>
      </c>
      <c r="Y591" s="66">
        <f t="shared" si="99"/>
        <v>64.62632100283767</v>
      </c>
      <c r="Z591" s="66">
        <f t="shared" si="100"/>
        <v>66.926321002837668</v>
      </c>
      <c r="AA591" s="66">
        <f t="shared" si="101"/>
        <v>67.12632100283767</v>
      </c>
    </row>
    <row r="592" spans="1:27" x14ac:dyDescent="0.25">
      <c r="A592" s="85" t="s">
        <v>633</v>
      </c>
      <c r="B592" s="85" t="s">
        <v>634</v>
      </c>
      <c r="C592" s="85">
        <v>36</v>
      </c>
      <c r="D592" s="85" t="s">
        <v>91</v>
      </c>
      <c r="E592" s="85">
        <v>19</v>
      </c>
      <c r="F592" s="85" t="s">
        <v>35</v>
      </c>
      <c r="G592" s="85">
        <v>34.951614963503651</v>
      </c>
      <c r="H592" s="85">
        <v>0</v>
      </c>
      <c r="I592" s="85">
        <v>0</v>
      </c>
      <c r="J592" s="85">
        <v>10.829117359591383</v>
      </c>
      <c r="K592" s="85">
        <v>4.7568645294405831</v>
      </c>
      <c r="L592" s="85">
        <v>2.0147560000000007</v>
      </c>
      <c r="M592" s="85">
        <v>1.2833583971294149</v>
      </c>
      <c r="N592" s="85">
        <v>2.5991731228070174</v>
      </c>
      <c r="O592" s="85">
        <v>1.0999999999999999</v>
      </c>
      <c r="P592" s="85">
        <v>2.8885357202529129</v>
      </c>
      <c r="T592" s="90">
        <v>3.5</v>
      </c>
      <c r="V592" s="89">
        <f t="shared" ref="V592:V655" si="105">SUM(I592:U592,G592)</f>
        <v>63.923420092724967</v>
      </c>
      <c r="W592" s="66">
        <f t="shared" si="97"/>
        <v>66.223420092724965</v>
      </c>
      <c r="X592" s="66">
        <f t="shared" si="98"/>
        <v>66.423420092724967</v>
      </c>
      <c r="Y592" s="66">
        <f t="shared" si="99"/>
        <v>63.923420092724967</v>
      </c>
      <c r="Z592" s="66">
        <f t="shared" si="100"/>
        <v>66.223420092724965</v>
      </c>
      <c r="AA592" s="66">
        <f t="shared" si="101"/>
        <v>66.423420092724967</v>
      </c>
    </row>
    <row r="593" spans="1:44" x14ac:dyDescent="0.25">
      <c r="A593" s="85" t="s">
        <v>638</v>
      </c>
      <c r="B593" s="85" t="s">
        <v>43</v>
      </c>
      <c r="C593" s="85">
        <v>12</v>
      </c>
      <c r="D593" s="85" t="s">
        <v>91</v>
      </c>
      <c r="E593" s="85">
        <v>19</v>
      </c>
      <c r="F593" s="85" t="s">
        <v>35</v>
      </c>
      <c r="G593" s="85">
        <v>36.482511415525103</v>
      </c>
      <c r="H593" s="85">
        <v>0</v>
      </c>
      <c r="I593" s="85">
        <v>0</v>
      </c>
      <c r="J593" s="85">
        <v>12.61624425134894</v>
      </c>
      <c r="K593" s="85">
        <v>4.7525243245779549</v>
      </c>
      <c r="L593" s="85">
        <v>2.0147560000000002</v>
      </c>
      <c r="M593" s="85">
        <v>1.2922023446507982</v>
      </c>
      <c r="N593" s="85">
        <v>2.3635317894736847</v>
      </c>
      <c r="O593" s="85">
        <v>1.1000000000000001</v>
      </c>
      <c r="P593" s="85">
        <v>2.9716699967997808</v>
      </c>
      <c r="T593" s="90">
        <v>3.5</v>
      </c>
      <c r="V593" s="89">
        <f t="shared" si="105"/>
        <v>67.093440122376251</v>
      </c>
      <c r="W593" s="66">
        <f t="shared" si="97"/>
        <v>69.393440122376248</v>
      </c>
      <c r="X593" s="66">
        <f t="shared" si="98"/>
        <v>69.593440122376251</v>
      </c>
      <c r="Y593" s="66">
        <f t="shared" si="99"/>
        <v>67.093440122376251</v>
      </c>
      <c r="Z593" s="66">
        <f t="shared" si="100"/>
        <v>69.393440122376248</v>
      </c>
      <c r="AA593" s="66">
        <f t="shared" si="101"/>
        <v>69.593440122376251</v>
      </c>
    </row>
    <row r="594" spans="1:44" x14ac:dyDescent="0.25">
      <c r="A594" s="85" t="s">
        <v>638</v>
      </c>
      <c r="B594" s="85" t="s">
        <v>606</v>
      </c>
      <c r="C594" s="85">
        <v>18</v>
      </c>
      <c r="D594" s="85" t="s">
        <v>91</v>
      </c>
      <c r="E594" s="85">
        <v>19</v>
      </c>
      <c r="F594" s="85" t="s">
        <v>35</v>
      </c>
      <c r="G594" s="85">
        <v>36.6034371184371</v>
      </c>
      <c r="H594" s="85">
        <v>0</v>
      </c>
      <c r="I594" s="85">
        <v>0</v>
      </c>
      <c r="J594" s="85">
        <v>12.734379545669261</v>
      </c>
      <c r="K594" s="85">
        <v>4.7421199076661527</v>
      </c>
      <c r="L594" s="85">
        <v>2.0147560000000002</v>
      </c>
      <c r="M594" s="85">
        <v>1.3329514800955056</v>
      </c>
      <c r="N594" s="85">
        <v>2.4525125561934211</v>
      </c>
      <c r="O594" s="85">
        <v>1.1000000000000003</v>
      </c>
      <c r="P594" s="85">
        <v>2.9875424530607311</v>
      </c>
      <c r="T594" s="90">
        <v>3.5</v>
      </c>
      <c r="V594" s="89">
        <f t="shared" si="105"/>
        <v>67.467699061122175</v>
      </c>
      <c r="W594" s="66">
        <f t="shared" si="97"/>
        <v>69.767699061122173</v>
      </c>
      <c r="X594" s="66">
        <f t="shared" si="98"/>
        <v>69.967699061122175</v>
      </c>
      <c r="Y594" s="66">
        <f t="shared" si="99"/>
        <v>67.467699061122175</v>
      </c>
      <c r="Z594" s="66">
        <f t="shared" si="100"/>
        <v>69.767699061122173</v>
      </c>
      <c r="AA594" s="66">
        <f t="shared" si="101"/>
        <v>69.967699061122175</v>
      </c>
    </row>
    <row r="595" spans="1:44" x14ac:dyDescent="0.25">
      <c r="A595" s="85" t="s">
        <v>638</v>
      </c>
      <c r="B595" s="85" t="s">
        <v>44</v>
      </c>
      <c r="C595" s="85">
        <v>24</v>
      </c>
      <c r="D595" s="85" t="s">
        <v>91</v>
      </c>
      <c r="E595" s="85">
        <v>19</v>
      </c>
      <c r="F595" s="85" t="s">
        <v>35</v>
      </c>
      <c r="G595" s="85">
        <v>35.441360730593594</v>
      </c>
      <c r="H595" s="85">
        <v>0</v>
      </c>
      <c r="I595" s="85">
        <v>0</v>
      </c>
      <c r="J595" s="85">
        <v>12.165591293817142</v>
      </c>
      <c r="K595" s="85">
        <v>4.7525243245779549</v>
      </c>
      <c r="L595" s="85">
        <v>2.0147560000000002</v>
      </c>
      <c r="M595" s="85">
        <v>1.3107991016599054</v>
      </c>
      <c r="N595" s="85">
        <v>2.5383975789473689</v>
      </c>
      <c r="O595" s="85">
        <v>1.1000000000000001</v>
      </c>
      <c r="P595" s="85">
        <v>2.9192114243810581</v>
      </c>
      <c r="T595" s="90">
        <v>3.5</v>
      </c>
      <c r="V595" s="89">
        <f t="shared" si="105"/>
        <v>65.742640453977032</v>
      </c>
      <c r="W595" s="66">
        <f t="shared" si="97"/>
        <v>68.042640453977029</v>
      </c>
      <c r="X595" s="66">
        <f t="shared" si="98"/>
        <v>68.242640453977032</v>
      </c>
      <c r="Y595" s="66">
        <f t="shared" si="99"/>
        <v>65.742640453977032</v>
      </c>
      <c r="Z595" s="66">
        <f t="shared" si="100"/>
        <v>68.042640453977029</v>
      </c>
      <c r="AA595" s="66">
        <f t="shared" si="101"/>
        <v>68.242640453977032</v>
      </c>
    </row>
    <row r="596" spans="1:44" x14ac:dyDescent="0.25">
      <c r="A596" s="85" t="s">
        <v>638</v>
      </c>
      <c r="B596" s="85" t="s">
        <v>607</v>
      </c>
      <c r="C596" s="85">
        <v>30</v>
      </c>
      <c r="D596" s="85" t="s">
        <v>91</v>
      </c>
      <c r="E596" s="85">
        <v>19</v>
      </c>
      <c r="F596" s="85" t="s">
        <v>35</v>
      </c>
      <c r="G596" s="85">
        <v>35.513658625730997</v>
      </c>
      <c r="H596" s="85">
        <v>0</v>
      </c>
      <c r="I596" s="85">
        <v>0</v>
      </c>
      <c r="J596" s="85">
        <v>11.278537404980836</v>
      </c>
      <c r="K596" s="85">
        <v>4.7514930229192061</v>
      </c>
      <c r="L596" s="85">
        <v>2.0147560000000002</v>
      </c>
      <c r="M596" s="85">
        <v>1.3154534365044059</v>
      </c>
      <c r="N596" s="85">
        <v>2.5897469605298014</v>
      </c>
      <c r="O596" s="85">
        <v>1.0999999999999999</v>
      </c>
      <c r="P596" s="85">
        <v>2.9258260300726167</v>
      </c>
      <c r="T596" s="90">
        <v>3.5</v>
      </c>
      <c r="V596" s="89">
        <f t="shared" si="105"/>
        <v>64.989471480737862</v>
      </c>
      <c r="W596" s="66">
        <f t="shared" si="97"/>
        <v>67.289471480737859</v>
      </c>
      <c r="X596" s="66">
        <f t="shared" si="98"/>
        <v>67.489471480737862</v>
      </c>
      <c r="Y596" s="66">
        <f t="shared" si="99"/>
        <v>64.989471480737862</v>
      </c>
      <c r="Z596" s="66">
        <f t="shared" si="100"/>
        <v>67.289471480737859</v>
      </c>
      <c r="AA596" s="66">
        <f t="shared" si="101"/>
        <v>67.489471480737862</v>
      </c>
    </row>
    <row r="597" spans="1:44" x14ac:dyDescent="0.25">
      <c r="A597" s="85" t="s">
        <v>638</v>
      </c>
      <c r="B597" s="85" t="s">
        <v>639</v>
      </c>
      <c r="C597" s="85">
        <v>36</v>
      </c>
      <c r="D597" s="85" t="s">
        <v>91</v>
      </c>
      <c r="E597" s="85">
        <v>19</v>
      </c>
      <c r="F597" s="85" t="s">
        <v>35</v>
      </c>
      <c r="G597" s="85">
        <v>34.863312043795624</v>
      </c>
      <c r="H597" s="85">
        <v>0</v>
      </c>
      <c r="I597" s="85">
        <v>0</v>
      </c>
      <c r="J597" s="85">
        <v>10.695069757903953</v>
      </c>
      <c r="K597" s="85">
        <v>4.7568645294405831</v>
      </c>
      <c r="L597" s="85">
        <v>2.0147560000000007</v>
      </c>
      <c r="M597" s="85">
        <v>1.2859292891406953</v>
      </c>
      <c r="N597" s="85">
        <v>2.6240933859649123</v>
      </c>
      <c r="O597" s="85">
        <v>1.0999999999999996</v>
      </c>
      <c r="P597" s="85">
        <v>2.8846339158573131</v>
      </c>
      <c r="T597" s="90">
        <v>3.5</v>
      </c>
      <c r="V597" s="89">
        <f t="shared" si="105"/>
        <v>63.724658922103082</v>
      </c>
      <c r="W597" s="66">
        <f t="shared" si="97"/>
        <v>66.024658922103086</v>
      </c>
      <c r="X597" s="66">
        <f t="shared" si="98"/>
        <v>66.224658922103089</v>
      </c>
      <c r="Y597" s="66">
        <f t="shared" si="99"/>
        <v>63.724658922103082</v>
      </c>
      <c r="Z597" s="66">
        <f t="shared" si="100"/>
        <v>66.024658922103086</v>
      </c>
      <c r="AA597" s="66">
        <f t="shared" si="101"/>
        <v>66.224658922103089</v>
      </c>
    </row>
    <row r="598" spans="1:44" x14ac:dyDescent="0.25">
      <c r="A598" s="85" t="s">
        <v>642</v>
      </c>
      <c r="B598" s="85" t="s">
        <v>388</v>
      </c>
      <c r="C598" s="85">
        <v>12</v>
      </c>
      <c r="D598" s="85" t="s">
        <v>91</v>
      </c>
      <c r="E598" s="85">
        <v>19</v>
      </c>
      <c r="F598" s="85" t="s">
        <v>35</v>
      </c>
      <c r="G598" s="85">
        <v>36.191552511415516</v>
      </c>
      <c r="H598" s="85">
        <v>0</v>
      </c>
      <c r="I598" s="85">
        <v>0</v>
      </c>
      <c r="J598" s="85">
        <v>12.664666928405218</v>
      </c>
      <c r="K598" s="85">
        <v>4.7525243245779567</v>
      </c>
      <c r="L598" s="85">
        <v>2.0147560000000002</v>
      </c>
      <c r="M598" s="85">
        <v>1.3005864072816002</v>
      </c>
      <c r="N598" s="85">
        <v>2.4062852982456144</v>
      </c>
      <c r="O598" s="85">
        <v>1.1000000000000003</v>
      </c>
      <c r="P598" s="85">
        <v>2.9587701402671112</v>
      </c>
      <c r="T598" s="90">
        <v>3.5</v>
      </c>
      <c r="V598" s="89">
        <f t="shared" si="105"/>
        <v>66.889141610193008</v>
      </c>
      <c r="W598" s="66">
        <f t="shared" si="97"/>
        <v>69.189141610193005</v>
      </c>
      <c r="X598" s="66">
        <f t="shared" si="98"/>
        <v>69.389141610193008</v>
      </c>
      <c r="Y598" s="66">
        <f t="shared" si="99"/>
        <v>66.889141610193008</v>
      </c>
      <c r="Z598" s="66">
        <f t="shared" si="100"/>
        <v>69.189141610193005</v>
      </c>
      <c r="AA598" s="66">
        <f t="shared" si="101"/>
        <v>69.389141610193008</v>
      </c>
    </row>
    <row r="599" spans="1:44" x14ac:dyDescent="0.25">
      <c r="A599" s="85" t="s">
        <v>642</v>
      </c>
      <c r="B599" s="85" t="s">
        <v>609</v>
      </c>
      <c r="C599" s="85">
        <v>18</v>
      </c>
      <c r="D599" s="85" t="s">
        <v>91</v>
      </c>
      <c r="E599" s="85">
        <v>19</v>
      </c>
      <c r="F599" s="85" t="s">
        <v>35</v>
      </c>
      <c r="G599" s="85">
        <v>36.747105423522214</v>
      </c>
      <c r="H599" s="85">
        <v>0</v>
      </c>
      <c r="I599" s="85">
        <v>0</v>
      </c>
      <c r="J599" s="85">
        <v>12.770238965925541</v>
      </c>
      <c r="K599" s="85">
        <v>4.7432644809510185</v>
      </c>
      <c r="L599" s="85">
        <v>2.0147560000000007</v>
      </c>
      <c r="M599" s="85">
        <v>1.3299964888288502</v>
      </c>
      <c r="N599" s="85">
        <v>2.4946953251620303</v>
      </c>
      <c r="O599" s="85">
        <v>1.1000000000000005</v>
      </c>
      <c r="P599" s="85">
        <v>2.9931702074560205</v>
      </c>
      <c r="T599" s="90">
        <v>3.5</v>
      </c>
      <c r="V599" s="89">
        <f t="shared" si="105"/>
        <v>67.693226891845683</v>
      </c>
      <c r="W599" s="66">
        <f t="shared" si="97"/>
        <v>69.99322689184568</v>
      </c>
      <c r="X599" s="66">
        <f t="shared" si="98"/>
        <v>70.193226891845683</v>
      </c>
      <c r="Y599" s="66">
        <f t="shared" si="99"/>
        <v>67.693226891845683</v>
      </c>
      <c r="Z599" s="66">
        <f t="shared" si="100"/>
        <v>69.99322689184568</v>
      </c>
      <c r="AA599" s="66">
        <f t="shared" si="101"/>
        <v>70.193226891845683</v>
      </c>
    </row>
    <row r="600" spans="1:44" x14ac:dyDescent="0.25">
      <c r="A600" s="85" t="s">
        <v>642</v>
      </c>
      <c r="B600" s="85" t="s">
        <v>391</v>
      </c>
      <c r="C600" s="85">
        <v>24</v>
      </c>
      <c r="D600" s="85" t="s">
        <v>91</v>
      </c>
      <c r="E600" s="85">
        <v>19</v>
      </c>
      <c r="F600" s="85" t="s">
        <v>35</v>
      </c>
      <c r="G600" s="85">
        <v>35.276520547945196</v>
      </c>
      <c r="H600" s="85">
        <v>0</v>
      </c>
      <c r="I600" s="85">
        <v>0</v>
      </c>
      <c r="J600" s="85">
        <v>11.971006065561198</v>
      </c>
      <c r="K600" s="85">
        <v>4.7525243245779558</v>
      </c>
      <c r="L600" s="85">
        <v>2.0147560000000002</v>
      </c>
      <c r="M600" s="85">
        <v>1.3133819244802027</v>
      </c>
      <c r="N600" s="85">
        <v>2.5696587631578951</v>
      </c>
      <c r="O600" s="85">
        <v>1.1000000000000001</v>
      </c>
      <c r="P600" s="85">
        <v>2.9110859913627358</v>
      </c>
      <c r="T600" s="90">
        <v>3.5</v>
      </c>
      <c r="V600" s="89">
        <f t="shared" si="105"/>
        <v>65.408933617085182</v>
      </c>
      <c r="W600" s="66">
        <f t="shared" si="97"/>
        <v>67.708933617085179</v>
      </c>
      <c r="X600" s="66">
        <f t="shared" si="98"/>
        <v>67.908933617085182</v>
      </c>
      <c r="Y600" s="66">
        <f t="shared" si="99"/>
        <v>65.408933617085182</v>
      </c>
      <c r="Z600" s="66">
        <f t="shared" si="100"/>
        <v>67.708933617085179</v>
      </c>
      <c r="AA600" s="66">
        <f t="shared" si="101"/>
        <v>67.908933617085182</v>
      </c>
    </row>
    <row r="601" spans="1:44" x14ac:dyDescent="0.25">
      <c r="A601" s="85" t="s">
        <v>642</v>
      </c>
      <c r="B601" s="85" t="s">
        <v>610</v>
      </c>
      <c r="C601" s="85">
        <v>30</v>
      </c>
      <c r="D601" s="85" t="s">
        <v>91</v>
      </c>
      <c r="E601" s="85">
        <v>19</v>
      </c>
      <c r="F601" s="85" t="s">
        <v>35</v>
      </c>
      <c r="G601" s="85">
        <v>35.591719605695502</v>
      </c>
      <c r="H601" s="85">
        <v>0</v>
      </c>
      <c r="I601" s="85">
        <v>0</v>
      </c>
      <c r="J601" s="85">
        <v>11.120689667792428</v>
      </c>
      <c r="K601" s="85">
        <v>4.7521711215410489</v>
      </c>
      <c r="L601" s="85">
        <v>2.0147560000000002</v>
      </c>
      <c r="M601" s="85">
        <v>1.311356939901875</v>
      </c>
      <c r="N601" s="85">
        <v>2.6149363678346478</v>
      </c>
      <c r="O601" s="85">
        <v>1.1000000000000001</v>
      </c>
      <c r="P601" s="85">
        <v>2.9281444674790129</v>
      </c>
      <c r="T601" s="90">
        <v>3.5</v>
      </c>
      <c r="V601" s="89">
        <f t="shared" si="105"/>
        <v>64.933774170244519</v>
      </c>
      <c r="W601" s="66">
        <f t="shared" si="97"/>
        <v>67.233774170244516</v>
      </c>
      <c r="X601" s="66">
        <f t="shared" si="98"/>
        <v>67.433774170244519</v>
      </c>
      <c r="Y601" s="66">
        <f t="shared" si="99"/>
        <v>64.933774170244519</v>
      </c>
      <c r="Z601" s="66">
        <f t="shared" si="100"/>
        <v>67.233774170244516</v>
      </c>
      <c r="AA601" s="66">
        <f t="shared" si="101"/>
        <v>67.433774170244519</v>
      </c>
    </row>
    <row r="602" spans="1:44" x14ac:dyDescent="0.25">
      <c r="A602" s="85" t="s">
        <v>642</v>
      </c>
      <c r="B602" s="85" t="s">
        <v>643</v>
      </c>
      <c r="C602" s="85">
        <v>36</v>
      </c>
      <c r="D602" s="85" t="s">
        <v>91</v>
      </c>
      <c r="E602" s="85">
        <v>19</v>
      </c>
      <c r="F602" s="85" t="s">
        <v>35</v>
      </c>
      <c r="G602" s="85">
        <v>34.740909367396597</v>
      </c>
      <c r="H602" s="85">
        <v>0</v>
      </c>
      <c r="I602" s="85">
        <v>0</v>
      </c>
      <c r="J602" s="85">
        <v>10.56534627239999</v>
      </c>
      <c r="K602" s="85">
        <v>4.756864529440584</v>
      </c>
      <c r="L602" s="85">
        <v>2.0147560000000007</v>
      </c>
      <c r="M602" s="85">
        <v>1.2840758093386444</v>
      </c>
      <c r="N602" s="85">
        <v>2.6449341754385962</v>
      </c>
      <c r="O602" s="85">
        <v>1.0999999999999996</v>
      </c>
      <c r="P602" s="85">
        <v>2.8779823494577683</v>
      </c>
      <c r="T602" s="90">
        <v>3.5</v>
      </c>
      <c r="V602" s="89">
        <f t="shared" si="105"/>
        <v>63.484868503472178</v>
      </c>
      <c r="W602" s="66">
        <f t="shared" si="97"/>
        <v>65.784868503472183</v>
      </c>
      <c r="X602" s="66">
        <f t="shared" si="98"/>
        <v>65.984868503472171</v>
      </c>
      <c r="Y602" s="66">
        <f t="shared" si="99"/>
        <v>63.484868503472178</v>
      </c>
      <c r="Z602" s="66">
        <f t="shared" si="100"/>
        <v>65.784868503472183</v>
      </c>
      <c r="AA602" s="66">
        <f t="shared" si="101"/>
        <v>65.984868503472171</v>
      </c>
    </row>
    <row r="603" spans="1:44" x14ac:dyDescent="0.25">
      <c r="A603" s="85" t="s">
        <v>495</v>
      </c>
      <c r="B603" s="85" t="s">
        <v>496</v>
      </c>
      <c r="C603" s="85">
        <v>12</v>
      </c>
      <c r="D603" s="85" t="s">
        <v>94</v>
      </c>
      <c r="E603" s="85">
        <v>29</v>
      </c>
      <c r="F603" s="85" t="s">
        <v>35</v>
      </c>
      <c r="G603" s="85">
        <v>37.818188040119907</v>
      </c>
      <c r="H603" s="85">
        <v>1.6381606428596385</v>
      </c>
      <c r="I603" s="85">
        <v>0</v>
      </c>
      <c r="J603" s="85">
        <v>16.385461830481262</v>
      </c>
      <c r="K603" s="85">
        <v>0</v>
      </c>
      <c r="L603" s="85">
        <v>2.95</v>
      </c>
      <c r="M603" s="85">
        <v>0.85668857859357095</v>
      </c>
      <c r="N603" s="85">
        <v>15.702307850407429</v>
      </c>
      <c r="O603" s="85">
        <v>1.0999999999999999</v>
      </c>
      <c r="P603" s="85">
        <v>4.0702300973075856</v>
      </c>
      <c r="T603" s="90">
        <v>4.5</v>
      </c>
      <c r="V603" s="89">
        <f t="shared" si="105"/>
        <v>83.382876396909751</v>
      </c>
      <c r="W603" s="66">
        <f t="shared" ref="W603:W666" si="106">+V603+$W$1</f>
        <v>85.682876396909748</v>
      </c>
      <c r="X603" s="66">
        <f t="shared" ref="X603:X666" si="107">+V603+$X$1</f>
        <v>85.882876396909751</v>
      </c>
      <c r="Y603" s="66">
        <f t="shared" ref="Y603:Y666" si="108">+V603</f>
        <v>83.382876396909751</v>
      </c>
      <c r="Z603" s="66">
        <f t="shared" ref="Z603:Z666" si="109">+W603</f>
        <v>85.682876396909748</v>
      </c>
      <c r="AA603" s="66">
        <f t="shared" ref="AA603:AA666" si="110">+X603</f>
        <v>85.882876396909751</v>
      </c>
      <c r="AB603" t="s">
        <v>485</v>
      </c>
      <c r="AC603" t="s">
        <v>620</v>
      </c>
      <c r="AD603" t="s">
        <v>621</v>
      </c>
      <c r="AE603" t="s">
        <v>632</v>
      </c>
      <c r="AF603">
        <v>31</v>
      </c>
      <c r="AG603" t="s">
        <v>37</v>
      </c>
      <c r="AH603" t="s">
        <v>622</v>
      </c>
      <c r="AI603">
        <v>239.18300000000002</v>
      </c>
      <c r="AJ603">
        <v>4.9890000000000004E-2</v>
      </c>
      <c r="AK603">
        <v>0</v>
      </c>
      <c r="AL603" t="s">
        <v>623</v>
      </c>
      <c r="AM603" t="s">
        <v>624</v>
      </c>
      <c r="AN603" t="s">
        <v>38</v>
      </c>
      <c r="AO603" t="s">
        <v>39</v>
      </c>
      <c r="AP603" t="s">
        <v>75</v>
      </c>
      <c r="AR603">
        <v>90</v>
      </c>
    </row>
    <row r="604" spans="1:44" x14ac:dyDescent="0.25">
      <c r="A604" s="85" t="s">
        <v>495</v>
      </c>
      <c r="B604" s="85" t="s">
        <v>473</v>
      </c>
      <c r="C604" s="85">
        <v>18</v>
      </c>
      <c r="D604" s="85" t="s">
        <v>94</v>
      </c>
      <c r="E604" s="85">
        <v>29</v>
      </c>
      <c r="F604" s="85" t="s">
        <v>35</v>
      </c>
      <c r="G604" s="85">
        <v>40.999968749647749</v>
      </c>
      <c r="H604" s="85">
        <v>1.6185157581947536</v>
      </c>
      <c r="I604" s="85">
        <v>0</v>
      </c>
      <c r="J604" s="85">
        <v>19.679667466946199</v>
      </c>
      <c r="K604" s="85">
        <v>0</v>
      </c>
      <c r="L604" s="85">
        <v>2.95</v>
      </c>
      <c r="M604" s="85">
        <v>1.0309562590206252</v>
      </c>
      <c r="N604" s="85">
        <v>15.562919420019945</v>
      </c>
      <c r="O604" s="85">
        <v>1.0999999999999999</v>
      </c>
      <c r="P604" s="85">
        <v>4.298612954436873</v>
      </c>
      <c r="T604" s="90">
        <v>3.5</v>
      </c>
      <c r="V604" s="89">
        <f t="shared" si="105"/>
        <v>89.122124850071387</v>
      </c>
      <c r="W604" s="66">
        <f t="shared" si="106"/>
        <v>91.422124850071384</v>
      </c>
      <c r="X604" s="66">
        <f t="shared" si="107"/>
        <v>91.622124850071387</v>
      </c>
      <c r="Y604" s="66">
        <f t="shared" si="108"/>
        <v>89.122124850071387</v>
      </c>
      <c r="Z604" s="66">
        <f t="shared" si="109"/>
        <v>91.422124850071384</v>
      </c>
      <c r="AA604" s="66">
        <f t="shared" si="110"/>
        <v>91.622124850071387</v>
      </c>
      <c r="AB604" t="s">
        <v>485</v>
      </c>
      <c r="AC604" t="s">
        <v>620</v>
      </c>
      <c r="AD604" t="s">
        <v>621</v>
      </c>
      <c r="AE604" t="s">
        <v>529</v>
      </c>
      <c r="AF604">
        <v>31</v>
      </c>
      <c r="AG604" t="s">
        <v>37</v>
      </c>
      <c r="AH604" t="s">
        <v>622</v>
      </c>
      <c r="AI604">
        <v>359.94000000000005</v>
      </c>
      <c r="AJ604">
        <v>4.9890000000000004E-2</v>
      </c>
      <c r="AK604">
        <v>0</v>
      </c>
      <c r="AL604" t="s">
        <v>625</v>
      </c>
      <c r="AM604" t="s">
        <v>624</v>
      </c>
      <c r="AN604" t="s">
        <v>38</v>
      </c>
      <c r="AO604" t="s">
        <v>39</v>
      </c>
      <c r="AP604" t="s">
        <v>75</v>
      </c>
    </row>
    <row r="605" spans="1:44" x14ac:dyDescent="0.25">
      <c r="A605" s="85" t="s">
        <v>495</v>
      </c>
      <c r="B605" s="85" t="s">
        <v>498</v>
      </c>
      <c r="C605" s="85">
        <v>24</v>
      </c>
      <c r="D605" s="85" t="s">
        <v>94</v>
      </c>
      <c r="E605" s="85">
        <v>29</v>
      </c>
      <c r="F605" s="85" t="s">
        <v>35</v>
      </c>
      <c r="G605" s="85">
        <v>37.915397645317583</v>
      </c>
      <c r="H605" s="85">
        <v>1.5586213896098187</v>
      </c>
      <c r="I605" s="85">
        <v>0</v>
      </c>
      <c r="J605" s="85">
        <v>22.099665146561417</v>
      </c>
      <c r="K605" s="85">
        <v>0</v>
      </c>
      <c r="L605" s="85">
        <v>2.95</v>
      </c>
      <c r="M605" s="85">
        <v>1.0169682580591601</v>
      </c>
      <c r="N605" s="85">
        <v>15.43363488527403</v>
      </c>
      <c r="O605" s="85">
        <v>1.0999999999999996</v>
      </c>
      <c r="P605" s="85">
        <v>4.0694360559942062</v>
      </c>
      <c r="T605" s="90">
        <v>3.5</v>
      </c>
      <c r="V605" s="89">
        <f t="shared" si="105"/>
        <v>88.0851019912064</v>
      </c>
      <c r="W605" s="66">
        <f t="shared" si="106"/>
        <v>90.385101991206398</v>
      </c>
      <c r="X605" s="66">
        <f t="shared" si="107"/>
        <v>90.5851019912064</v>
      </c>
      <c r="Y605" s="66">
        <f t="shared" si="108"/>
        <v>88.0851019912064</v>
      </c>
      <c r="Z605" s="66">
        <f t="shared" si="109"/>
        <v>90.385101991206398</v>
      </c>
      <c r="AA605" s="66">
        <f t="shared" si="110"/>
        <v>90.5851019912064</v>
      </c>
      <c r="AB605" t="s">
        <v>485</v>
      </c>
      <c r="AC605" t="s">
        <v>620</v>
      </c>
      <c r="AD605" t="s">
        <v>621</v>
      </c>
      <c r="AE605" t="s">
        <v>529</v>
      </c>
      <c r="AF605">
        <v>31</v>
      </c>
      <c r="AG605" t="s">
        <v>37</v>
      </c>
      <c r="AH605" t="s">
        <v>622</v>
      </c>
      <c r="AI605">
        <v>478.3660000000001</v>
      </c>
      <c r="AJ605">
        <v>4.9890000000000004E-2</v>
      </c>
      <c r="AK605">
        <v>0</v>
      </c>
      <c r="AL605" t="s">
        <v>626</v>
      </c>
      <c r="AM605" t="s">
        <v>624</v>
      </c>
      <c r="AN605" t="s">
        <v>38</v>
      </c>
      <c r="AO605" t="s">
        <v>39</v>
      </c>
      <c r="AP605" t="s">
        <v>75</v>
      </c>
    </row>
    <row r="606" spans="1:44" x14ac:dyDescent="0.25">
      <c r="A606" s="85" t="s">
        <v>495</v>
      </c>
      <c r="B606" s="85" t="s">
        <v>474</v>
      </c>
      <c r="C606" s="85">
        <v>30</v>
      </c>
      <c r="D606" s="85" t="s">
        <v>94</v>
      </c>
      <c r="E606" s="85">
        <v>29</v>
      </c>
      <c r="F606" s="85" t="s">
        <v>35</v>
      </c>
      <c r="G606" s="85">
        <v>40.095345546486101</v>
      </c>
      <c r="H606" s="85">
        <v>1.5800912471813007</v>
      </c>
      <c r="I606" s="85">
        <v>0</v>
      </c>
      <c r="J606" s="85">
        <v>24.011502159044813</v>
      </c>
      <c r="K606" s="85">
        <v>0</v>
      </c>
      <c r="L606" s="85">
        <v>2.95</v>
      </c>
      <c r="M606" s="85">
        <v>1.1234076214829682</v>
      </c>
      <c r="N606" s="85">
        <v>15.558928831940932</v>
      </c>
      <c r="O606" s="85">
        <v>1.0999999999999999</v>
      </c>
      <c r="P606" s="85">
        <v>4.2406654219936115</v>
      </c>
      <c r="T606" s="90">
        <v>3.5</v>
      </c>
      <c r="V606" s="89">
        <f t="shared" si="105"/>
        <v>92.579849580948434</v>
      </c>
      <c r="W606" s="66">
        <f t="shared" si="106"/>
        <v>94.879849580948431</v>
      </c>
      <c r="X606" s="66">
        <f t="shared" si="107"/>
        <v>95.079849580948434</v>
      </c>
      <c r="Y606" s="66">
        <f t="shared" si="108"/>
        <v>92.579849580948434</v>
      </c>
      <c r="Z606" s="66">
        <f t="shared" si="109"/>
        <v>94.879849580948431</v>
      </c>
      <c r="AA606" s="66">
        <f t="shared" si="110"/>
        <v>95.079849580948434</v>
      </c>
      <c r="AB606" t="s">
        <v>485</v>
      </c>
      <c r="AC606" t="s">
        <v>620</v>
      </c>
      <c r="AD606" t="s">
        <v>621</v>
      </c>
      <c r="AE606" t="s">
        <v>529</v>
      </c>
      <c r="AF606">
        <v>31</v>
      </c>
      <c r="AG606" t="s">
        <v>37</v>
      </c>
      <c r="AH606" t="s">
        <v>622</v>
      </c>
      <c r="AI606">
        <v>599.12300000000005</v>
      </c>
      <c r="AJ606">
        <v>4.9890000000000004E-2</v>
      </c>
      <c r="AK606">
        <v>0</v>
      </c>
      <c r="AL606" t="s">
        <v>627</v>
      </c>
      <c r="AM606" t="s">
        <v>624</v>
      </c>
      <c r="AN606" t="s">
        <v>38</v>
      </c>
      <c r="AO606" t="s">
        <v>39</v>
      </c>
      <c r="AP606" t="s">
        <v>75</v>
      </c>
    </row>
    <row r="607" spans="1:44" x14ac:dyDescent="0.25">
      <c r="A607" s="85" t="s">
        <v>495</v>
      </c>
      <c r="B607" s="85" t="s">
        <v>500</v>
      </c>
      <c r="C607" s="85">
        <v>36</v>
      </c>
      <c r="D607" s="85" t="s">
        <v>94</v>
      </c>
      <c r="E607" s="85">
        <v>29</v>
      </c>
      <c r="F607" s="85" t="s">
        <v>35</v>
      </c>
      <c r="G607" s="85">
        <v>38.322886269787837</v>
      </c>
      <c r="H607" s="85">
        <v>1.5660460871394406</v>
      </c>
      <c r="I607" s="85">
        <v>0</v>
      </c>
      <c r="J607" s="85">
        <v>23.769705239920906</v>
      </c>
      <c r="K607" s="85">
        <v>0</v>
      </c>
      <c r="L607" s="85">
        <v>2.9500000000000006</v>
      </c>
      <c r="M607" s="85">
        <v>1.1026580730288125</v>
      </c>
      <c r="N607" s="85">
        <v>15.732644450475162</v>
      </c>
      <c r="O607" s="85">
        <v>1.1000000000000001</v>
      </c>
      <c r="P607" s="85">
        <v>4.1256814043237195</v>
      </c>
      <c r="T607" s="90">
        <v>3.5</v>
      </c>
      <c r="V607" s="89">
        <f t="shared" si="105"/>
        <v>90.603575437536449</v>
      </c>
      <c r="W607" s="66">
        <f t="shared" si="106"/>
        <v>92.903575437536446</v>
      </c>
      <c r="X607" s="66">
        <f t="shared" si="107"/>
        <v>93.103575437536449</v>
      </c>
      <c r="Y607" s="66">
        <f t="shared" si="108"/>
        <v>90.603575437536449</v>
      </c>
      <c r="Z607" s="66">
        <f t="shared" si="109"/>
        <v>92.903575437536446</v>
      </c>
      <c r="AA607" s="66">
        <f t="shared" si="110"/>
        <v>93.103575437536449</v>
      </c>
      <c r="AB607" t="s">
        <v>485</v>
      </c>
      <c r="AC607" t="s">
        <v>620</v>
      </c>
      <c r="AD607" t="s">
        <v>621</v>
      </c>
      <c r="AE607" t="s">
        <v>529</v>
      </c>
      <c r="AF607">
        <v>31</v>
      </c>
      <c r="AG607" t="s">
        <v>37</v>
      </c>
      <c r="AH607" t="s">
        <v>622</v>
      </c>
      <c r="AI607">
        <v>22.611000000000001</v>
      </c>
      <c r="AJ607">
        <v>4.9890000000000004E-2</v>
      </c>
      <c r="AK607">
        <v>0</v>
      </c>
      <c r="AL607" t="s">
        <v>628</v>
      </c>
      <c r="AM607" t="s">
        <v>624</v>
      </c>
      <c r="AN607" t="s">
        <v>38</v>
      </c>
      <c r="AO607" t="s">
        <v>39</v>
      </c>
      <c r="AP607" t="s">
        <v>75</v>
      </c>
    </row>
    <row r="608" spans="1:44" x14ac:dyDescent="0.25">
      <c r="A608" s="85" t="s">
        <v>502</v>
      </c>
      <c r="B608" s="85" t="s">
        <v>503</v>
      </c>
      <c r="C608" s="85">
        <v>12</v>
      </c>
      <c r="D608" s="85" t="s">
        <v>94</v>
      </c>
      <c r="E608" s="85">
        <v>29</v>
      </c>
      <c r="F608" s="85" t="s">
        <v>35</v>
      </c>
      <c r="G608" s="85">
        <v>38.147845708097975</v>
      </c>
      <c r="H608" s="85">
        <v>1.6125854341253643</v>
      </c>
      <c r="I608" s="85">
        <v>0</v>
      </c>
      <c r="J608" s="85">
        <v>17.705617522984497</v>
      </c>
      <c r="K608" s="85">
        <v>0</v>
      </c>
      <c r="L608" s="85">
        <v>2.9500000000000011</v>
      </c>
      <c r="M608" s="85">
        <v>0.85926717207560199</v>
      </c>
      <c r="N608" s="85">
        <v>15.70782043660712</v>
      </c>
      <c r="O608" s="85">
        <v>1.1000000000000003</v>
      </c>
      <c r="P608" s="85">
        <v>4.094210265491431</v>
      </c>
      <c r="T608" s="90">
        <v>3.5</v>
      </c>
      <c r="V608" s="89">
        <f t="shared" si="105"/>
        <v>84.064761105256622</v>
      </c>
      <c r="W608" s="66">
        <f t="shared" si="106"/>
        <v>86.364761105256619</v>
      </c>
      <c r="X608" s="66">
        <f t="shared" si="107"/>
        <v>86.564761105256622</v>
      </c>
      <c r="Y608" s="66">
        <f t="shared" si="108"/>
        <v>84.064761105256622</v>
      </c>
      <c r="Z608" s="66">
        <f t="shared" si="109"/>
        <v>86.364761105256619</v>
      </c>
      <c r="AA608" s="66">
        <f t="shared" si="110"/>
        <v>86.564761105256622</v>
      </c>
    </row>
    <row r="609" spans="1:27" x14ac:dyDescent="0.25">
      <c r="A609" s="85" t="s">
        <v>502</v>
      </c>
      <c r="B609" s="85" t="s">
        <v>476</v>
      </c>
      <c r="C609" s="85">
        <v>18</v>
      </c>
      <c r="D609" s="85" t="s">
        <v>94</v>
      </c>
      <c r="E609" s="85">
        <v>29</v>
      </c>
      <c r="F609" s="85" t="s">
        <v>35</v>
      </c>
      <c r="G609" s="85">
        <v>40.971656747871521</v>
      </c>
      <c r="H609" s="85">
        <v>1.6216384663358667</v>
      </c>
      <c r="I609" s="85">
        <v>0</v>
      </c>
      <c r="J609" s="85">
        <v>20.510833322093905</v>
      </c>
      <c r="K609" s="85">
        <v>0</v>
      </c>
      <c r="L609" s="85">
        <v>2.9500000000000011</v>
      </c>
      <c r="M609" s="85">
        <v>1.030155759858955</v>
      </c>
      <c r="N609" s="85">
        <v>15.532558675596391</v>
      </c>
      <c r="O609" s="85">
        <v>1.1000000000000001</v>
      </c>
      <c r="P609" s="85">
        <v>4.2943903540162092</v>
      </c>
      <c r="T609" s="90">
        <v>3.5</v>
      </c>
      <c r="V609" s="89">
        <f t="shared" si="105"/>
        <v>89.889594859436983</v>
      </c>
      <c r="W609" s="66">
        <f t="shared" si="106"/>
        <v>92.18959485943698</v>
      </c>
      <c r="X609" s="66">
        <f t="shared" si="107"/>
        <v>92.389594859436983</v>
      </c>
      <c r="Y609" s="66">
        <f t="shared" si="108"/>
        <v>89.889594859436983</v>
      </c>
      <c r="Z609" s="66">
        <f t="shared" si="109"/>
        <v>92.18959485943698</v>
      </c>
      <c r="AA609" s="66">
        <f t="shared" si="110"/>
        <v>92.389594859436983</v>
      </c>
    </row>
    <row r="610" spans="1:27" x14ac:dyDescent="0.25">
      <c r="A610" s="85" t="s">
        <v>502</v>
      </c>
      <c r="B610" s="85" t="s">
        <v>504</v>
      </c>
      <c r="C610" s="85">
        <v>24</v>
      </c>
      <c r="D610" s="85" t="s">
        <v>94</v>
      </c>
      <c r="E610" s="85">
        <v>29</v>
      </c>
      <c r="F610" s="85" t="s">
        <v>35</v>
      </c>
      <c r="G610" s="85">
        <v>38.231278602576253</v>
      </c>
      <c r="H610" s="85">
        <v>1.53781741536163</v>
      </c>
      <c r="I610" s="85">
        <v>0</v>
      </c>
      <c r="J610" s="85">
        <v>22.978474671276807</v>
      </c>
      <c r="K610" s="85">
        <v>0</v>
      </c>
      <c r="L610" s="85">
        <v>2.9500000000000006</v>
      </c>
      <c r="M610" s="85">
        <v>1.0268235201153579</v>
      </c>
      <c r="N610" s="85">
        <v>15.412108979296184</v>
      </c>
      <c r="O610" s="85">
        <v>1.0999999999999999</v>
      </c>
      <c r="P610" s="85">
        <v>4.0910349882411348</v>
      </c>
      <c r="T610" s="90">
        <v>3.5</v>
      </c>
      <c r="V610" s="89">
        <f t="shared" si="105"/>
        <v>89.289720761505734</v>
      </c>
      <c r="W610" s="66">
        <f t="shared" si="106"/>
        <v>91.589720761505731</v>
      </c>
      <c r="X610" s="66">
        <f t="shared" si="107"/>
        <v>91.789720761505734</v>
      </c>
      <c r="Y610" s="66">
        <f t="shared" si="108"/>
        <v>89.289720761505734</v>
      </c>
      <c r="Z610" s="66">
        <f t="shared" si="109"/>
        <v>91.589720761505731</v>
      </c>
      <c r="AA610" s="66">
        <f t="shared" si="110"/>
        <v>91.789720761505734</v>
      </c>
    </row>
    <row r="611" spans="1:27" x14ac:dyDescent="0.25">
      <c r="A611" s="85" t="s">
        <v>502</v>
      </c>
      <c r="B611" s="85" t="s">
        <v>478</v>
      </c>
      <c r="C611" s="85">
        <v>30</v>
      </c>
      <c r="D611" s="85" t="s">
        <v>94</v>
      </c>
      <c r="E611" s="85">
        <v>29</v>
      </c>
      <c r="F611" s="85" t="s">
        <v>35</v>
      </c>
      <c r="G611" s="85">
        <v>40.071645075478109</v>
      </c>
      <c r="H611" s="85">
        <v>1.5819338181681672</v>
      </c>
      <c r="I611" s="85">
        <v>0</v>
      </c>
      <c r="J611" s="85">
        <v>24.677042242212309</v>
      </c>
      <c r="K611" s="85">
        <v>0</v>
      </c>
      <c r="L611" s="85">
        <v>2.9500000000000006</v>
      </c>
      <c r="M611" s="85">
        <v>1.1229821018261386</v>
      </c>
      <c r="N611" s="85">
        <v>15.588446946334315</v>
      </c>
      <c r="O611" s="85">
        <v>1.1000000000000001</v>
      </c>
      <c r="P611" s="85">
        <v>4.2410482627783406</v>
      </c>
      <c r="T611" s="90">
        <v>3.5</v>
      </c>
      <c r="V611" s="89">
        <f t="shared" si="105"/>
        <v>93.251164628629226</v>
      </c>
      <c r="W611" s="66">
        <f t="shared" si="106"/>
        <v>95.551164628629223</v>
      </c>
      <c r="X611" s="66">
        <f t="shared" si="107"/>
        <v>95.751164628629226</v>
      </c>
      <c r="Y611" s="66">
        <f t="shared" si="108"/>
        <v>93.251164628629226</v>
      </c>
      <c r="Z611" s="66">
        <f t="shared" si="109"/>
        <v>95.551164628629223</v>
      </c>
      <c r="AA611" s="66">
        <f t="shared" si="110"/>
        <v>95.751164628629226</v>
      </c>
    </row>
    <row r="612" spans="1:27" x14ac:dyDescent="0.25">
      <c r="A612" s="85" t="s">
        <v>502</v>
      </c>
      <c r="B612" s="85" t="s">
        <v>505</v>
      </c>
      <c r="C612" s="85">
        <v>36</v>
      </c>
      <c r="D612" s="85" t="s">
        <v>94</v>
      </c>
      <c r="E612" s="85">
        <v>29</v>
      </c>
      <c r="F612" s="85" t="s">
        <v>35</v>
      </c>
      <c r="G612" s="85">
        <v>38.590240945217673</v>
      </c>
      <c r="H612" s="85">
        <v>1.5478360745936257</v>
      </c>
      <c r="I612" s="85">
        <v>0</v>
      </c>
      <c r="J612" s="85">
        <v>24.104489820764869</v>
      </c>
      <c r="K612" s="85">
        <v>0</v>
      </c>
      <c r="L612" s="85">
        <v>2.9500000000000011</v>
      </c>
      <c r="M612" s="85">
        <v>1.1101049033069388</v>
      </c>
      <c r="N612" s="85">
        <v>15.755697806092691</v>
      </c>
      <c r="O612" s="85">
        <v>1.1000000000000003</v>
      </c>
      <c r="P612" s="85">
        <v>4.146829099477829</v>
      </c>
      <c r="T612" s="90">
        <v>3.5</v>
      </c>
      <c r="V612" s="89">
        <f t="shared" si="105"/>
        <v>91.257362574859997</v>
      </c>
      <c r="W612" s="66">
        <f t="shared" si="106"/>
        <v>93.557362574859994</v>
      </c>
      <c r="X612" s="66">
        <f t="shared" si="107"/>
        <v>93.757362574859997</v>
      </c>
      <c r="Y612" s="66">
        <f t="shared" si="108"/>
        <v>91.257362574859997</v>
      </c>
      <c r="Z612" s="66">
        <f t="shared" si="109"/>
        <v>93.557362574859994</v>
      </c>
      <c r="AA612" s="66">
        <f t="shared" si="110"/>
        <v>93.757362574859997</v>
      </c>
    </row>
    <row r="613" spans="1:27" x14ac:dyDescent="0.25">
      <c r="A613" s="85" t="s">
        <v>599</v>
      </c>
      <c r="B613" s="85" t="s">
        <v>595</v>
      </c>
      <c r="C613" s="85">
        <v>12</v>
      </c>
      <c r="D613" s="85" t="s">
        <v>94</v>
      </c>
      <c r="E613" s="85">
        <v>29</v>
      </c>
      <c r="F613" s="85" t="s">
        <v>35</v>
      </c>
      <c r="G613" s="85">
        <v>38.241113666105036</v>
      </c>
      <c r="H613" s="85">
        <v>1.5986844423607351</v>
      </c>
      <c r="I613" s="85">
        <v>0</v>
      </c>
      <c r="J613" s="85">
        <v>19.025773215487728</v>
      </c>
      <c r="K613" s="85">
        <v>0</v>
      </c>
      <c r="L613" s="85">
        <v>2.9500000000000011</v>
      </c>
      <c r="M613" s="85">
        <v>0.90878601061819408</v>
      </c>
      <c r="N613" s="85">
        <v>15.713983000000006</v>
      </c>
      <c r="O613" s="85">
        <v>1.1000000000000003</v>
      </c>
      <c r="P613" s="85">
        <v>4.1047856700473506</v>
      </c>
      <c r="T613" s="90">
        <v>3.5</v>
      </c>
      <c r="V613" s="89">
        <f t="shared" si="105"/>
        <v>85.544441562258314</v>
      </c>
      <c r="W613" s="66">
        <f t="shared" si="106"/>
        <v>87.844441562258311</v>
      </c>
      <c r="X613" s="66">
        <f t="shared" si="107"/>
        <v>88.044441562258314</v>
      </c>
      <c r="Y613" s="66">
        <f t="shared" si="108"/>
        <v>85.544441562258314</v>
      </c>
      <c r="Z613" s="66">
        <f t="shared" si="109"/>
        <v>87.844441562258311</v>
      </c>
      <c r="AA613" s="66">
        <f t="shared" si="110"/>
        <v>88.044441562258314</v>
      </c>
    </row>
    <row r="614" spans="1:27" x14ac:dyDescent="0.25">
      <c r="A614" s="85" t="s">
        <v>599</v>
      </c>
      <c r="B614" s="85" t="s">
        <v>481</v>
      </c>
      <c r="C614" s="85">
        <v>18</v>
      </c>
      <c r="D614" s="85" t="s">
        <v>94</v>
      </c>
      <c r="E614" s="85">
        <v>29</v>
      </c>
      <c r="F614" s="85" t="s">
        <v>35</v>
      </c>
      <c r="G614" s="85">
        <v>40.135934547376934</v>
      </c>
      <c r="H614" s="85">
        <v>1.624603656046034</v>
      </c>
      <c r="I614" s="85">
        <v>0</v>
      </c>
      <c r="J614" s="85">
        <v>21.708790009729601</v>
      </c>
      <c r="K614" s="85">
        <v>0</v>
      </c>
      <c r="L614" s="85">
        <v>2.9500000000000011</v>
      </c>
      <c r="M614" s="85">
        <v>1.0336965739964568</v>
      </c>
      <c r="N614" s="85">
        <v>15.500550875719881</v>
      </c>
      <c r="O614" s="85">
        <v>1.1000000000000001</v>
      </c>
      <c r="P614" s="85">
        <v>4.2330329217936233</v>
      </c>
      <c r="T614" s="90">
        <v>3.5</v>
      </c>
      <c r="V614" s="89">
        <f t="shared" si="105"/>
        <v>90.162004928616497</v>
      </c>
      <c r="W614" s="66">
        <f t="shared" si="106"/>
        <v>92.462004928616494</v>
      </c>
      <c r="X614" s="66">
        <f t="shared" si="107"/>
        <v>92.662004928616497</v>
      </c>
      <c r="Y614" s="66">
        <f t="shared" si="108"/>
        <v>90.162004928616497</v>
      </c>
      <c r="Z614" s="66">
        <f t="shared" si="109"/>
        <v>92.462004928616494</v>
      </c>
      <c r="AA614" s="66">
        <f t="shared" si="110"/>
        <v>92.662004928616497</v>
      </c>
    </row>
    <row r="615" spans="1:27" x14ac:dyDescent="0.25">
      <c r="A615" s="85" t="s">
        <v>599</v>
      </c>
      <c r="B615" s="85" t="s">
        <v>600</v>
      </c>
      <c r="C615" s="85">
        <v>24</v>
      </c>
      <c r="D615" s="85" t="s">
        <v>94</v>
      </c>
      <c r="E615" s="85">
        <v>29</v>
      </c>
      <c r="F615" s="85" t="s">
        <v>35</v>
      </c>
      <c r="G615" s="85">
        <v>38.33183886396607</v>
      </c>
      <c r="H615" s="85">
        <v>1.557962151637291</v>
      </c>
      <c r="I615" s="85">
        <v>0</v>
      </c>
      <c r="J615" s="85">
        <v>23.857284195992197</v>
      </c>
      <c r="K615" s="85">
        <v>0</v>
      </c>
      <c r="L615" s="85">
        <v>2.95</v>
      </c>
      <c r="M615" s="85">
        <v>1.0598365809957526</v>
      </c>
      <c r="N615" s="85">
        <v>15.388045</v>
      </c>
      <c r="O615" s="85">
        <v>1.0999999999999999</v>
      </c>
      <c r="P615" s="85">
        <v>4.098810151592291</v>
      </c>
      <c r="T615" s="90">
        <v>3.5</v>
      </c>
      <c r="V615" s="89">
        <f t="shared" si="105"/>
        <v>90.285814792546319</v>
      </c>
      <c r="W615" s="66">
        <f t="shared" si="106"/>
        <v>92.585814792546316</v>
      </c>
      <c r="X615" s="66">
        <f t="shared" si="107"/>
        <v>92.785814792546319</v>
      </c>
      <c r="Y615" s="66">
        <f t="shared" si="108"/>
        <v>90.285814792546319</v>
      </c>
      <c r="Z615" s="66">
        <f t="shared" si="109"/>
        <v>92.585814792546316</v>
      </c>
      <c r="AA615" s="66">
        <f t="shared" si="110"/>
        <v>92.785814792546319</v>
      </c>
    </row>
    <row r="616" spans="1:27" x14ac:dyDescent="0.25">
      <c r="A616" s="85" t="s">
        <v>599</v>
      </c>
      <c r="B616" s="85" t="s">
        <v>483</v>
      </c>
      <c r="C616" s="85">
        <v>30</v>
      </c>
      <c r="D616" s="85" t="s">
        <v>94</v>
      </c>
      <c r="E616" s="85">
        <v>29</v>
      </c>
      <c r="F616" s="85" t="s">
        <v>35</v>
      </c>
      <c r="G616" s="85">
        <v>39.626634543770223</v>
      </c>
      <c r="H616" s="85">
        <v>1.5937000395623926</v>
      </c>
      <c r="I616" s="85">
        <v>0</v>
      </c>
      <c r="J616" s="85">
        <v>25.092284787634156</v>
      </c>
      <c r="K616" s="85">
        <v>0</v>
      </c>
      <c r="L616" s="85">
        <v>2.9500000000000011</v>
      </c>
      <c r="M616" s="85">
        <v>1.1272839105142343</v>
      </c>
      <c r="N616" s="85">
        <v>15.619085614071311</v>
      </c>
      <c r="O616" s="85">
        <v>1.1000000000000003</v>
      </c>
      <c r="P616" s="85">
        <v>4.2119332888532623</v>
      </c>
      <c r="T616" s="90">
        <v>3.5</v>
      </c>
      <c r="V616" s="89">
        <f t="shared" si="105"/>
        <v>93.227222144843182</v>
      </c>
      <c r="W616" s="66">
        <f t="shared" si="106"/>
        <v>95.527222144843179</v>
      </c>
      <c r="X616" s="66">
        <f t="shared" si="107"/>
        <v>95.727222144843182</v>
      </c>
      <c r="Y616" s="66">
        <f t="shared" si="108"/>
        <v>93.227222144843182</v>
      </c>
      <c r="Z616" s="66">
        <f t="shared" si="109"/>
        <v>95.527222144843179</v>
      </c>
      <c r="AA616" s="66">
        <f t="shared" si="110"/>
        <v>95.727222144843182</v>
      </c>
    </row>
    <row r="617" spans="1:27" x14ac:dyDescent="0.25">
      <c r="A617" s="85" t="s">
        <v>599</v>
      </c>
      <c r="B617" s="85" t="s">
        <v>601</v>
      </c>
      <c r="C617" s="85">
        <v>36</v>
      </c>
      <c r="D617" s="85" t="s">
        <v>94</v>
      </c>
      <c r="E617" s="85">
        <v>29</v>
      </c>
      <c r="F617" s="85" t="s">
        <v>35</v>
      </c>
      <c r="G617" s="85">
        <v>38.677011493291744</v>
      </c>
      <c r="H617" s="85">
        <v>1.550579225407418</v>
      </c>
      <c r="I617" s="85">
        <v>0</v>
      </c>
      <c r="J617" s="85">
        <v>24.439274401608827</v>
      </c>
      <c r="K617" s="85">
        <v>0</v>
      </c>
      <c r="L617" s="85">
        <v>2.9500000000000015</v>
      </c>
      <c r="M617" s="85">
        <v>1.1310502618643439</v>
      </c>
      <c r="N617" s="85">
        <v>15.781469333333341</v>
      </c>
      <c r="O617" s="85">
        <v>1.1000000000000005</v>
      </c>
      <c r="P617" s="85">
        <v>4.1563067072827504</v>
      </c>
      <c r="T617" s="90">
        <v>3.5</v>
      </c>
      <c r="V617" s="89">
        <f t="shared" si="105"/>
        <v>91.735112197381014</v>
      </c>
      <c r="W617" s="66">
        <f t="shared" si="106"/>
        <v>94.035112197381011</v>
      </c>
      <c r="X617" s="66">
        <f t="shared" si="107"/>
        <v>94.235112197381014</v>
      </c>
      <c r="Y617" s="66">
        <f t="shared" si="108"/>
        <v>91.735112197381014</v>
      </c>
      <c r="Z617" s="66">
        <f t="shared" si="109"/>
        <v>94.035112197381011</v>
      </c>
      <c r="AA617" s="66">
        <f t="shared" si="110"/>
        <v>94.235112197381014</v>
      </c>
    </row>
    <row r="618" spans="1:27" x14ac:dyDescent="0.25">
      <c r="A618" s="85" t="s">
        <v>602</v>
      </c>
      <c r="B618" s="85" t="s">
        <v>596</v>
      </c>
      <c r="C618" s="85">
        <v>12</v>
      </c>
      <c r="D618" s="85" t="s">
        <v>94</v>
      </c>
      <c r="E618" s="85">
        <v>29</v>
      </c>
      <c r="F618" s="85" t="s">
        <v>35</v>
      </c>
      <c r="G618" s="85">
        <v>38.174705727413745</v>
      </c>
      <c r="H618" s="85">
        <v>1.5795733073224199</v>
      </c>
      <c r="I618" s="85">
        <v>0</v>
      </c>
      <c r="J618" s="85">
        <v>20.345928907990956</v>
      </c>
      <c r="K618" s="85">
        <v>0</v>
      </c>
      <c r="L618" s="85">
        <v>2.95</v>
      </c>
      <c r="M618" s="85">
        <v>1.0002084702303016</v>
      </c>
      <c r="N618" s="85">
        <v>15.657092419883524</v>
      </c>
      <c r="O618" s="85">
        <v>1.1000000000000003</v>
      </c>
      <c r="P618" s="85">
        <v>4.102522469844458</v>
      </c>
      <c r="T618" s="90">
        <v>3.5</v>
      </c>
      <c r="V618" s="89">
        <f t="shared" si="105"/>
        <v>86.830457995362991</v>
      </c>
      <c r="W618" s="66">
        <f t="shared" si="106"/>
        <v>89.130457995362988</v>
      </c>
      <c r="X618" s="66">
        <f t="shared" si="107"/>
        <v>89.330457995362991</v>
      </c>
      <c r="Y618" s="66">
        <f t="shared" si="108"/>
        <v>86.830457995362991</v>
      </c>
      <c r="Z618" s="66">
        <f t="shared" si="109"/>
        <v>89.130457995362988</v>
      </c>
      <c r="AA618" s="66">
        <f t="shared" si="110"/>
        <v>89.330457995362991</v>
      </c>
    </row>
    <row r="619" spans="1:27" x14ac:dyDescent="0.25">
      <c r="A619" s="85" t="s">
        <v>602</v>
      </c>
      <c r="B619" s="85" t="s">
        <v>40</v>
      </c>
      <c r="C619" s="85">
        <v>18</v>
      </c>
      <c r="D619" s="85" t="s">
        <v>94</v>
      </c>
      <c r="E619" s="85">
        <v>29</v>
      </c>
      <c r="F619" s="85" t="s">
        <v>35</v>
      </c>
      <c r="G619" s="85">
        <v>38.04343679829087</v>
      </c>
      <c r="H619" s="85">
        <v>1.5823806322346954</v>
      </c>
      <c r="I619" s="85">
        <v>0</v>
      </c>
      <c r="J619" s="85">
        <v>22.763369113193455</v>
      </c>
      <c r="K619" s="85">
        <v>0</v>
      </c>
      <c r="L619" s="85">
        <v>2.95</v>
      </c>
      <c r="M619" s="85">
        <v>1.0500191494928623</v>
      </c>
      <c r="N619" s="85">
        <v>15.460056709554289</v>
      </c>
      <c r="O619" s="85">
        <v>1.0999999999999999</v>
      </c>
      <c r="P619" s="85">
        <v>4.0827493986709991</v>
      </c>
      <c r="T619" s="90">
        <v>3.5</v>
      </c>
      <c r="V619" s="89">
        <f t="shared" si="105"/>
        <v>88.949631169202476</v>
      </c>
      <c r="W619" s="66">
        <f t="shared" si="106"/>
        <v>91.249631169202473</v>
      </c>
      <c r="X619" s="66">
        <f t="shared" si="107"/>
        <v>91.449631169202476</v>
      </c>
      <c r="Y619" s="66">
        <f t="shared" si="108"/>
        <v>88.949631169202476</v>
      </c>
      <c r="Z619" s="66">
        <f t="shared" si="109"/>
        <v>91.249631169202473</v>
      </c>
      <c r="AA619" s="66">
        <f t="shared" si="110"/>
        <v>91.449631169202476</v>
      </c>
    </row>
    <row r="620" spans="1:27" x14ac:dyDescent="0.25">
      <c r="A620" s="85" t="s">
        <v>602</v>
      </c>
      <c r="B620" s="85" t="s">
        <v>603</v>
      </c>
      <c r="C620" s="85">
        <v>24</v>
      </c>
      <c r="D620" s="85" t="s">
        <v>94</v>
      </c>
      <c r="E620" s="85">
        <v>29</v>
      </c>
      <c r="F620" s="85" t="s">
        <v>35</v>
      </c>
      <c r="G620" s="85">
        <v>38.365396098384913</v>
      </c>
      <c r="H620" s="85">
        <v>1.5506335413072847</v>
      </c>
      <c r="I620" s="85">
        <v>0</v>
      </c>
      <c r="J620" s="85">
        <v>24.736093720707576</v>
      </c>
      <c r="K620" s="85">
        <v>0</v>
      </c>
      <c r="L620" s="85">
        <v>2.9499999999999993</v>
      </c>
      <c r="M620" s="85">
        <v>1.1165599185624848</v>
      </c>
      <c r="N620" s="85">
        <v>15.425324799964876</v>
      </c>
      <c r="O620" s="85">
        <v>1.0999999999999999</v>
      </c>
      <c r="P620" s="85">
        <v>4.1078669380007717</v>
      </c>
      <c r="T620" s="90">
        <v>3.5</v>
      </c>
      <c r="V620" s="89">
        <f t="shared" si="105"/>
        <v>91.301241475620628</v>
      </c>
      <c r="W620" s="66">
        <f t="shared" si="106"/>
        <v>93.601241475620625</v>
      </c>
      <c r="X620" s="66">
        <f t="shared" si="107"/>
        <v>93.801241475620628</v>
      </c>
      <c r="Y620" s="66">
        <f t="shared" si="108"/>
        <v>91.301241475620628</v>
      </c>
      <c r="Z620" s="66">
        <f t="shared" si="109"/>
        <v>93.601241475620625</v>
      </c>
      <c r="AA620" s="66">
        <f t="shared" si="110"/>
        <v>93.801241475620628</v>
      </c>
    </row>
    <row r="621" spans="1:27" x14ac:dyDescent="0.25">
      <c r="A621" s="85" t="s">
        <v>602</v>
      </c>
      <c r="B621" s="85" t="s">
        <v>41</v>
      </c>
      <c r="C621" s="85">
        <v>30</v>
      </c>
      <c r="D621" s="85" t="s">
        <v>94</v>
      </c>
      <c r="E621" s="85">
        <v>29</v>
      </c>
      <c r="F621" s="85" t="s">
        <v>35</v>
      </c>
      <c r="G621" s="85">
        <v>38.456235153956463</v>
      </c>
      <c r="H621" s="85">
        <v>1.5749545099754911</v>
      </c>
      <c r="I621" s="85">
        <v>0</v>
      </c>
      <c r="J621" s="85">
        <v>25.411014625866311</v>
      </c>
      <c r="K621" s="85">
        <v>0</v>
      </c>
      <c r="L621" s="85">
        <v>2.9500000000000006</v>
      </c>
      <c r="M621" s="85">
        <v>1.140310307813337</v>
      </c>
      <c r="N621" s="85">
        <v>15.652137680679369</v>
      </c>
      <c r="O621" s="85">
        <v>1.1000000000000003</v>
      </c>
      <c r="P621" s="85">
        <v>4.1321065031138922</v>
      </c>
      <c r="T621" s="90">
        <v>3.5</v>
      </c>
      <c r="V621" s="89">
        <f t="shared" si="105"/>
        <v>92.341804271429368</v>
      </c>
      <c r="W621" s="66">
        <f t="shared" si="106"/>
        <v>94.641804271429365</v>
      </c>
      <c r="X621" s="66">
        <f t="shared" si="107"/>
        <v>94.841804271429368</v>
      </c>
      <c r="Y621" s="66">
        <f t="shared" si="108"/>
        <v>92.341804271429368</v>
      </c>
      <c r="Z621" s="66">
        <f t="shared" si="109"/>
        <v>94.641804271429365</v>
      </c>
      <c r="AA621" s="66">
        <f t="shared" si="110"/>
        <v>94.841804271429368</v>
      </c>
    </row>
    <row r="622" spans="1:27" x14ac:dyDescent="0.25">
      <c r="A622" s="85" t="s">
        <v>602</v>
      </c>
      <c r="B622" s="85" t="s">
        <v>604</v>
      </c>
      <c r="C622" s="85">
        <v>36</v>
      </c>
      <c r="D622" s="85" t="s">
        <v>94</v>
      </c>
      <c r="E622" s="85">
        <v>29</v>
      </c>
      <c r="F622" s="85" t="s">
        <v>35</v>
      </c>
      <c r="G622" s="85">
        <v>38.676038179970988</v>
      </c>
      <c r="H622" s="85">
        <v>1.5416972362875825</v>
      </c>
      <c r="I622" s="85">
        <v>0</v>
      </c>
      <c r="J622" s="85">
        <v>24.774058982452782</v>
      </c>
      <c r="K622" s="85">
        <v>0</v>
      </c>
      <c r="L622" s="85">
        <v>2.9500000000000011</v>
      </c>
      <c r="M622" s="85">
        <v>1.1649181769507133</v>
      </c>
      <c r="N622" s="85">
        <v>15.806322533309926</v>
      </c>
      <c r="O622" s="85">
        <v>1.1000000000000005</v>
      </c>
      <c r="P622" s="85">
        <v>4.1604068012064443</v>
      </c>
      <c r="T622" s="90">
        <v>3.5</v>
      </c>
      <c r="V622" s="89">
        <f t="shared" si="105"/>
        <v>92.13174467389085</v>
      </c>
      <c r="W622" s="66">
        <f t="shared" si="106"/>
        <v>94.431744673890847</v>
      </c>
      <c r="X622" s="66">
        <f t="shared" si="107"/>
        <v>94.63174467389085</v>
      </c>
      <c r="Y622" s="66">
        <f t="shared" si="108"/>
        <v>92.13174467389085</v>
      </c>
      <c r="Z622" s="66">
        <f t="shared" si="109"/>
        <v>94.431744673890847</v>
      </c>
      <c r="AA622" s="66">
        <f t="shared" si="110"/>
        <v>94.63174467389085</v>
      </c>
    </row>
    <row r="623" spans="1:27" x14ac:dyDescent="0.25">
      <c r="A623" s="85" t="s">
        <v>605</v>
      </c>
      <c r="B623" s="85" t="s">
        <v>597</v>
      </c>
      <c r="C623" s="85">
        <v>12</v>
      </c>
      <c r="D623" s="85" t="s">
        <v>94</v>
      </c>
      <c r="E623" s="85">
        <v>29</v>
      </c>
      <c r="F623" s="85" t="s">
        <v>35</v>
      </c>
      <c r="G623" s="85">
        <v>38.062947157615717</v>
      </c>
      <c r="H623" s="85">
        <v>1.572143504647677</v>
      </c>
      <c r="I623" s="85">
        <v>0</v>
      </c>
      <c r="J623" s="85">
        <v>21.66608460049418</v>
      </c>
      <c r="K623" s="85">
        <v>0</v>
      </c>
      <c r="L623" s="85">
        <v>2.95</v>
      </c>
      <c r="M623" s="85">
        <v>1.0678581654041728</v>
      </c>
      <c r="N623" s="85">
        <v>15.605674498810538</v>
      </c>
      <c r="O623" s="85">
        <v>1.1000000000000001</v>
      </c>
      <c r="P623" s="85">
        <v>4.0957400673499604</v>
      </c>
      <c r="T623" s="90">
        <v>3.5</v>
      </c>
      <c r="V623" s="89">
        <f t="shared" si="105"/>
        <v>88.048304489674564</v>
      </c>
      <c r="W623" s="66">
        <f t="shared" si="106"/>
        <v>90.348304489674561</v>
      </c>
      <c r="X623" s="66">
        <f t="shared" si="107"/>
        <v>90.548304489674564</v>
      </c>
      <c r="Y623" s="66">
        <f t="shared" si="108"/>
        <v>88.048304489674564</v>
      </c>
      <c r="Z623" s="66">
        <f t="shared" si="109"/>
        <v>90.348304489674561</v>
      </c>
      <c r="AA623" s="66">
        <f t="shared" si="110"/>
        <v>90.548304489674564</v>
      </c>
    </row>
    <row r="624" spans="1:27" x14ac:dyDescent="0.25">
      <c r="A624" s="85" t="s">
        <v>605</v>
      </c>
      <c r="B624" s="85" t="s">
        <v>43</v>
      </c>
      <c r="C624" s="85">
        <v>18</v>
      </c>
      <c r="D624" s="85" t="s">
        <v>94</v>
      </c>
      <c r="E624" s="85">
        <v>29</v>
      </c>
      <c r="F624" s="85" t="s">
        <v>35</v>
      </c>
      <c r="G624" s="85">
        <v>36.152201359331841</v>
      </c>
      <c r="H624" s="85">
        <v>1.5151825372310412</v>
      </c>
      <c r="I624" s="85">
        <v>0</v>
      </c>
      <c r="J624" s="85">
        <v>23.690835751921931</v>
      </c>
      <c r="K624" s="85">
        <v>0</v>
      </c>
      <c r="L624" s="85">
        <v>2.9499999999999997</v>
      </c>
      <c r="M624" s="85">
        <v>1.0531565053632153</v>
      </c>
      <c r="N624" s="85">
        <v>15.421898520414882</v>
      </c>
      <c r="O624" s="85">
        <v>1.0999999999999999</v>
      </c>
      <c r="P624" s="85">
        <v>3.9459852033428056</v>
      </c>
      <c r="T624" s="90">
        <v>3.5</v>
      </c>
      <c r="V624" s="89">
        <f t="shared" si="105"/>
        <v>87.814077340374681</v>
      </c>
      <c r="W624" s="66">
        <f t="shared" si="106"/>
        <v>90.114077340374678</v>
      </c>
      <c r="X624" s="66">
        <f t="shared" si="107"/>
        <v>90.314077340374681</v>
      </c>
      <c r="Y624" s="66">
        <f t="shared" si="108"/>
        <v>87.814077340374681</v>
      </c>
      <c r="Z624" s="66">
        <f t="shared" si="109"/>
        <v>90.114077340374678</v>
      </c>
      <c r="AA624" s="66">
        <f t="shared" si="110"/>
        <v>90.314077340374681</v>
      </c>
    </row>
    <row r="625" spans="1:44" x14ac:dyDescent="0.25">
      <c r="A625" s="85" t="s">
        <v>605</v>
      </c>
      <c r="B625" s="85" t="s">
        <v>606</v>
      </c>
      <c r="C625" s="85">
        <v>24</v>
      </c>
      <c r="D625" s="85" t="s">
        <v>94</v>
      </c>
      <c r="E625" s="85">
        <v>29</v>
      </c>
      <c r="F625" s="85" t="s">
        <v>35</v>
      </c>
      <c r="G625" s="85">
        <v>38.279098430908533</v>
      </c>
      <c r="H625" s="85">
        <v>1.5422354172098949</v>
      </c>
      <c r="I625" s="85">
        <v>0</v>
      </c>
      <c r="J625" s="85">
        <v>25.614903245422958</v>
      </c>
      <c r="K625" s="85">
        <v>0</v>
      </c>
      <c r="L625" s="85">
        <v>2.9499999999999993</v>
      </c>
      <c r="M625" s="85">
        <v>1.1557535406219863</v>
      </c>
      <c r="N625" s="85">
        <v>15.45901842390554</v>
      </c>
      <c r="O625" s="85">
        <v>1.0999999999999999</v>
      </c>
      <c r="P625" s="85">
        <v>4.1069147980759606</v>
      </c>
      <c r="T625" s="90">
        <v>3.5</v>
      </c>
      <c r="V625" s="89">
        <f t="shared" si="105"/>
        <v>92.165688438934978</v>
      </c>
      <c r="W625" s="66">
        <f t="shared" si="106"/>
        <v>94.465688438934976</v>
      </c>
      <c r="X625" s="66">
        <f t="shared" si="107"/>
        <v>94.665688438934978</v>
      </c>
      <c r="Y625" s="66">
        <f t="shared" si="108"/>
        <v>92.165688438934978</v>
      </c>
      <c r="Z625" s="66">
        <f t="shared" si="109"/>
        <v>94.465688438934976</v>
      </c>
      <c r="AA625" s="66">
        <f t="shared" si="110"/>
        <v>94.665688438934978</v>
      </c>
    </row>
    <row r="626" spans="1:44" x14ac:dyDescent="0.25">
      <c r="A626" s="85" t="s">
        <v>605</v>
      </c>
      <c r="B626" s="85" t="s">
        <v>44</v>
      </c>
      <c r="C626" s="85">
        <v>30</v>
      </c>
      <c r="D626" s="85" t="s">
        <v>94</v>
      </c>
      <c r="E626" s="85">
        <v>29</v>
      </c>
      <c r="F626" s="85" t="s">
        <v>35</v>
      </c>
      <c r="G626" s="85">
        <v>37.319326036530619</v>
      </c>
      <c r="H626" s="85">
        <v>1.5338665179310595</v>
      </c>
      <c r="I626" s="85">
        <v>0</v>
      </c>
      <c r="J626" s="85">
        <v>25.652565257094906</v>
      </c>
      <c r="K626" s="85">
        <v>0</v>
      </c>
      <c r="L626" s="85">
        <v>2.95</v>
      </c>
      <c r="M626" s="85">
        <v>1.1414407796313313</v>
      </c>
      <c r="N626" s="85">
        <v>15.684690178536876</v>
      </c>
      <c r="O626" s="85">
        <v>1.1000000000000001</v>
      </c>
      <c r="P626" s="85">
        <v>4.0537774466236183</v>
      </c>
      <c r="T626" s="90">
        <v>3.5</v>
      </c>
      <c r="V626" s="89">
        <f t="shared" si="105"/>
        <v>91.401799698417364</v>
      </c>
      <c r="W626" s="66">
        <f t="shared" si="106"/>
        <v>93.701799698417361</v>
      </c>
      <c r="X626" s="66">
        <f t="shared" si="107"/>
        <v>93.901799698417364</v>
      </c>
      <c r="Y626" s="66">
        <f t="shared" si="108"/>
        <v>91.401799698417364</v>
      </c>
      <c r="Z626" s="66">
        <f t="shared" si="109"/>
        <v>93.701799698417361</v>
      </c>
      <c r="AA626" s="66">
        <f t="shared" si="110"/>
        <v>93.901799698417364</v>
      </c>
    </row>
    <row r="627" spans="1:44" x14ac:dyDescent="0.25">
      <c r="A627" s="85" t="s">
        <v>605</v>
      </c>
      <c r="B627" s="85" t="s">
        <v>607</v>
      </c>
      <c r="C627" s="85">
        <v>36</v>
      </c>
      <c r="D627" s="85" t="s">
        <v>94</v>
      </c>
      <c r="E627" s="85">
        <v>29</v>
      </c>
      <c r="F627" s="85" t="s">
        <v>35</v>
      </c>
      <c r="G627" s="85">
        <v>38.660916968736636</v>
      </c>
      <c r="H627" s="85">
        <v>1.5167198884446691</v>
      </c>
      <c r="I627" s="85">
        <v>0</v>
      </c>
      <c r="J627" s="85">
        <v>25.108843563296734</v>
      </c>
      <c r="K627" s="85">
        <v>0</v>
      </c>
      <c r="L627" s="85">
        <v>2.9500000000000006</v>
      </c>
      <c r="M627" s="85">
        <v>1.1891524161037401</v>
      </c>
      <c r="N627" s="85">
        <v>15.828784949270368</v>
      </c>
      <c r="O627" s="85">
        <v>1.1000000000000003</v>
      </c>
      <c r="P627" s="85">
        <v>4.1626486577218618</v>
      </c>
      <c r="T627" s="90">
        <v>3.5</v>
      </c>
      <c r="V627" s="89">
        <f t="shared" si="105"/>
        <v>92.50034655512934</v>
      </c>
      <c r="W627" s="66">
        <f t="shared" si="106"/>
        <v>94.800346555129337</v>
      </c>
      <c r="X627" s="66">
        <f t="shared" si="107"/>
        <v>95.00034655512934</v>
      </c>
      <c r="Y627" s="66">
        <f t="shared" si="108"/>
        <v>92.50034655512934</v>
      </c>
      <c r="Z627" s="66">
        <f t="shared" si="109"/>
        <v>94.800346555129337</v>
      </c>
      <c r="AA627" s="66">
        <f t="shared" si="110"/>
        <v>95.00034655512934</v>
      </c>
    </row>
    <row r="628" spans="1:44" x14ac:dyDescent="0.25">
      <c r="A628" s="85" t="s">
        <v>495</v>
      </c>
      <c r="B628" s="85" t="s">
        <v>496</v>
      </c>
      <c r="C628" s="85">
        <v>12</v>
      </c>
      <c r="D628" s="85" t="s">
        <v>95</v>
      </c>
      <c r="E628" s="85">
        <v>31</v>
      </c>
      <c r="F628" s="85" t="s">
        <v>35</v>
      </c>
      <c r="G628" s="85">
        <v>38.893502334334997</v>
      </c>
      <c r="H628" s="85">
        <v>2.0723059873030394</v>
      </c>
      <c r="I628" s="85">
        <v>0</v>
      </c>
      <c r="J628" s="85">
        <v>35.476023799908496</v>
      </c>
      <c r="K628" s="85">
        <v>0</v>
      </c>
      <c r="L628" s="85">
        <v>2.95</v>
      </c>
      <c r="M628" s="85">
        <v>0.86693779480504496</v>
      </c>
      <c r="N628" s="85">
        <v>15.702592880319841</v>
      </c>
      <c r="O628" s="85">
        <v>1.1000000000000001</v>
      </c>
      <c r="P628" s="85">
        <v>3.7547897618480812</v>
      </c>
      <c r="T628" s="90">
        <v>3.5</v>
      </c>
      <c r="V628" s="89">
        <f t="shared" si="105"/>
        <v>102.24384657121647</v>
      </c>
      <c r="W628" s="66">
        <f t="shared" si="106"/>
        <v>104.54384657121646</v>
      </c>
      <c r="X628" s="66">
        <f t="shared" si="107"/>
        <v>104.74384657121647</v>
      </c>
      <c r="Y628" s="66">
        <f t="shared" si="108"/>
        <v>102.24384657121647</v>
      </c>
      <c r="Z628" s="66">
        <f t="shared" si="109"/>
        <v>104.54384657121646</v>
      </c>
      <c r="AA628" s="66">
        <f t="shared" si="110"/>
        <v>104.74384657121647</v>
      </c>
      <c r="AD628" t="s">
        <v>635</v>
      </c>
      <c r="AR628">
        <v>95.5</v>
      </c>
    </row>
    <row r="629" spans="1:44" x14ac:dyDescent="0.25">
      <c r="A629" s="85" t="s">
        <v>495</v>
      </c>
      <c r="B629" s="85" t="s">
        <v>473</v>
      </c>
      <c r="C629" s="85">
        <v>18</v>
      </c>
      <c r="D629" s="85" t="s">
        <v>95</v>
      </c>
      <c r="E629" s="85">
        <v>31</v>
      </c>
      <c r="F629" s="85" t="s">
        <v>35</v>
      </c>
      <c r="G629" s="85">
        <v>42.22119189969721</v>
      </c>
      <c r="H629" s="85">
        <v>2.1357401292454412</v>
      </c>
      <c r="I629" s="85">
        <v>0</v>
      </c>
      <c r="J629" s="85">
        <v>40.009124286983152</v>
      </c>
      <c r="K629" s="85">
        <v>0</v>
      </c>
      <c r="L629" s="85">
        <v>2.9499999999999997</v>
      </c>
      <c r="M629" s="85">
        <v>1.0524104497573716</v>
      </c>
      <c r="N629" s="85">
        <v>15.560319121588455</v>
      </c>
      <c r="O629" s="85">
        <v>1.0999999999999999</v>
      </c>
      <c r="P629" s="85">
        <v>3.971470472158646</v>
      </c>
      <c r="T629" s="90">
        <v>3.5</v>
      </c>
      <c r="V629" s="89">
        <f t="shared" si="105"/>
        <v>110.36451623018485</v>
      </c>
      <c r="W629" s="66">
        <f t="shared" si="106"/>
        <v>112.66451623018484</v>
      </c>
      <c r="X629" s="66">
        <f t="shared" si="107"/>
        <v>112.86451623018485</v>
      </c>
      <c r="Y629" s="66">
        <f t="shared" si="108"/>
        <v>110.36451623018485</v>
      </c>
      <c r="Z629" s="66">
        <f t="shared" si="109"/>
        <v>112.66451623018484</v>
      </c>
      <c r="AA629" s="66">
        <f t="shared" si="110"/>
        <v>112.86451623018485</v>
      </c>
      <c r="AD629" t="s">
        <v>622</v>
      </c>
    </row>
    <row r="630" spans="1:44" x14ac:dyDescent="0.25">
      <c r="A630" s="85" t="s">
        <v>495</v>
      </c>
      <c r="B630" s="85" t="s">
        <v>498</v>
      </c>
      <c r="C630" s="85">
        <v>24</v>
      </c>
      <c r="D630" s="85" t="s">
        <v>95</v>
      </c>
      <c r="E630" s="85">
        <v>31</v>
      </c>
      <c r="F630" s="85" t="s">
        <v>35</v>
      </c>
      <c r="G630" s="85">
        <v>38.989377164068927</v>
      </c>
      <c r="H630" s="85">
        <v>1.9820301321054643</v>
      </c>
      <c r="I630" s="85">
        <v>0</v>
      </c>
      <c r="J630" s="85">
        <v>38.378951851915808</v>
      </c>
      <c r="K630" s="85">
        <v>0</v>
      </c>
      <c r="L630" s="85">
        <v>2.95</v>
      </c>
      <c r="M630" s="85">
        <v>1.0359263172699194</v>
      </c>
      <c r="N630" s="85">
        <v>15.432521881889924</v>
      </c>
      <c r="O630" s="85">
        <v>1.1000000000000001</v>
      </c>
      <c r="P630" s="85">
        <v>3.7544550143483444</v>
      </c>
      <c r="T630" s="90">
        <v>3.5</v>
      </c>
      <c r="V630" s="89">
        <f t="shared" si="105"/>
        <v>105.14123222949293</v>
      </c>
      <c r="W630" s="66">
        <f t="shared" si="106"/>
        <v>107.44123222949293</v>
      </c>
      <c r="X630" s="66">
        <f t="shared" si="107"/>
        <v>107.64123222949293</v>
      </c>
      <c r="Y630" s="66">
        <f t="shared" si="108"/>
        <v>105.14123222949293</v>
      </c>
      <c r="Z630" s="66">
        <f t="shared" si="109"/>
        <v>107.44123222949293</v>
      </c>
      <c r="AA630" s="66">
        <f t="shared" si="110"/>
        <v>107.64123222949293</v>
      </c>
    </row>
    <row r="631" spans="1:44" x14ac:dyDescent="0.25">
      <c r="A631" s="85" t="s">
        <v>495</v>
      </c>
      <c r="B631" s="85" t="s">
        <v>474</v>
      </c>
      <c r="C631" s="85">
        <v>30</v>
      </c>
      <c r="D631" s="85" t="s">
        <v>95</v>
      </c>
      <c r="E631" s="85">
        <v>31</v>
      </c>
      <c r="F631" s="85" t="s">
        <v>35</v>
      </c>
      <c r="G631" s="85">
        <v>41.247963291245107</v>
      </c>
      <c r="H631" s="85">
        <v>2.0495403128330949</v>
      </c>
      <c r="I631" s="85">
        <v>0</v>
      </c>
      <c r="J631" s="85">
        <v>37.263281529009923</v>
      </c>
      <c r="K631" s="85">
        <v>0</v>
      </c>
      <c r="L631" s="85">
        <v>2.9499999999999993</v>
      </c>
      <c r="M631" s="85">
        <v>1.1477066927057435</v>
      </c>
      <c r="N631" s="85">
        <v>15.561696259979929</v>
      </c>
      <c r="O631" s="85">
        <v>1.1000000000000001</v>
      </c>
      <c r="P631" s="85">
        <v>3.9151255021598681</v>
      </c>
      <c r="T631" s="90">
        <v>3.5</v>
      </c>
      <c r="V631" s="89">
        <f t="shared" si="105"/>
        <v>106.68577327510056</v>
      </c>
      <c r="W631" s="66">
        <f t="shared" si="106"/>
        <v>108.98577327510056</v>
      </c>
      <c r="X631" s="66">
        <f t="shared" si="107"/>
        <v>109.18577327510056</v>
      </c>
      <c r="Y631" s="66">
        <f t="shared" si="108"/>
        <v>106.68577327510056</v>
      </c>
      <c r="Z631" s="66">
        <f t="shared" si="109"/>
        <v>108.98577327510056</v>
      </c>
      <c r="AA631" s="66">
        <f t="shared" si="110"/>
        <v>109.18577327510056</v>
      </c>
    </row>
    <row r="632" spans="1:44" x14ac:dyDescent="0.25">
      <c r="A632" s="85" t="s">
        <v>495</v>
      </c>
      <c r="B632" s="85" t="s">
        <v>500</v>
      </c>
      <c r="C632" s="85">
        <v>36</v>
      </c>
      <c r="D632" s="85" t="s">
        <v>95</v>
      </c>
      <c r="E632" s="85">
        <v>31</v>
      </c>
      <c r="F632" s="85" t="s">
        <v>35</v>
      </c>
      <c r="G632" s="85">
        <v>39.348554341308564</v>
      </c>
      <c r="H632" s="85">
        <v>1.9678450566814618</v>
      </c>
      <c r="I632" s="85">
        <v>0</v>
      </c>
      <c r="J632" s="85">
        <v>34.901743127172175</v>
      </c>
      <c r="K632" s="85">
        <v>0</v>
      </c>
      <c r="L632" s="85">
        <v>2.9499999999999993</v>
      </c>
      <c r="M632" s="85">
        <v>1.1239234703718357</v>
      </c>
      <c r="N632" s="85">
        <v>15.733836431098123</v>
      </c>
      <c r="O632" s="85">
        <v>1.1000000000000001</v>
      </c>
      <c r="P632" s="85">
        <v>3.8025678795258022</v>
      </c>
      <c r="T632" s="90">
        <v>3.5</v>
      </c>
      <c r="V632" s="89">
        <f t="shared" si="105"/>
        <v>102.46062524947649</v>
      </c>
      <c r="W632" s="66">
        <f t="shared" si="106"/>
        <v>104.76062524947649</v>
      </c>
      <c r="X632" s="66">
        <f t="shared" si="107"/>
        <v>104.96062524947649</v>
      </c>
      <c r="Y632" s="66">
        <f t="shared" si="108"/>
        <v>102.46062524947649</v>
      </c>
      <c r="Z632" s="66">
        <f t="shared" si="109"/>
        <v>104.76062524947649</v>
      </c>
      <c r="AA632" s="66">
        <f t="shared" si="110"/>
        <v>104.96062524947649</v>
      </c>
    </row>
    <row r="633" spans="1:44" x14ac:dyDescent="0.25">
      <c r="A633" s="85" t="s">
        <v>502</v>
      </c>
      <c r="B633" s="85" t="s">
        <v>503</v>
      </c>
      <c r="C633" s="85">
        <v>12</v>
      </c>
      <c r="D633" s="85" t="s">
        <v>95</v>
      </c>
      <c r="E633" s="85">
        <v>31</v>
      </c>
      <c r="F633" s="85" t="s">
        <v>35</v>
      </c>
      <c r="G633" s="85">
        <v>39.248626329635144</v>
      </c>
      <c r="H633" s="85">
        <v>2.0291286127401662</v>
      </c>
      <c r="I633" s="85">
        <v>0</v>
      </c>
      <c r="J633" s="85">
        <v>37.269908277570636</v>
      </c>
      <c r="K633" s="85">
        <v>0</v>
      </c>
      <c r="L633" s="85">
        <v>2.9500000000000006</v>
      </c>
      <c r="M633" s="85">
        <v>0.8713686693167052</v>
      </c>
      <c r="N633" s="85">
        <v>15.707909397949532</v>
      </c>
      <c r="O633" s="85">
        <v>1.1000000000000003</v>
      </c>
      <c r="P633" s="85">
        <v>3.7782436946328208</v>
      </c>
      <c r="T633" s="90">
        <v>3.5</v>
      </c>
      <c r="V633" s="89">
        <f t="shared" si="105"/>
        <v>104.42605636910484</v>
      </c>
      <c r="W633" s="66">
        <f t="shared" si="106"/>
        <v>106.72605636910484</v>
      </c>
      <c r="X633" s="66">
        <f t="shared" si="107"/>
        <v>106.92605636910484</v>
      </c>
      <c r="Y633" s="66">
        <f t="shared" si="108"/>
        <v>104.42605636910484</v>
      </c>
      <c r="Z633" s="66">
        <f t="shared" si="109"/>
        <v>106.72605636910484</v>
      </c>
      <c r="AA633" s="66">
        <f t="shared" si="110"/>
        <v>106.92605636910484</v>
      </c>
    </row>
    <row r="634" spans="1:44" x14ac:dyDescent="0.25">
      <c r="A634" s="85" t="s">
        <v>502</v>
      </c>
      <c r="B634" s="85" t="s">
        <v>476</v>
      </c>
      <c r="C634" s="85">
        <v>18</v>
      </c>
      <c r="D634" s="85" t="s">
        <v>95</v>
      </c>
      <c r="E634" s="85">
        <v>31</v>
      </c>
      <c r="F634" s="85" t="s">
        <v>35</v>
      </c>
      <c r="G634" s="85">
        <v>42.171447623818167</v>
      </c>
      <c r="H634" s="85">
        <v>2.1044640772002552</v>
      </c>
      <c r="I634" s="85">
        <v>0</v>
      </c>
      <c r="J634" s="85">
        <v>41.005628874409865</v>
      </c>
      <c r="K634" s="85">
        <v>0</v>
      </c>
      <c r="L634" s="85">
        <v>2.95</v>
      </c>
      <c r="M634" s="85">
        <v>1.051269609668849</v>
      </c>
      <c r="N634" s="85">
        <v>15.530001330432244</v>
      </c>
      <c r="O634" s="85">
        <v>1.1000000000000001</v>
      </c>
      <c r="P634" s="85">
        <v>3.9662507492887298</v>
      </c>
      <c r="T634" s="90">
        <v>3.5</v>
      </c>
      <c r="V634" s="89">
        <f t="shared" si="105"/>
        <v>111.27459818761785</v>
      </c>
      <c r="W634" s="66">
        <f t="shared" si="106"/>
        <v>113.57459818761785</v>
      </c>
      <c r="X634" s="66">
        <f t="shared" si="107"/>
        <v>113.77459818761785</v>
      </c>
      <c r="Y634" s="66">
        <f t="shared" si="108"/>
        <v>111.27459818761785</v>
      </c>
      <c r="Z634" s="66">
        <f t="shared" si="109"/>
        <v>113.57459818761785</v>
      </c>
      <c r="AA634" s="66">
        <f t="shared" si="110"/>
        <v>113.77459818761785</v>
      </c>
    </row>
    <row r="635" spans="1:44" x14ac:dyDescent="0.25">
      <c r="A635" s="85" t="s">
        <v>502</v>
      </c>
      <c r="B635" s="85" t="s">
        <v>504</v>
      </c>
      <c r="C635" s="85">
        <v>24</v>
      </c>
      <c r="D635" s="85" t="s">
        <v>95</v>
      </c>
      <c r="E635" s="85">
        <v>31</v>
      </c>
      <c r="F635" s="85" t="s">
        <v>35</v>
      </c>
      <c r="G635" s="85">
        <v>39.305408066713113</v>
      </c>
      <c r="H635" s="85">
        <v>1.9490747333797813</v>
      </c>
      <c r="I635" s="85">
        <v>0</v>
      </c>
      <c r="J635" s="85">
        <v>38.600760566784842</v>
      </c>
      <c r="K635" s="85">
        <v>0</v>
      </c>
      <c r="L635" s="85">
        <v>2.95</v>
      </c>
      <c r="M635" s="85">
        <v>1.0462980575061143</v>
      </c>
      <c r="N635" s="85">
        <v>15.411761597246628</v>
      </c>
      <c r="O635" s="85">
        <v>1.1000000000000003</v>
      </c>
      <c r="P635" s="85">
        <v>3.7741017051358248</v>
      </c>
      <c r="T635" s="90">
        <v>3.5</v>
      </c>
      <c r="V635" s="89">
        <f t="shared" si="105"/>
        <v>105.68832999338653</v>
      </c>
      <c r="W635" s="66">
        <f t="shared" si="106"/>
        <v>107.98832999338653</v>
      </c>
      <c r="X635" s="66">
        <f t="shared" si="107"/>
        <v>108.18832999338653</v>
      </c>
      <c r="Y635" s="66">
        <f t="shared" si="108"/>
        <v>105.68832999338653</v>
      </c>
      <c r="Z635" s="66">
        <f t="shared" si="109"/>
        <v>107.98832999338653</v>
      </c>
      <c r="AA635" s="66">
        <f t="shared" si="110"/>
        <v>108.18832999338653</v>
      </c>
    </row>
    <row r="636" spans="1:44" x14ac:dyDescent="0.25">
      <c r="A636" s="85" t="s">
        <v>502</v>
      </c>
      <c r="B636" s="85" t="s">
        <v>478</v>
      </c>
      <c r="C636" s="85">
        <v>30</v>
      </c>
      <c r="D636" s="85" t="s">
        <v>95</v>
      </c>
      <c r="E636" s="85">
        <v>31</v>
      </c>
      <c r="F636" s="85" t="s">
        <v>35</v>
      </c>
      <c r="G636" s="85">
        <v>41.204830187735524</v>
      </c>
      <c r="H636" s="85">
        <v>2.0298155678524736</v>
      </c>
      <c r="I636" s="85">
        <v>0</v>
      </c>
      <c r="J636" s="85">
        <v>37.327418783465582</v>
      </c>
      <c r="K636" s="85">
        <v>0</v>
      </c>
      <c r="L636" s="85">
        <v>2.9499999999999993</v>
      </c>
      <c r="M636" s="85">
        <v>1.147166050852086</v>
      </c>
      <c r="N636" s="85">
        <v>15.591505554278232</v>
      </c>
      <c r="O636" s="85">
        <v>1.1000000000000001</v>
      </c>
      <c r="P636" s="85">
        <v>3.9142342952454143</v>
      </c>
      <c r="T636" s="90">
        <v>3.5</v>
      </c>
      <c r="V636" s="89">
        <f t="shared" si="105"/>
        <v>106.73515487157684</v>
      </c>
      <c r="W636" s="66">
        <f t="shared" si="106"/>
        <v>109.03515487157684</v>
      </c>
      <c r="X636" s="66">
        <f t="shared" si="107"/>
        <v>109.23515487157684</v>
      </c>
      <c r="Y636" s="66">
        <f t="shared" si="108"/>
        <v>106.73515487157684</v>
      </c>
      <c r="Z636" s="66">
        <f t="shared" si="109"/>
        <v>109.03515487157684</v>
      </c>
      <c r="AA636" s="66">
        <f t="shared" si="110"/>
        <v>109.23515487157684</v>
      </c>
    </row>
    <row r="637" spans="1:44" x14ac:dyDescent="0.25">
      <c r="A637" s="85" t="s">
        <v>502</v>
      </c>
      <c r="B637" s="85" t="s">
        <v>505</v>
      </c>
      <c r="C637" s="85">
        <v>36</v>
      </c>
      <c r="D637" s="85" t="s">
        <v>95</v>
      </c>
      <c r="E637" s="85">
        <v>31</v>
      </c>
      <c r="F637" s="85" t="s">
        <v>35</v>
      </c>
      <c r="G637" s="85">
        <v>39.607495346926903</v>
      </c>
      <c r="H637" s="85">
        <v>1.9377023484489584</v>
      </c>
      <c r="I637" s="85">
        <v>0</v>
      </c>
      <c r="J637" s="85">
        <v>34.790769944366886</v>
      </c>
      <c r="K637" s="85">
        <v>0</v>
      </c>
      <c r="L637" s="85">
        <v>2.9499999999999988</v>
      </c>
      <c r="M637" s="85">
        <v>1.1315324232320334</v>
      </c>
      <c r="N637" s="85">
        <v>15.756069837910154</v>
      </c>
      <c r="O637" s="85">
        <v>1.1000000000000001</v>
      </c>
      <c r="P637" s="85">
        <v>3.8211308742466805</v>
      </c>
      <c r="T637" s="90">
        <v>3.5</v>
      </c>
      <c r="V637" s="89">
        <f t="shared" si="105"/>
        <v>102.65699842668266</v>
      </c>
      <c r="W637" s="66">
        <f t="shared" si="106"/>
        <v>104.95699842668266</v>
      </c>
      <c r="X637" s="66">
        <f t="shared" si="107"/>
        <v>105.15699842668266</v>
      </c>
      <c r="Y637" s="66">
        <f t="shared" si="108"/>
        <v>102.65699842668266</v>
      </c>
      <c r="Z637" s="66">
        <f t="shared" si="109"/>
        <v>104.95699842668266</v>
      </c>
      <c r="AA637" s="66">
        <f t="shared" si="110"/>
        <v>105.15699842668266</v>
      </c>
    </row>
    <row r="638" spans="1:44" x14ac:dyDescent="0.25">
      <c r="A638" s="85" t="s">
        <v>599</v>
      </c>
      <c r="B638" s="85" t="s">
        <v>595</v>
      </c>
      <c r="C638" s="85">
        <v>12</v>
      </c>
      <c r="D638" s="85" t="s">
        <v>95</v>
      </c>
      <c r="E638" s="85">
        <v>31</v>
      </c>
      <c r="F638" s="85" t="s">
        <v>35</v>
      </c>
      <c r="G638" s="85">
        <v>39.393332120241652</v>
      </c>
      <c r="H638" s="85">
        <v>2.0235512983238522</v>
      </c>
      <c r="I638" s="85">
        <v>0</v>
      </c>
      <c r="J638" s="85">
        <v>39.063792755232768</v>
      </c>
      <c r="K638" s="85">
        <v>0</v>
      </c>
      <c r="L638" s="85">
        <v>2.9500000000000006</v>
      </c>
      <c r="M638" s="85">
        <v>0.92259164147702899</v>
      </c>
      <c r="N638" s="85">
        <v>15.713983000000006</v>
      </c>
      <c r="O638" s="85">
        <v>1.1000000000000003</v>
      </c>
      <c r="P638" s="85">
        <v>3.7912284066432766</v>
      </c>
      <c r="T638" s="90">
        <v>3.5</v>
      </c>
      <c r="V638" s="89">
        <f t="shared" si="105"/>
        <v>106.43492792359474</v>
      </c>
      <c r="W638" s="66">
        <f t="shared" si="106"/>
        <v>108.73492792359474</v>
      </c>
      <c r="X638" s="66">
        <f t="shared" si="107"/>
        <v>108.93492792359474</v>
      </c>
      <c r="Y638" s="66">
        <f t="shared" si="108"/>
        <v>106.43492792359474</v>
      </c>
      <c r="Z638" s="66">
        <f t="shared" si="109"/>
        <v>108.73492792359474</v>
      </c>
      <c r="AA638" s="66">
        <f t="shared" si="110"/>
        <v>108.93492792359474</v>
      </c>
    </row>
    <row r="639" spans="1:44" x14ac:dyDescent="0.25">
      <c r="A639" s="85" t="s">
        <v>599</v>
      </c>
      <c r="B639" s="85" t="s">
        <v>481</v>
      </c>
      <c r="C639" s="85">
        <v>18</v>
      </c>
      <c r="D639" s="85" t="s">
        <v>95</v>
      </c>
      <c r="E639" s="85">
        <v>31</v>
      </c>
      <c r="F639" s="85" t="s">
        <v>35</v>
      </c>
      <c r="G639" s="85">
        <v>41.328964202469997</v>
      </c>
      <c r="H639" s="85">
        <v>2.109733433239235</v>
      </c>
      <c r="I639" s="85">
        <v>0</v>
      </c>
      <c r="J639" s="85">
        <v>41.30646796207342</v>
      </c>
      <c r="K639" s="85">
        <v>0</v>
      </c>
      <c r="L639" s="85">
        <v>2.9500000000000006</v>
      </c>
      <c r="M639" s="85">
        <v>1.0548230886654872</v>
      </c>
      <c r="N639" s="85">
        <v>15.498307177756137</v>
      </c>
      <c r="O639" s="85">
        <v>1.1000000000000005</v>
      </c>
      <c r="P639" s="85">
        <v>3.9102870324603534</v>
      </c>
      <c r="T639" s="90">
        <v>3.5</v>
      </c>
      <c r="V639" s="89">
        <f t="shared" si="105"/>
        <v>110.64884946342539</v>
      </c>
      <c r="W639" s="66">
        <f t="shared" si="106"/>
        <v>112.94884946342539</v>
      </c>
      <c r="X639" s="66">
        <f t="shared" si="107"/>
        <v>113.14884946342539</v>
      </c>
      <c r="Y639" s="66">
        <f t="shared" si="108"/>
        <v>110.64884946342539</v>
      </c>
      <c r="Z639" s="66">
        <f t="shared" si="109"/>
        <v>112.94884946342539</v>
      </c>
      <c r="AA639" s="66">
        <f t="shared" si="110"/>
        <v>113.14884946342539</v>
      </c>
    </row>
    <row r="640" spans="1:44" x14ac:dyDescent="0.25">
      <c r="A640" s="85" t="s">
        <v>599</v>
      </c>
      <c r="B640" s="85" t="s">
        <v>600</v>
      </c>
      <c r="C640" s="85">
        <v>24</v>
      </c>
      <c r="D640" s="85" t="s">
        <v>95</v>
      </c>
      <c r="E640" s="85">
        <v>31</v>
      </c>
      <c r="F640" s="85" t="s">
        <v>35</v>
      </c>
      <c r="G640" s="85">
        <v>39.407305480748242</v>
      </c>
      <c r="H640" s="85">
        <v>1.9741273985564689</v>
      </c>
      <c r="I640" s="85">
        <v>0</v>
      </c>
      <c r="J640" s="85">
        <v>38.822569281653891</v>
      </c>
      <c r="K640" s="85">
        <v>0</v>
      </c>
      <c r="L640" s="85">
        <v>2.9499999999999997</v>
      </c>
      <c r="M640" s="85">
        <v>1.0792888580608151</v>
      </c>
      <c r="N640" s="85">
        <v>15.388045000000004</v>
      </c>
      <c r="O640" s="85">
        <v>1.1000000000000005</v>
      </c>
      <c r="P640" s="85">
        <v>3.7812478166986461</v>
      </c>
      <c r="T640" s="90">
        <v>3.5</v>
      </c>
      <c r="V640" s="89">
        <f t="shared" si="105"/>
        <v>106.02845643716159</v>
      </c>
      <c r="W640" s="66">
        <f t="shared" si="106"/>
        <v>108.32845643716159</v>
      </c>
      <c r="X640" s="66">
        <f t="shared" si="107"/>
        <v>108.52845643716159</v>
      </c>
      <c r="Y640" s="66">
        <f t="shared" si="108"/>
        <v>106.02845643716159</v>
      </c>
      <c r="Z640" s="66">
        <f t="shared" si="109"/>
        <v>108.32845643716159</v>
      </c>
      <c r="AA640" s="66">
        <f t="shared" si="110"/>
        <v>108.52845643716159</v>
      </c>
    </row>
    <row r="641" spans="1:44" x14ac:dyDescent="0.25">
      <c r="A641" s="85" t="s">
        <v>599</v>
      </c>
      <c r="B641" s="85" t="s">
        <v>483</v>
      </c>
      <c r="C641" s="85">
        <v>30</v>
      </c>
      <c r="D641" s="85" t="s">
        <v>95</v>
      </c>
      <c r="E641" s="85">
        <v>31</v>
      </c>
      <c r="F641" s="85" t="s">
        <v>35</v>
      </c>
      <c r="G641" s="85">
        <v>40.746576253240981</v>
      </c>
      <c r="H641" s="85">
        <v>2.0389802049423977</v>
      </c>
      <c r="I641" s="85">
        <v>0</v>
      </c>
      <c r="J641" s="85">
        <v>37.19613262073463</v>
      </c>
      <c r="K641" s="85">
        <v>0</v>
      </c>
      <c r="L641" s="85">
        <v>2.9499999999999993</v>
      </c>
      <c r="M641" s="85">
        <v>1.1511953575800022</v>
      </c>
      <c r="N641" s="85">
        <v>15.621995852845796</v>
      </c>
      <c r="O641" s="85">
        <v>1.1000000000000003</v>
      </c>
      <c r="P641" s="85">
        <v>3.8869966525644988</v>
      </c>
      <c r="T641" s="90">
        <v>3.5</v>
      </c>
      <c r="V641" s="89">
        <f t="shared" si="105"/>
        <v>106.15289673696591</v>
      </c>
      <c r="W641" s="66">
        <f t="shared" si="106"/>
        <v>108.45289673696591</v>
      </c>
      <c r="X641" s="66">
        <f t="shared" si="107"/>
        <v>108.65289673696591</v>
      </c>
      <c r="Y641" s="66">
        <f t="shared" si="108"/>
        <v>106.15289673696591</v>
      </c>
      <c r="Z641" s="66">
        <f t="shared" si="109"/>
        <v>108.45289673696591</v>
      </c>
      <c r="AA641" s="66">
        <f t="shared" si="110"/>
        <v>108.65289673696591</v>
      </c>
    </row>
    <row r="642" spans="1:44" x14ac:dyDescent="0.25">
      <c r="A642" s="85" t="s">
        <v>599</v>
      </c>
      <c r="B642" s="85" t="s">
        <v>601</v>
      </c>
      <c r="C642" s="85">
        <v>36</v>
      </c>
      <c r="D642" s="85" t="s">
        <v>95</v>
      </c>
      <c r="E642" s="85">
        <v>31</v>
      </c>
      <c r="F642" s="85" t="s">
        <v>35</v>
      </c>
      <c r="G642" s="85">
        <v>39.687498154367667</v>
      </c>
      <c r="H642" s="85">
        <v>1.940718854519865</v>
      </c>
      <c r="I642" s="85">
        <v>0</v>
      </c>
      <c r="J642" s="85">
        <v>34.67979676156159</v>
      </c>
      <c r="K642" s="85">
        <v>0</v>
      </c>
      <c r="L642" s="85">
        <v>2.9499999999999988</v>
      </c>
      <c r="M642" s="85">
        <v>1.1522899618586224</v>
      </c>
      <c r="N642" s="85">
        <v>15.781469333333334</v>
      </c>
      <c r="O642" s="85">
        <v>1.1000000000000001</v>
      </c>
      <c r="P642" s="85">
        <v>3.8292404288576907</v>
      </c>
      <c r="T642" s="90">
        <v>3.5</v>
      </c>
      <c r="V642" s="89">
        <f t="shared" si="105"/>
        <v>102.6802946399789</v>
      </c>
      <c r="W642" s="66">
        <f t="shared" si="106"/>
        <v>104.98029463997889</v>
      </c>
      <c r="X642" s="66">
        <f t="shared" si="107"/>
        <v>105.1802946399789</v>
      </c>
      <c r="Y642" s="66">
        <f t="shared" si="108"/>
        <v>102.6802946399789</v>
      </c>
      <c r="Z642" s="66">
        <f t="shared" si="109"/>
        <v>104.98029463997889</v>
      </c>
      <c r="AA642" s="66">
        <f t="shared" si="110"/>
        <v>105.1802946399789</v>
      </c>
    </row>
    <row r="643" spans="1:44" x14ac:dyDescent="0.25">
      <c r="A643" s="85" t="s">
        <v>602</v>
      </c>
      <c r="B643" s="85" t="s">
        <v>596</v>
      </c>
      <c r="C643" s="85">
        <v>12</v>
      </c>
      <c r="D643" s="85" t="s">
        <v>95</v>
      </c>
      <c r="E643" s="85">
        <v>31</v>
      </c>
      <c r="F643" s="85" t="s">
        <v>35</v>
      </c>
      <c r="G643" s="85">
        <v>39.347506472710641</v>
      </c>
      <c r="H643" s="85">
        <v>2.0063557877791425</v>
      </c>
      <c r="I643" s="85">
        <v>0</v>
      </c>
      <c r="J643" s="85">
        <v>40.857677232894886</v>
      </c>
      <c r="K643" s="85">
        <v>0</v>
      </c>
      <c r="L643" s="85">
        <v>2.95</v>
      </c>
      <c r="M643" s="85">
        <v>1.0203041734710645</v>
      </c>
      <c r="N643" s="85">
        <v>15.653860719110357</v>
      </c>
      <c r="O643" s="85">
        <v>1.1000000000000003</v>
      </c>
      <c r="P643" s="85">
        <v>3.7906990353609737</v>
      </c>
      <c r="T643" s="90">
        <v>3.5</v>
      </c>
      <c r="V643" s="89">
        <f t="shared" si="105"/>
        <v>108.22004763354792</v>
      </c>
      <c r="W643" s="66">
        <f t="shared" si="106"/>
        <v>110.52004763354792</v>
      </c>
      <c r="X643" s="66">
        <f t="shared" si="107"/>
        <v>110.72004763354792</v>
      </c>
      <c r="Y643" s="66">
        <f t="shared" si="108"/>
        <v>108.22004763354792</v>
      </c>
      <c r="Z643" s="66">
        <f t="shared" si="109"/>
        <v>110.52004763354792</v>
      </c>
      <c r="AA643" s="66">
        <f t="shared" si="110"/>
        <v>110.72004763354792</v>
      </c>
    </row>
    <row r="644" spans="1:44" x14ac:dyDescent="0.25">
      <c r="A644" s="85" t="s">
        <v>602</v>
      </c>
      <c r="B644" s="85" t="s">
        <v>40</v>
      </c>
      <c r="C644" s="85">
        <v>18</v>
      </c>
      <c r="D644" s="85" t="s">
        <v>95</v>
      </c>
      <c r="E644" s="85">
        <v>31</v>
      </c>
      <c r="F644" s="85" t="s">
        <v>35</v>
      </c>
      <c r="G644" s="85">
        <v>39.134064755190415</v>
      </c>
      <c r="H644" s="85">
        <v>1.9700659761916413</v>
      </c>
      <c r="I644" s="85">
        <v>0</v>
      </c>
      <c r="J644" s="85">
        <v>41.491590755240367</v>
      </c>
      <c r="K644" s="85">
        <v>0</v>
      </c>
      <c r="L644" s="85">
        <v>2.95</v>
      </c>
      <c r="M644" s="85">
        <v>1.0714538134286804</v>
      </c>
      <c r="N644" s="85">
        <v>15.457013256439438</v>
      </c>
      <c r="O644" s="85">
        <v>1.1000000000000005</v>
      </c>
      <c r="P644" s="85">
        <v>3.7676135457147621</v>
      </c>
      <c r="T644" s="90">
        <v>3.5</v>
      </c>
      <c r="V644" s="89">
        <f t="shared" si="105"/>
        <v>108.47173612601367</v>
      </c>
      <c r="W644" s="66">
        <f t="shared" si="106"/>
        <v>110.77173612601366</v>
      </c>
      <c r="X644" s="66">
        <f t="shared" si="107"/>
        <v>110.97173612601367</v>
      </c>
      <c r="Y644" s="66">
        <f t="shared" si="108"/>
        <v>108.47173612601367</v>
      </c>
      <c r="Z644" s="66">
        <f t="shared" si="109"/>
        <v>110.77173612601366</v>
      </c>
      <c r="AA644" s="66">
        <f t="shared" si="110"/>
        <v>110.97173612601367</v>
      </c>
    </row>
    <row r="645" spans="1:44" x14ac:dyDescent="0.25">
      <c r="A645" s="85" t="s">
        <v>602</v>
      </c>
      <c r="B645" s="85" t="s">
        <v>603</v>
      </c>
      <c r="C645" s="85">
        <v>24</v>
      </c>
      <c r="D645" s="85" t="s">
        <v>95</v>
      </c>
      <c r="E645" s="85">
        <v>31</v>
      </c>
      <c r="F645" s="85" t="s">
        <v>35</v>
      </c>
      <c r="G645" s="85">
        <v>39.460579216620047</v>
      </c>
      <c r="H645" s="85">
        <v>1.9696203125104645</v>
      </c>
      <c r="I645" s="85">
        <v>0</v>
      </c>
      <c r="J645" s="85">
        <v>39.044377996522918</v>
      </c>
      <c r="K645" s="85">
        <v>0</v>
      </c>
      <c r="L645" s="85">
        <v>2.95</v>
      </c>
      <c r="M645" s="85">
        <v>1.1400935787916666</v>
      </c>
      <c r="N645" s="85">
        <v>15.42744249955809</v>
      </c>
      <c r="O645" s="85">
        <v>1.1000000000000005</v>
      </c>
      <c r="P645" s="85">
        <v>3.7911132511606591</v>
      </c>
      <c r="T645" s="90">
        <v>3.5</v>
      </c>
      <c r="V645" s="89">
        <f t="shared" si="105"/>
        <v>106.41360654265338</v>
      </c>
      <c r="W645" s="66">
        <f t="shared" si="106"/>
        <v>108.71360654265338</v>
      </c>
      <c r="X645" s="66">
        <f t="shared" si="107"/>
        <v>108.91360654265338</v>
      </c>
      <c r="Y645" s="66">
        <f t="shared" si="108"/>
        <v>106.41360654265338</v>
      </c>
      <c r="Z645" s="66">
        <f t="shared" si="109"/>
        <v>108.71360654265338</v>
      </c>
      <c r="AA645" s="66">
        <f t="shared" si="110"/>
        <v>108.91360654265338</v>
      </c>
    </row>
    <row r="646" spans="1:44" x14ac:dyDescent="0.25">
      <c r="A646" s="85" t="s">
        <v>602</v>
      </c>
      <c r="B646" s="85" t="s">
        <v>41</v>
      </c>
      <c r="C646" s="85">
        <v>30</v>
      </c>
      <c r="D646" s="85" t="s">
        <v>95</v>
      </c>
      <c r="E646" s="85">
        <v>31</v>
      </c>
      <c r="F646" s="85" t="s">
        <v>35</v>
      </c>
      <c r="G646" s="85">
        <v>39.504382087937238</v>
      </c>
      <c r="H646" s="85">
        <v>1.9571848687641591</v>
      </c>
      <c r="I646" s="85">
        <v>0</v>
      </c>
      <c r="J646" s="85">
        <v>37.002975432170935</v>
      </c>
      <c r="K646" s="85">
        <v>0</v>
      </c>
      <c r="L646" s="85">
        <v>2.9499999999999988</v>
      </c>
      <c r="M646" s="85">
        <v>1.1642136688086822</v>
      </c>
      <c r="N646" s="85">
        <v>15.655057334506939</v>
      </c>
      <c r="O646" s="85">
        <v>1.1000000000000003</v>
      </c>
      <c r="P646" s="85">
        <v>3.8101104207057337</v>
      </c>
      <c r="T646" s="90">
        <v>3.5</v>
      </c>
      <c r="V646" s="89">
        <f t="shared" si="105"/>
        <v>104.68673894412953</v>
      </c>
      <c r="W646" s="66">
        <f t="shared" si="106"/>
        <v>106.98673894412953</v>
      </c>
      <c r="X646" s="66">
        <f t="shared" si="107"/>
        <v>107.18673894412953</v>
      </c>
      <c r="Y646" s="66">
        <f t="shared" si="108"/>
        <v>104.68673894412953</v>
      </c>
      <c r="Z646" s="66">
        <f t="shared" si="109"/>
        <v>106.98673894412953</v>
      </c>
      <c r="AA646" s="66">
        <f t="shared" si="110"/>
        <v>107.18673894412953</v>
      </c>
    </row>
    <row r="647" spans="1:44" x14ac:dyDescent="0.25">
      <c r="A647" s="85" t="s">
        <v>602</v>
      </c>
      <c r="B647" s="85" t="s">
        <v>604</v>
      </c>
      <c r="C647" s="85">
        <v>36</v>
      </c>
      <c r="D647" s="85" t="s">
        <v>95</v>
      </c>
      <c r="E647" s="85">
        <v>31</v>
      </c>
      <c r="F647" s="85" t="s">
        <v>35</v>
      </c>
      <c r="G647" s="85">
        <v>39.678058810684924</v>
      </c>
      <c r="H647" s="85">
        <v>1.9316356752206758</v>
      </c>
      <c r="I647" s="85">
        <v>0</v>
      </c>
      <c r="J647" s="85">
        <v>34.568823578756295</v>
      </c>
      <c r="K647" s="85">
        <v>0</v>
      </c>
      <c r="L647" s="85">
        <v>2.9499999999999988</v>
      </c>
      <c r="M647" s="85">
        <v>1.1879609189355147</v>
      </c>
      <c r="N647" s="85">
        <v>15.807734333038725</v>
      </c>
      <c r="O647" s="85">
        <v>1.1000000000000001</v>
      </c>
      <c r="P647" s="85">
        <v>3.8326149111477297</v>
      </c>
      <c r="T647" s="90">
        <v>3.5</v>
      </c>
      <c r="V647" s="89">
        <f t="shared" si="105"/>
        <v>102.62519255256319</v>
      </c>
      <c r="W647" s="66">
        <f t="shared" si="106"/>
        <v>104.92519255256319</v>
      </c>
      <c r="X647" s="66">
        <f t="shared" si="107"/>
        <v>105.12519255256319</v>
      </c>
      <c r="Y647" s="66">
        <f t="shared" si="108"/>
        <v>102.62519255256319</v>
      </c>
      <c r="Z647" s="66">
        <f t="shared" si="109"/>
        <v>104.92519255256319</v>
      </c>
      <c r="AA647" s="66">
        <f t="shared" si="110"/>
        <v>105.12519255256319</v>
      </c>
    </row>
    <row r="648" spans="1:44" x14ac:dyDescent="0.25">
      <c r="A648" s="85" t="s">
        <v>605</v>
      </c>
      <c r="B648" s="85" t="s">
        <v>597</v>
      </c>
      <c r="C648" s="85">
        <v>12</v>
      </c>
      <c r="D648" s="85" t="s">
        <v>95</v>
      </c>
      <c r="E648" s="85">
        <v>31</v>
      </c>
      <c r="F648" s="85" t="s">
        <v>35</v>
      </c>
      <c r="G648" s="85">
        <v>39.240632713963372</v>
      </c>
      <c r="H648" s="85">
        <v>1.9924500655615489</v>
      </c>
      <c r="I648" s="85">
        <v>0</v>
      </c>
      <c r="J648" s="85">
        <v>42.651561710557026</v>
      </c>
      <c r="K648" s="85">
        <v>0</v>
      </c>
      <c r="L648" s="85">
        <v>2.95</v>
      </c>
      <c r="M648" s="85">
        <v>1.0934480011353804</v>
      </c>
      <c r="N648" s="85">
        <v>15.599140631892528</v>
      </c>
      <c r="O648" s="85">
        <v>1.1000000000000003</v>
      </c>
      <c r="P648" s="85">
        <v>3.7850134681845997</v>
      </c>
      <c r="T648" s="90">
        <v>3.5</v>
      </c>
      <c r="V648" s="89">
        <f t="shared" si="105"/>
        <v>109.91979652573289</v>
      </c>
      <c r="W648" s="66">
        <f t="shared" si="106"/>
        <v>112.21979652573289</v>
      </c>
      <c r="X648" s="66">
        <f t="shared" si="107"/>
        <v>112.41979652573289</v>
      </c>
      <c r="Y648" s="66">
        <f t="shared" si="108"/>
        <v>109.91979652573289</v>
      </c>
      <c r="Z648" s="66">
        <f t="shared" si="109"/>
        <v>112.21979652573289</v>
      </c>
      <c r="AA648" s="66">
        <f t="shared" si="110"/>
        <v>112.41979652573289</v>
      </c>
    </row>
    <row r="649" spans="1:44" x14ac:dyDescent="0.25">
      <c r="A649" s="85" t="s">
        <v>605</v>
      </c>
      <c r="B649" s="85" t="s">
        <v>43</v>
      </c>
      <c r="C649" s="85">
        <v>18</v>
      </c>
      <c r="D649" s="85" t="s">
        <v>95</v>
      </c>
      <c r="E649" s="85">
        <v>31</v>
      </c>
      <c r="F649" s="85" t="s">
        <v>35</v>
      </c>
      <c r="G649" s="85">
        <v>37.121382809912788</v>
      </c>
      <c r="H649" s="85">
        <v>1.7987052142843822</v>
      </c>
      <c r="I649" s="85">
        <v>0</v>
      </c>
      <c r="J649" s="85">
        <v>41.547771180520755</v>
      </c>
      <c r="K649" s="85">
        <v>0</v>
      </c>
      <c r="L649" s="85">
        <v>2.95</v>
      </c>
      <c r="M649" s="85">
        <v>1.073372907166305</v>
      </c>
      <c r="N649" s="85">
        <v>15.418438655535935</v>
      </c>
      <c r="O649" s="85">
        <v>1.1000000000000005</v>
      </c>
      <c r="P649" s="85">
        <v>3.6358821342716952</v>
      </c>
      <c r="T649" s="90">
        <v>3.5</v>
      </c>
      <c r="V649" s="89">
        <f t="shared" si="105"/>
        <v>106.34684768740748</v>
      </c>
      <c r="W649" s="66">
        <f t="shared" si="106"/>
        <v>108.64684768740747</v>
      </c>
      <c r="X649" s="66">
        <f t="shared" si="107"/>
        <v>108.84684768740748</v>
      </c>
      <c r="Y649" s="66">
        <f t="shared" si="108"/>
        <v>106.34684768740748</v>
      </c>
      <c r="Z649" s="66">
        <f t="shared" si="109"/>
        <v>108.64684768740747</v>
      </c>
      <c r="AA649" s="66">
        <f t="shared" si="110"/>
        <v>108.84684768740748</v>
      </c>
    </row>
    <row r="650" spans="1:44" x14ac:dyDescent="0.25">
      <c r="A650" s="85" t="s">
        <v>605</v>
      </c>
      <c r="B650" s="85" t="s">
        <v>606</v>
      </c>
      <c r="C650" s="85">
        <v>24</v>
      </c>
      <c r="D650" s="85" t="s">
        <v>95</v>
      </c>
      <c r="E650" s="85">
        <v>31</v>
      </c>
      <c r="F650" s="85" t="s">
        <v>35</v>
      </c>
      <c r="G650" s="85">
        <v>39.379801919457641</v>
      </c>
      <c r="H650" s="85">
        <v>1.9537014628366407</v>
      </c>
      <c r="I650" s="85">
        <v>0</v>
      </c>
      <c r="J650" s="85">
        <v>39.266186711391953</v>
      </c>
      <c r="K650" s="85">
        <v>0</v>
      </c>
      <c r="L650" s="85">
        <v>2.95</v>
      </c>
      <c r="M650" s="85">
        <v>1.1827330709301409</v>
      </c>
      <c r="N650" s="85">
        <v>15.463299998310337</v>
      </c>
      <c r="O650" s="85">
        <v>1.1000000000000005</v>
      </c>
      <c r="P650" s="85">
        <v>3.7909666730735161</v>
      </c>
      <c r="T650" s="90">
        <v>3.5</v>
      </c>
      <c r="V650" s="89">
        <f t="shared" si="105"/>
        <v>106.63298837316358</v>
      </c>
      <c r="W650" s="66">
        <f t="shared" si="106"/>
        <v>108.93298837316358</v>
      </c>
      <c r="X650" s="66">
        <f t="shared" si="107"/>
        <v>109.13298837316358</v>
      </c>
      <c r="Y650" s="66">
        <f t="shared" si="108"/>
        <v>106.63298837316358</v>
      </c>
      <c r="Z650" s="66">
        <f t="shared" si="109"/>
        <v>108.93298837316358</v>
      </c>
      <c r="AA650" s="66">
        <f t="shared" si="110"/>
        <v>109.13298837316358</v>
      </c>
    </row>
    <row r="651" spans="1:44" x14ac:dyDescent="0.25">
      <c r="A651" s="85" t="s">
        <v>605</v>
      </c>
      <c r="B651" s="85" t="s">
        <v>44</v>
      </c>
      <c r="C651" s="85">
        <v>30</v>
      </c>
      <c r="D651" s="85" t="s">
        <v>95</v>
      </c>
      <c r="E651" s="85">
        <v>31</v>
      </c>
      <c r="F651" s="85" t="s">
        <v>35</v>
      </c>
      <c r="G651" s="85">
        <v>38.288299663648765</v>
      </c>
      <c r="H651" s="85">
        <v>1.8520414579594942</v>
      </c>
      <c r="I651" s="85">
        <v>0</v>
      </c>
      <c r="J651" s="85">
        <v>36.742502934216141</v>
      </c>
      <c r="K651" s="85">
        <v>0</v>
      </c>
      <c r="L651" s="85">
        <v>2.9499999999999993</v>
      </c>
      <c r="M651" s="85">
        <v>1.1645637376344855</v>
      </c>
      <c r="N651" s="85">
        <v>15.686813201279875</v>
      </c>
      <c r="O651" s="85">
        <v>1.1000000000000003</v>
      </c>
      <c r="P651" s="85">
        <v>3.7340044120127582</v>
      </c>
      <c r="T651" s="90">
        <v>3.5</v>
      </c>
      <c r="V651" s="89">
        <f t="shared" si="105"/>
        <v>103.16618394879202</v>
      </c>
      <c r="W651" s="66">
        <f t="shared" si="106"/>
        <v>105.46618394879202</v>
      </c>
      <c r="X651" s="66">
        <f t="shared" si="107"/>
        <v>105.66618394879202</v>
      </c>
      <c r="Y651" s="66">
        <f t="shared" si="108"/>
        <v>103.16618394879202</v>
      </c>
      <c r="Z651" s="66">
        <f t="shared" si="109"/>
        <v>105.46618394879202</v>
      </c>
      <c r="AA651" s="66">
        <f t="shared" si="110"/>
        <v>105.66618394879202</v>
      </c>
    </row>
    <row r="652" spans="1:44" x14ac:dyDescent="0.25">
      <c r="A652" s="85" t="s">
        <v>605</v>
      </c>
      <c r="B652" s="85" t="s">
        <v>607</v>
      </c>
      <c r="C652" s="85">
        <v>36</v>
      </c>
      <c r="D652" s="85" t="s">
        <v>95</v>
      </c>
      <c r="E652" s="85">
        <v>31</v>
      </c>
      <c r="F652" s="85" t="s">
        <v>35</v>
      </c>
      <c r="G652" s="85">
        <v>39.649957645770307</v>
      </c>
      <c r="H652" s="85">
        <v>1.9036529012447474</v>
      </c>
      <c r="I652" s="85">
        <v>0</v>
      </c>
      <c r="J652" s="85">
        <v>34.457850395951006</v>
      </c>
      <c r="K652" s="85">
        <v>0</v>
      </c>
      <c r="L652" s="85">
        <v>2.9499999999999997</v>
      </c>
      <c r="M652" s="85">
        <v>1.2136733881886892</v>
      </c>
      <c r="N652" s="85">
        <v>15.831639332206892</v>
      </c>
      <c r="O652" s="85">
        <v>1.1000000000000001</v>
      </c>
      <c r="P652" s="85">
        <v>3.8339979791371435</v>
      </c>
      <c r="T652" s="90">
        <v>3.5</v>
      </c>
      <c r="V652" s="89">
        <f t="shared" si="105"/>
        <v>102.53711874125403</v>
      </c>
      <c r="W652" s="66">
        <f t="shared" si="106"/>
        <v>104.83711874125403</v>
      </c>
      <c r="X652" s="66">
        <f t="shared" si="107"/>
        <v>105.03711874125403</v>
      </c>
      <c r="Y652" s="66">
        <f t="shared" si="108"/>
        <v>102.53711874125403</v>
      </c>
      <c r="Z652" s="66">
        <f t="shared" si="109"/>
        <v>104.83711874125403</v>
      </c>
      <c r="AA652" s="66">
        <f t="shared" si="110"/>
        <v>105.03711874125403</v>
      </c>
    </row>
    <row r="653" spans="1:44" x14ac:dyDescent="0.25">
      <c r="A653" s="85" t="s">
        <v>495</v>
      </c>
      <c r="B653" s="85" t="s">
        <v>496</v>
      </c>
      <c r="C653" s="85">
        <v>12</v>
      </c>
      <c r="D653" s="85" t="s">
        <v>96</v>
      </c>
      <c r="E653" s="85">
        <v>40</v>
      </c>
      <c r="F653" s="85" t="s">
        <v>35</v>
      </c>
      <c r="G653" s="85">
        <v>37.672224457642493</v>
      </c>
      <c r="H653" s="85">
        <v>0.85102811061053529</v>
      </c>
      <c r="I653" s="85">
        <v>0</v>
      </c>
      <c r="J653" s="85">
        <v>34.762359170188589</v>
      </c>
      <c r="K653" s="85">
        <v>0</v>
      </c>
      <c r="L653" s="85">
        <v>2.9499999999999993</v>
      </c>
      <c r="M653" s="85">
        <v>0.8642063283120095</v>
      </c>
      <c r="N653" s="85">
        <v>15.702847402845988</v>
      </c>
      <c r="O653" s="85">
        <v>1.0999999999999999</v>
      </c>
      <c r="P653" s="85">
        <v>3.6761268019760949</v>
      </c>
      <c r="T653" s="90">
        <v>3.5</v>
      </c>
      <c r="V653" s="89">
        <f t="shared" si="105"/>
        <v>100.22776416096518</v>
      </c>
      <c r="W653" s="66">
        <f t="shared" si="106"/>
        <v>102.52776416096518</v>
      </c>
      <c r="X653" s="66">
        <f t="shared" si="107"/>
        <v>102.72776416096518</v>
      </c>
      <c r="Y653" s="66">
        <f t="shared" si="108"/>
        <v>100.22776416096518</v>
      </c>
      <c r="Z653" s="66">
        <f t="shared" si="109"/>
        <v>102.52776416096518</v>
      </c>
      <c r="AA653" s="66">
        <f t="shared" si="110"/>
        <v>102.72776416096518</v>
      </c>
      <c r="AD653" t="s">
        <v>635</v>
      </c>
      <c r="AR653">
        <v>89.9</v>
      </c>
    </row>
    <row r="654" spans="1:44" x14ac:dyDescent="0.25">
      <c r="A654" s="85" t="s">
        <v>495</v>
      </c>
      <c r="B654" s="85" t="s">
        <v>473</v>
      </c>
      <c r="C654" s="85">
        <v>18</v>
      </c>
      <c r="D654" s="85" t="s">
        <v>96</v>
      </c>
      <c r="E654" s="85">
        <v>40</v>
      </c>
      <c r="F654" s="85" t="s">
        <v>35</v>
      </c>
      <c r="G654" s="85">
        <v>40.967797955829248</v>
      </c>
      <c r="H654" s="85">
        <v>0.88234618537747878</v>
      </c>
      <c r="I654" s="85">
        <v>0</v>
      </c>
      <c r="J654" s="85">
        <v>39.610802154110388</v>
      </c>
      <c r="K654" s="85">
        <v>0</v>
      </c>
      <c r="L654" s="85">
        <v>2.9500000000000006</v>
      </c>
      <c r="M654" s="85">
        <v>1.0406355293718565</v>
      </c>
      <c r="N654" s="85">
        <v>15.564134764313048</v>
      </c>
      <c r="O654" s="85">
        <v>1.1000000000000001</v>
      </c>
      <c r="P654" s="85">
        <v>3.8903906870787703</v>
      </c>
      <c r="T654" s="90">
        <v>3.5</v>
      </c>
      <c r="V654" s="89">
        <f t="shared" si="105"/>
        <v>108.62376109070331</v>
      </c>
      <c r="W654" s="66">
        <f t="shared" si="106"/>
        <v>110.92376109070331</v>
      </c>
      <c r="X654" s="66">
        <f t="shared" si="107"/>
        <v>111.12376109070331</v>
      </c>
      <c r="Y654" s="66">
        <f t="shared" si="108"/>
        <v>108.62376109070331</v>
      </c>
      <c r="Z654" s="66">
        <f t="shared" si="109"/>
        <v>110.92376109070331</v>
      </c>
      <c r="AA654" s="66">
        <f t="shared" si="110"/>
        <v>111.12376109070331</v>
      </c>
      <c r="AD654" t="s">
        <v>622</v>
      </c>
    </row>
    <row r="655" spans="1:44" x14ac:dyDescent="0.25">
      <c r="A655" s="85" t="s">
        <v>495</v>
      </c>
      <c r="B655" s="85" t="s">
        <v>498</v>
      </c>
      <c r="C655" s="85">
        <v>24</v>
      </c>
      <c r="D655" s="85" t="s">
        <v>96</v>
      </c>
      <c r="E655" s="85">
        <v>40</v>
      </c>
      <c r="F655" s="85" t="s">
        <v>35</v>
      </c>
      <c r="G655" s="85">
        <v>37.777325527336387</v>
      </c>
      <c r="H655" s="85">
        <v>0.76997849537292495</v>
      </c>
      <c r="I655" s="85">
        <v>0</v>
      </c>
      <c r="J655" s="85">
        <v>37.606889553815009</v>
      </c>
      <c r="K655" s="85">
        <v>0</v>
      </c>
      <c r="L655" s="85">
        <v>2.9499999999999993</v>
      </c>
      <c r="M655" s="85">
        <v>1.0269817574119831</v>
      </c>
      <c r="N655" s="85">
        <v>15.431528005736565</v>
      </c>
      <c r="O655" s="85">
        <v>1.1000000000000001</v>
      </c>
      <c r="P655" s="85">
        <v>3.6759054924723724</v>
      </c>
      <c r="T655" s="90">
        <v>3.5</v>
      </c>
      <c r="V655" s="89">
        <f t="shared" si="105"/>
        <v>103.06863033677232</v>
      </c>
      <c r="W655" s="66">
        <f t="shared" si="106"/>
        <v>105.36863033677231</v>
      </c>
      <c r="X655" s="66">
        <f t="shared" si="107"/>
        <v>105.56863033677232</v>
      </c>
      <c r="Y655" s="66">
        <f t="shared" si="108"/>
        <v>103.06863033677232</v>
      </c>
      <c r="Z655" s="66">
        <f t="shared" si="109"/>
        <v>105.36863033677231</v>
      </c>
      <c r="AA655" s="66">
        <f t="shared" si="110"/>
        <v>105.56863033677232</v>
      </c>
    </row>
    <row r="656" spans="1:44" x14ac:dyDescent="0.25">
      <c r="A656" s="85" t="s">
        <v>495</v>
      </c>
      <c r="B656" s="85" t="s">
        <v>474</v>
      </c>
      <c r="C656" s="85">
        <v>30</v>
      </c>
      <c r="D656" s="85" t="s">
        <v>96</v>
      </c>
      <c r="E656" s="85">
        <v>40</v>
      </c>
      <c r="F656" s="85" t="s">
        <v>35</v>
      </c>
      <c r="G656" s="85">
        <v>39.997759277291259</v>
      </c>
      <c r="H656" s="85">
        <v>0.79933629887924695</v>
      </c>
      <c r="I656" s="85">
        <v>0</v>
      </c>
      <c r="J656" s="85">
        <v>36.739109906213066</v>
      </c>
      <c r="K656" s="85">
        <v>0</v>
      </c>
      <c r="L656" s="85">
        <v>2.95</v>
      </c>
      <c r="M656" s="85">
        <v>1.1340435075147515</v>
      </c>
      <c r="N656" s="85">
        <v>15.556772954581287</v>
      </c>
      <c r="O656" s="85">
        <v>1.1000000000000003</v>
      </c>
      <c r="P656" s="85">
        <v>3.8335676485278158</v>
      </c>
      <c r="T656" s="90">
        <v>3.5</v>
      </c>
      <c r="V656" s="89">
        <f t="shared" ref="V656:V702" si="111">SUM(I656:U656,G656)</f>
        <v>104.81125329412819</v>
      </c>
      <c r="W656" s="66">
        <f t="shared" si="106"/>
        <v>107.11125329412819</v>
      </c>
      <c r="X656" s="66">
        <f t="shared" si="107"/>
        <v>107.31125329412819</v>
      </c>
      <c r="Y656" s="66">
        <f t="shared" si="108"/>
        <v>104.81125329412819</v>
      </c>
      <c r="Z656" s="66">
        <f t="shared" si="109"/>
        <v>107.11125329412819</v>
      </c>
      <c r="AA656" s="66">
        <f t="shared" si="110"/>
        <v>107.31125329412819</v>
      </c>
    </row>
    <row r="657" spans="1:27" x14ac:dyDescent="0.25">
      <c r="A657" s="85" t="s">
        <v>495</v>
      </c>
      <c r="B657" s="85" t="s">
        <v>500</v>
      </c>
      <c r="C657" s="85">
        <v>36</v>
      </c>
      <c r="D657" s="85" t="s">
        <v>96</v>
      </c>
      <c r="E657" s="85">
        <v>40</v>
      </c>
      <c r="F657" s="85" t="s">
        <v>35</v>
      </c>
      <c r="G657" s="85">
        <v>38.134903133047246</v>
      </c>
      <c r="H657" s="85">
        <v>0.75419384842014381</v>
      </c>
      <c r="I657" s="85">
        <v>0</v>
      </c>
      <c r="J657" s="85">
        <v>34.199631195859979</v>
      </c>
      <c r="K657" s="85">
        <v>0</v>
      </c>
      <c r="L657" s="85">
        <v>2.95</v>
      </c>
      <c r="M657" s="85">
        <v>1.1120404789302738</v>
      </c>
      <c r="N657" s="85">
        <v>15.734900831380584</v>
      </c>
      <c r="O657" s="85">
        <v>1.1000000000000001</v>
      </c>
      <c r="P657" s="85">
        <v>3.723858960819058</v>
      </c>
      <c r="T657" s="90">
        <v>3.5</v>
      </c>
      <c r="V657" s="89">
        <f t="shared" si="111"/>
        <v>100.45533460003715</v>
      </c>
      <c r="W657" s="66">
        <f t="shared" si="106"/>
        <v>102.75533460003714</v>
      </c>
      <c r="X657" s="66">
        <f t="shared" si="107"/>
        <v>102.95533460003715</v>
      </c>
      <c r="Y657" s="66">
        <f t="shared" si="108"/>
        <v>100.45533460003715</v>
      </c>
      <c r="Z657" s="66">
        <f t="shared" si="109"/>
        <v>102.75533460003714</v>
      </c>
      <c r="AA657" s="66">
        <f t="shared" si="110"/>
        <v>102.95533460003715</v>
      </c>
    </row>
    <row r="658" spans="1:27" x14ac:dyDescent="0.25">
      <c r="A658" s="85" t="s">
        <v>502</v>
      </c>
      <c r="B658" s="85" t="s">
        <v>503</v>
      </c>
      <c r="C658" s="85">
        <v>12</v>
      </c>
      <c r="D658" s="85" t="s">
        <v>96</v>
      </c>
      <c r="E658" s="85">
        <v>40</v>
      </c>
      <c r="F658" s="85" t="s">
        <v>35</v>
      </c>
      <c r="G658" s="85">
        <v>38.034745646934397</v>
      </c>
      <c r="H658" s="85">
        <v>0.81524793003941909</v>
      </c>
      <c r="I658" s="85">
        <v>0</v>
      </c>
      <c r="J658" s="85">
        <v>36.52015640456969</v>
      </c>
      <c r="K658" s="85">
        <v>0</v>
      </c>
      <c r="L658" s="85">
        <v>2.9500000000000006</v>
      </c>
      <c r="M658" s="85">
        <v>0.86877385926759465</v>
      </c>
      <c r="N658" s="85">
        <v>15.708327891807167</v>
      </c>
      <c r="O658" s="85">
        <v>1.1000000000000001</v>
      </c>
      <c r="P658" s="85">
        <v>3.7000755507440299</v>
      </c>
      <c r="T658" s="90">
        <v>3.5</v>
      </c>
      <c r="V658" s="89">
        <f t="shared" si="111"/>
        <v>102.38207935332288</v>
      </c>
      <c r="W658" s="66">
        <f t="shared" si="106"/>
        <v>104.68207935332288</v>
      </c>
      <c r="X658" s="66">
        <f t="shared" si="107"/>
        <v>104.88207935332288</v>
      </c>
      <c r="Y658" s="66">
        <f t="shared" si="108"/>
        <v>102.38207935332288</v>
      </c>
      <c r="Z658" s="66">
        <f t="shared" si="109"/>
        <v>104.68207935332288</v>
      </c>
      <c r="AA658" s="66">
        <f t="shared" si="110"/>
        <v>104.88207935332288</v>
      </c>
    </row>
    <row r="659" spans="1:27" x14ac:dyDescent="0.25">
      <c r="A659" s="85" t="s">
        <v>502</v>
      </c>
      <c r="B659" s="85" t="s">
        <v>476</v>
      </c>
      <c r="C659" s="85">
        <v>18</v>
      </c>
      <c r="D659" s="85" t="s">
        <v>96</v>
      </c>
      <c r="E659" s="85">
        <v>40</v>
      </c>
      <c r="F659" s="85" t="s">
        <v>35</v>
      </c>
      <c r="G659" s="85">
        <v>40.926504257634342</v>
      </c>
      <c r="H659" s="85">
        <v>0.85952071101642957</v>
      </c>
      <c r="I659" s="85">
        <v>0</v>
      </c>
      <c r="J659" s="85">
        <v>40.617789501942056</v>
      </c>
      <c r="K659" s="85">
        <v>0</v>
      </c>
      <c r="L659" s="85">
        <v>2.9500000000000011</v>
      </c>
      <c r="M659" s="85">
        <v>1.0397114055633476</v>
      </c>
      <c r="N659" s="85">
        <v>15.532880262025982</v>
      </c>
      <c r="O659" s="85">
        <v>1.1000000000000001</v>
      </c>
      <c r="P659" s="85">
        <v>3.8856678860733784</v>
      </c>
      <c r="T659" s="90">
        <v>3.5</v>
      </c>
      <c r="V659" s="89">
        <f t="shared" si="111"/>
        <v>109.55255331323912</v>
      </c>
      <c r="W659" s="66">
        <f t="shared" si="106"/>
        <v>111.85255331323911</v>
      </c>
      <c r="X659" s="66">
        <f t="shared" si="107"/>
        <v>112.05255331323912</v>
      </c>
      <c r="Y659" s="66">
        <f t="shared" si="108"/>
        <v>109.55255331323912</v>
      </c>
      <c r="Z659" s="66">
        <f t="shared" si="109"/>
        <v>111.85255331323911</v>
      </c>
      <c r="AA659" s="66">
        <f t="shared" si="110"/>
        <v>112.05255331323912</v>
      </c>
    </row>
    <row r="660" spans="1:27" x14ac:dyDescent="0.25">
      <c r="A660" s="85" t="s">
        <v>502</v>
      </c>
      <c r="B660" s="85" t="s">
        <v>504</v>
      </c>
      <c r="C660" s="85">
        <v>24</v>
      </c>
      <c r="D660" s="85" t="s">
        <v>96</v>
      </c>
      <c r="E660" s="85">
        <v>40</v>
      </c>
      <c r="F660" s="85" t="s">
        <v>35</v>
      </c>
      <c r="G660" s="85">
        <v>38.097781078421107</v>
      </c>
      <c r="H660" s="85">
        <v>0.74144774508777544</v>
      </c>
      <c r="I660" s="85">
        <v>0</v>
      </c>
      <c r="J660" s="85">
        <v>37.824236183664084</v>
      </c>
      <c r="K660" s="85">
        <v>0</v>
      </c>
      <c r="L660" s="85">
        <v>2.9499999999999997</v>
      </c>
      <c r="M660" s="85">
        <v>1.0376733814847128</v>
      </c>
      <c r="N660" s="85">
        <v>15.410127435148189</v>
      </c>
      <c r="O660" s="85">
        <v>1.1000000000000003</v>
      </c>
      <c r="P660" s="85">
        <v>3.6958160042140729</v>
      </c>
      <c r="T660" s="90">
        <v>3.5</v>
      </c>
      <c r="V660" s="89">
        <f t="shared" si="111"/>
        <v>103.61563408293217</v>
      </c>
      <c r="W660" s="66">
        <f t="shared" si="106"/>
        <v>105.91563408293217</v>
      </c>
      <c r="X660" s="66">
        <f t="shared" si="107"/>
        <v>106.11563408293217</v>
      </c>
      <c r="Y660" s="66">
        <f t="shared" si="108"/>
        <v>103.61563408293217</v>
      </c>
      <c r="Z660" s="66">
        <f t="shared" si="109"/>
        <v>105.91563408293217</v>
      </c>
      <c r="AA660" s="66">
        <f t="shared" si="110"/>
        <v>106.11563408293217</v>
      </c>
    </row>
    <row r="661" spans="1:27" x14ac:dyDescent="0.25">
      <c r="A661" s="85" t="s">
        <v>502</v>
      </c>
      <c r="B661" s="85" t="s">
        <v>478</v>
      </c>
      <c r="C661" s="85">
        <v>30</v>
      </c>
      <c r="D661" s="85" t="s">
        <v>96</v>
      </c>
      <c r="E661" s="85">
        <v>40</v>
      </c>
      <c r="F661" s="85" t="s">
        <v>35</v>
      </c>
      <c r="G661" s="85">
        <v>39.960335710844106</v>
      </c>
      <c r="H661" s="85">
        <v>0.78532109096105529</v>
      </c>
      <c r="I661" s="85">
        <v>0</v>
      </c>
      <c r="J661" s="85">
        <v>36.813845035761375</v>
      </c>
      <c r="K661" s="85">
        <v>0</v>
      </c>
      <c r="L661" s="85">
        <v>2.9500000000000006</v>
      </c>
      <c r="M661" s="85">
        <v>1.1336804463936461</v>
      </c>
      <c r="N661" s="85">
        <v>15.587285640502163</v>
      </c>
      <c r="O661" s="85">
        <v>1.1000000000000003</v>
      </c>
      <c r="P661" s="85">
        <v>3.8331000795587218</v>
      </c>
      <c r="T661" s="90">
        <v>3.5</v>
      </c>
      <c r="V661" s="89">
        <f t="shared" si="111"/>
        <v>104.87824691306002</v>
      </c>
      <c r="W661" s="66">
        <f t="shared" si="106"/>
        <v>107.17824691306002</v>
      </c>
      <c r="X661" s="66">
        <f t="shared" si="107"/>
        <v>107.37824691306002</v>
      </c>
      <c r="Y661" s="66">
        <f t="shared" si="108"/>
        <v>104.87824691306002</v>
      </c>
      <c r="Z661" s="66">
        <f t="shared" si="109"/>
        <v>107.17824691306002</v>
      </c>
      <c r="AA661" s="66">
        <f t="shared" si="110"/>
        <v>107.37824691306002</v>
      </c>
    </row>
    <row r="662" spans="1:27" x14ac:dyDescent="0.25">
      <c r="A662" s="85" t="s">
        <v>502</v>
      </c>
      <c r="B662" s="85" t="s">
        <v>505</v>
      </c>
      <c r="C662" s="85">
        <v>36</v>
      </c>
      <c r="D662" s="85" t="s">
        <v>96</v>
      </c>
      <c r="E662" s="85">
        <v>40</v>
      </c>
      <c r="F662" s="85" t="s">
        <v>35</v>
      </c>
      <c r="G662" s="85">
        <v>38.39977975597369</v>
      </c>
      <c r="H662" s="85">
        <v>0.7299867574957446</v>
      </c>
      <c r="I662" s="85">
        <v>0</v>
      </c>
      <c r="J662" s="85">
        <v>34.090890440111963</v>
      </c>
      <c r="K662" s="85">
        <v>0</v>
      </c>
      <c r="L662" s="85">
        <v>2.95</v>
      </c>
      <c r="M662" s="85">
        <v>1.1198841061052442</v>
      </c>
      <c r="N662" s="85">
        <v>15.75781995797621</v>
      </c>
      <c r="O662" s="85">
        <v>1.1000000000000001</v>
      </c>
      <c r="P662" s="85">
        <v>3.7428626599531443</v>
      </c>
      <c r="T662" s="90">
        <v>3.5</v>
      </c>
      <c r="V662" s="89">
        <f t="shared" si="111"/>
        <v>100.66123692012026</v>
      </c>
      <c r="W662" s="66">
        <f t="shared" si="106"/>
        <v>102.96123692012026</v>
      </c>
      <c r="X662" s="66">
        <f t="shared" si="107"/>
        <v>103.16123692012026</v>
      </c>
      <c r="Y662" s="66">
        <f t="shared" si="108"/>
        <v>100.66123692012026</v>
      </c>
      <c r="Z662" s="66">
        <f t="shared" si="109"/>
        <v>102.96123692012026</v>
      </c>
      <c r="AA662" s="66">
        <f t="shared" si="110"/>
        <v>103.16123692012026</v>
      </c>
    </row>
    <row r="663" spans="1:27" x14ac:dyDescent="0.25">
      <c r="A663" s="85" t="s">
        <v>599</v>
      </c>
      <c r="B663" s="85" t="s">
        <v>595</v>
      </c>
      <c r="C663" s="85">
        <v>12</v>
      </c>
      <c r="D663" s="85" t="s">
        <v>96</v>
      </c>
      <c r="E663" s="85">
        <v>40</v>
      </c>
      <c r="F663" s="85" t="s">
        <v>35</v>
      </c>
      <c r="G663" s="85">
        <v>38.171772607462167</v>
      </c>
      <c r="H663" s="85">
        <v>0.80199178554436656</v>
      </c>
      <c r="I663" s="85">
        <v>0</v>
      </c>
      <c r="J663" s="85">
        <v>38.277953638950784</v>
      </c>
      <c r="K663" s="85">
        <v>0</v>
      </c>
      <c r="L663" s="85">
        <v>2.9500000000000006</v>
      </c>
      <c r="M663" s="85">
        <v>0.91646737740029482</v>
      </c>
      <c r="N663" s="85">
        <v>15.713983000000002</v>
      </c>
      <c r="O663" s="85">
        <v>1.1000000000000001</v>
      </c>
      <c r="P663" s="85">
        <v>3.7123128934669589</v>
      </c>
      <c r="T663" s="90">
        <v>3.5</v>
      </c>
      <c r="V663" s="89">
        <f t="shared" si="111"/>
        <v>104.34248951728023</v>
      </c>
      <c r="W663" s="66">
        <f t="shared" si="106"/>
        <v>106.64248951728023</v>
      </c>
      <c r="X663" s="66">
        <f t="shared" si="107"/>
        <v>106.84248951728023</v>
      </c>
      <c r="Y663" s="66">
        <f t="shared" si="108"/>
        <v>104.34248951728023</v>
      </c>
      <c r="Z663" s="66">
        <f t="shared" si="109"/>
        <v>106.64248951728023</v>
      </c>
      <c r="AA663" s="66">
        <f t="shared" si="110"/>
        <v>106.84248951728023</v>
      </c>
    </row>
    <row r="664" spans="1:27" x14ac:dyDescent="0.25">
      <c r="A664" s="85" t="s">
        <v>599</v>
      </c>
      <c r="B664" s="85" t="s">
        <v>481</v>
      </c>
      <c r="C664" s="85">
        <v>18</v>
      </c>
      <c r="D664" s="85" t="s">
        <v>96</v>
      </c>
      <c r="E664" s="85">
        <v>40</v>
      </c>
      <c r="F664" s="85" t="s">
        <v>35</v>
      </c>
      <c r="G664" s="85">
        <v>40.078719160338096</v>
      </c>
      <c r="H664" s="85">
        <v>0.85948839110733388</v>
      </c>
      <c r="I664" s="85">
        <v>0</v>
      </c>
      <c r="J664" s="85">
        <v>40.740726883615338</v>
      </c>
      <c r="K664" s="85">
        <v>0</v>
      </c>
      <c r="L664" s="85">
        <v>2.9500000000000006</v>
      </c>
      <c r="M664" s="85">
        <v>1.0420774371395138</v>
      </c>
      <c r="N664" s="85">
        <v>15.501165354851191</v>
      </c>
      <c r="O664" s="85">
        <v>1.1000000000000001</v>
      </c>
      <c r="P664" s="85">
        <v>3.8292857142956946</v>
      </c>
      <c r="T664" s="90">
        <v>3.5</v>
      </c>
      <c r="V664" s="89">
        <f t="shared" si="111"/>
        <v>108.74197455023983</v>
      </c>
      <c r="W664" s="66">
        <f t="shared" si="106"/>
        <v>111.04197455023983</v>
      </c>
      <c r="X664" s="66">
        <f t="shared" si="107"/>
        <v>111.24197455023983</v>
      </c>
      <c r="Y664" s="66">
        <f t="shared" si="108"/>
        <v>108.74197455023983</v>
      </c>
      <c r="Z664" s="66">
        <f t="shared" si="109"/>
        <v>111.04197455023983</v>
      </c>
      <c r="AA664" s="66">
        <f t="shared" si="110"/>
        <v>111.24197455023983</v>
      </c>
    </row>
    <row r="665" spans="1:27" x14ac:dyDescent="0.25">
      <c r="A665" s="85" t="s">
        <v>599</v>
      </c>
      <c r="B665" s="85" t="s">
        <v>600</v>
      </c>
      <c r="C665" s="85">
        <v>24</v>
      </c>
      <c r="D665" s="85" t="s">
        <v>96</v>
      </c>
      <c r="E665" s="85">
        <v>40</v>
      </c>
      <c r="F665" s="85" t="s">
        <v>35</v>
      </c>
      <c r="G665" s="85">
        <v>38.185647124713341</v>
      </c>
      <c r="H665" s="85">
        <v>0.7524690425215681</v>
      </c>
      <c r="I665" s="85">
        <v>0</v>
      </c>
      <c r="J665" s="85">
        <v>38.041582813513152</v>
      </c>
      <c r="K665" s="85">
        <v>0</v>
      </c>
      <c r="L665" s="85">
        <v>2.9500000000000006</v>
      </c>
      <c r="M665" s="85">
        <v>1.0683909927069422</v>
      </c>
      <c r="N665" s="85">
        <v>15.388044999999998</v>
      </c>
      <c r="O665" s="85">
        <v>1.1000000000000003</v>
      </c>
      <c r="P665" s="85">
        <v>3.702019102787776</v>
      </c>
      <c r="T665" s="90">
        <v>3.5</v>
      </c>
      <c r="V665" s="89">
        <f t="shared" si="111"/>
        <v>103.93568503372121</v>
      </c>
      <c r="W665" s="66">
        <f t="shared" si="106"/>
        <v>106.23568503372121</v>
      </c>
      <c r="X665" s="66">
        <f t="shared" si="107"/>
        <v>106.43568503372121</v>
      </c>
      <c r="Y665" s="66">
        <f t="shared" si="108"/>
        <v>103.93568503372121</v>
      </c>
      <c r="Z665" s="66">
        <f t="shared" si="109"/>
        <v>106.23568503372121</v>
      </c>
      <c r="AA665" s="66">
        <f t="shared" si="110"/>
        <v>106.43568503372121</v>
      </c>
    </row>
    <row r="666" spans="1:27" x14ac:dyDescent="0.25">
      <c r="A666" s="85" t="s">
        <v>599</v>
      </c>
      <c r="B666" s="85" t="s">
        <v>483</v>
      </c>
      <c r="C666" s="85">
        <v>30</v>
      </c>
      <c r="D666" s="85" t="s">
        <v>96</v>
      </c>
      <c r="E666" s="85">
        <v>40</v>
      </c>
      <c r="F666" s="85" t="s">
        <v>35</v>
      </c>
      <c r="G666" s="85">
        <v>39.504116619000939</v>
      </c>
      <c r="H666" s="85">
        <v>0.79652057070235571</v>
      </c>
      <c r="I666" s="85">
        <v>0</v>
      </c>
      <c r="J666" s="85">
        <v>36.590570724273142</v>
      </c>
      <c r="K666" s="85">
        <v>0</v>
      </c>
      <c r="L666" s="85">
        <v>2.9500000000000011</v>
      </c>
      <c r="M666" s="85">
        <v>1.13677786964521</v>
      </c>
      <c r="N666" s="85">
        <v>15.618290678280969</v>
      </c>
      <c r="O666" s="85">
        <v>1.1000000000000003</v>
      </c>
      <c r="P666" s="85">
        <v>3.8059664225300742</v>
      </c>
      <c r="T666" s="90">
        <v>3.5</v>
      </c>
      <c r="V666" s="89">
        <f t="shared" si="111"/>
        <v>104.20572231373035</v>
      </c>
      <c r="W666" s="66">
        <f t="shared" si="106"/>
        <v>106.50572231373035</v>
      </c>
      <c r="X666" s="66">
        <f t="shared" si="107"/>
        <v>106.70572231373035</v>
      </c>
      <c r="Y666" s="66">
        <f t="shared" si="108"/>
        <v>104.20572231373035</v>
      </c>
      <c r="Z666" s="66">
        <f t="shared" si="109"/>
        <v>106.50572231373035</v>
      </c>
      <c r="AA666" s="66">
        <f t="shared" si="110"/>
        <v>106.70572231373035</v>
      </c>
    </row>
    <row r="667" spans="1:27" x14ac:dyDescent="0.25">
      <c r="A667" s="85" t="s">
        <v>599</v>
      </c>
      <c r="B667" s="85" t="s">
        <v>601</v>
      </c>
      <c r="C667" s="85">
        <v>36</v>
      </c>
      <c r="D667" s="85" t="s">
        <v>96</v>
      </c>
      <c r="E667" s="85">
        <v>40</v>
      </c>
      <c r="F667" s="85" t="s">
        <v>35</v>
      </c>
      <c r="G667" s="85">
        <v>38.472087183202831</v>
      </c>
      <c r="H667" s="85">
        <v>0.72530788335502905</v>
      </c>
      <c r="I667" s="85">
        <v>0</v>
      </c>
      <c r="J667" s="85">
        <v>33.982149684363954</v>
      </c>
      <c r="K667" s="85">
        <v>0</v>
      </c>
      <c r="L667" s="85">
        <v>2.9500000000000006</v>
      </c>
      <c r="M667" s="85">
        <v>1.1392113728202413</v>
      </c>
      <c r="N667" s="85">
        <v>15.78146933333333</v>
      </c>
      <c r="O667" s="85">
        <v>1.1000000000000001</v>
      </c>
      <c r="P667" s="85">
        <v>3.750273119927829</v>
      </c>
      <c r="T667" s="90">
        <v>3.5</v>
      </c>
      <c r="V667" s="89">
        <f t="shared" si="111"/>
        <v>100.67519069364818</v>
      </c>
      <c r="W667" s="66">
        <f t="shared" ref="W667:W702" si="112">+V667+$W$1</f>
        <v>102.97519069364817</v>
      </c>
      <c r="X667" s="66">
        <f t="shared" ref="X667:X702" si="113">+V667+$X$1</f>
        <v>103.17519069364818</v>
      </c>
      <c r="Y667" s="66">
        <f t="shared" ref="Y667:Y702" si="114">+V667</f>
        <v>100.67519069364818</v>
      </c>
      <c r="Z667" s="66">
        <f t="shared" ref="Z667:Z702" si="115">+W667</f>
        <v>102.97519069364817</v>
      </c>
      <c r="AA667" s="66">
        <f t="shared" ref="AA667:AA702" si="116">+X667</f>
        <v>103.17519069364818</v>
      </c>
    </row>
    <row r="668" spans="1:27" x14ac:dyDescent="0.25">
      <c r="A668" s="85" t="s">
        <v>602</v>
      </c>
      <c r="B668" s="85" t="s">
        <v>596</v>
      </c>
      <c r="C668" s="85">
        <v>12</v>
      </c>
      <c r="D668" s="85" t="s">
        <v>96</v>
      </c>
      <c r="E668" s="85">
        <v>40</v>
      </c>
      <c r="F668" s="85" t="s">
        <v>35</v>
      </c>
      <c r="G668" s="85">
        <v>38.126288118635564</v>
      </c>
      <c r="H668" s="85">
        <v>0.7851374337040653</v>
      </c>
      <c r="I668" s="85">
        <v>0</v>
      </c>
      <c r="J668" s="85">
        <v>40.035750873331878</v>
      </c>
      <c r="K668" s="85">
        <v>0</v>
      </c>
      <c r="L668" s="85">
        <v>2.95</v>
      </c>
      <c r="M668" s="85">
        <v>1.0085552857339624</v>
      </c>
      <c r="N668" s="85">
        <v>15.6573215362308</v>
      </c>
      <c r="O668" s="85">
        <v>1.0999999999999999</v>
      </c>
      <c r="P668" s="85">
        <v>3.7116663623817883</v>
      </c>
      <c r="T668" s="90">
        <v>3.5</v>
      </c>
      <c r="V668" s="89">
        <f t="shared" si="111"/>
        <v>106.089582176314</v>
      </c>
      <c r="W668" s="66">
        <f t="shared" si="112"/>
        <v>108.38958217631399</v>
      </c>
      <c r="X668" s="66">
        <f t="shared" si="113"/>
        <v>108.589582176314</v>
      </c>
      <c r="Y668" s="66">
        <f t="shared" si="114"/>
        <v>106.089582176314</v>
      </c>
      <c r="Z668" s="66">
        <f t="shared" si="115"/>
        <v>108.38958217631399</v>
      </c>
      <c r="AA668" s="66">
        <f t="shared" si="116"/>
        <v>108.589582176314</v>
      </c>
    </row>
    <row r="669" spans="1:27" x14ac:dyDescent="0.25">
      <c r="A669" s="85" t="s">
        <v>602</v>
      </c>
      <c r="B669" s="85" t="s">
        <v>40</v>
      </c>
      <c r="C669" s="85">
        <v>18</v>
      </c>
      <c r="D669" s="85" t="s">
        <v>96</v>
      </c>
      <c r="E669" s="85">
        <v>40</v>
      </c>
      <c r="F669" s="85" t="s">
        <v>35</v>
      </c>
      <c r="G669" s="85">
        <v>37.948257321389342</v>
      </c>
      <c r="H669" s="85">
        <v>0.78425854239056747</v>
      </c>
      <c r="I669" s="85">
        <v>0</v>
      </c>
      <c r="J669" s="85">
        <v>40.692212778995454</v>
      </c>
      <c r="K669" s="85">
        <v>0</v>
      </c>
      <c r="L669" s="85">
        <v>2.95</v>
      </c>
      <c r="M669" s="85">
        <v>1.0590735371543181</v>
      </c>
      <c r="N669" s="85">
        <v>15.459667715279807</v>
      </c>
      <c r="O669" s="85">
        <v>1.0999999999999999</v>
      </c>
      <c r="P669" s="85">
        <v>3.6907646683253712</v>
      </c>
      <c r="T669" s="90">
        <v>3.5</v>
      </c>
      <c r="V669" s="89">
        <f t="shared" si="111"/>
        <v>106.39997602114428</v>
      </c>
      <c r="W669" s="66">
        <f t="shared" si="112"/>
        <v>108.69997602114428</v>
      </c>
      <c r="X669" s="66">
        <f t="shared" si="113"/>
        <v>108.89997602114428</v>
      </c>
      <c r="Y669" s="66">
        <f t="shared" si="114"/>
        <v>106.39997602114428</v>
      </c>
      <c r="Z669" s="66">
        <f t="shared" si="115"/>
        <v>108.69997602114428</v>
      </c>
      <c r="AA669" s="66">
        <f t="shared" si="116"/>
        <v>108.89997602114428</v>
      </c>
    </row>
    <row r="670" spans="1:27" x14ac:dyDescent="0.25">
      <c r="A670" s="85" t="s">
        <v>602</v>
      </c>
      <c r="B670" s="85" t="s">
        <v>603</v>
      </c>
      <c r="C670" s="85">
        <v>24</v>
      </c>
      <c r="D670" s="85" t="s">
        <v>96</v>
      </c>
      <c r="E670" s="85">
        <v>40</v>
      </c>
      <c r="F670" s="85" t="s">
        <v>35</v>
      </c>
      <c r="G670" s="85">
        <v>38.235294464887971</v>
      </c>
      <c r="H670" s="85">
        <v>0.74433556077838858</v>
      </c>
      <c r="I670" s="85">
        <v>0</v>
      </c>
      <c r="J670" s="85">
        <v>38.25892944336222</v>
      </c>
      <c r="K670" s="85">
        <v>0</v>
      </c>
      <c r="L670" s="85">
        <v>2.9499999999999997</v>
      </c>
      <c r="M670" s="85">
        <v>1.1256956130524547</v>
      </c>
      <c r="N670" s="85">
        <v>15.42517466242756</v>
      </c>
      <c r="O670" s="85">
        <v>1.1000000000000003</v>
      </c>
      <c r="P670" s="85">
        <v>3.7112806695108542</v>
      </c>
      <c r="T670" s="90">
        <v>3.5</v>
      </c>
      <c r="V670" s="89">
        <f t="shared" si="111"/>
        <v>104.30637485324107</v>
      </c>
      <c r="W670" s="66">
        <f t="shared" si="112"/>
        <v>106.60637485324106</v>
      </c>
      <c r="X670" s="66">
        <f t="shared" si="113"/>
        <v>106.80637485324107</v>
      </c>
      <c r="Y670" s="66">
        <f t="shared" si="114"/>
        <v>104.30637485324107</v>
      </c>
      <c r="Z670" s="66">
        <f t="shared" si="115"/>
        <v>106.60637485324106</v>
      </c>
      <c r="AA670" s="66">
        <f t="shared" si="116"/>
        <v>106.80637485324107</v>
      </c>
    </row>
    <row r="671" spans="1:27" x14ac:dyDescent="0.25">
      <c r="A671" s="85" t="s">
        <v>602</v>
      </c>
      <c r="B671" s="85" t="s">
        <v>41</v>
      </c>
      <c r="C671" s="85">
        <v>30</v>
      </c>
      <c r="D671" s="85" t="s">
        <v>96</v>
      </c>
      <c r="E671" s="85">
        <v>40</v>
      </c>
      <c r="F671" s="85" t="s">
        <v>35</v>
      </c>
      <c r="G671" s="85">
        <v>38.303881411088682</v>
      </c>
      <c r="H671" s="85">
        <v>0.75668419191560332</v>
      </c>
      <c r="I671" s="85">
        <v>0</v>
      </c>
      <c r="J671" s="85">
        <v>36.277468205213623</v>
      </c>
      <c r="K671" s="85">
        <v>0</v>
      </c>
      <c r="L671" s="85">
        <v>2.95</v>
      </c>
      <c r="M671" s="85">
        <v>1.1498001542815199</v>
      </c>
      <c r="N671" s="85">
        <v>15.652765598263301</v>
      </c>
      <c r="O671" s="85">
        <v>1.1000000000000001</v>
      </c>
      <c r="P671" s="85">
        <v>3.7318684236783604</v>
      </c>
      <c r="T671" s="90">
        <v>3.5</v>
      </c>
      <c r="V671" s="89">
        <f t="shared" si="111"/>
        <v>102.66578379252549</v>
      </c>
      <c r="W671" s="66">
        <f t="shared" si="112"/>
        <v>104.96578379252549</v>
      </c>
      <c r="X671" s="66">
        <f t="shared" si="113"/>
        <v>105.16578379252549</v>
      </c>
      <c r="Y671" s="66">
        <f t="shared" si="114"/>
        <v>102.66578379252549</v>
      </c>
      <c r="Z671" s="66">
        <f t="shared" si="115"/>
        <v>104.96578379252549</v>
      </c>
      <c r="AA671" s="66">
        <f t="shared" si="116"/>
        <v>105.16578379252549</v>
      </c>
    </row>
    <row r="672" spans="1:27" x14ac:dyDescent="0.25">
      <c r="A672" s="85" t="s">
        <v>602</v>
      </c>
      <c r="B672" s="85" t="s">
        <v>604</v>
      </c>
      <c r="C672" s="85">
        <v>36</v>
      </c>
      <c r="D672" s="85" t="s">
        <v>96</v>
      </c>
      <c r="E672" s="85">
        <v>40</v>
      </c>
      <c r="F672" s="85" t="s">
        <v>35</v>
      </c>
      <c r="G672" s="85">
        <v>38.463801989946973</v>
      </c>
      <c r="H672" s="85">
        <v>0.71737885448272465</v>
      </c>
      <c r="I672" s="85">
        <v>0</v>
      </c>
      <c r="J672" s="85">
        <v>33.873408928615945</v>
      </c>
      <c r="K672" s="85">
        <v>0</v>
      </c>
      <c r="L672" s="85">
        <v>2.95</v>
      </c>
      <c r="M672" s="85">
        <v>1.1728290036239499</v>
      </c>
      <c r="N672" s="85">
        <v>15.806222441618372</v>
      </c>
      <c r="O672" s="85">
        <v>1.1000000000000001</v>
      </c>
      <c r="P672" s="85">
        <v>3.7534926188139668</v>
      </c>
      <c r="T672" s="90">
        <v>3.5</v>
      </c>
      <c r="V672" s="89">
        <f t="shared" si="111"/>
        <v>100.61975498261921</v>
      </c>
      <c r="W672" s="66">
        <f t="shared" si="112"/>
        <v>102.91975498261921</v>
      </c>
      <c r="X672" s="66">
        <f t="shared" si="113"/>
        <v>103.11975498261921</v>
      </c>
      <c r="Y672" s="66">
        <f t="shared" si="114"/>
        <v>100.61975498261921</v>
      </c>
      <c r="Z672" s="66">
        <f t="shared" si="115"/>
        <v>102.91975498261921</v>
      </c>
      <c r="AA672" s="66">
        <f t="shared" si="116"/>
        <v>103.11975498261921</v>
      </c>
    </row>
    <row r="673" spans="1:44" x14ac:dyDescent="0.25">
      <c r="A673" s="85" t="s">
        <v>605</v>
      </c>
      <c r="B673" s="85" t="s">
        <v>597</v>
      </c>
      <c r="C673" s="85">
        <v>12</v>
      </c>
      <c r="D673" s="85" t="s">
        <v>96</v>
      </c>
      <c r="E673" s="85">
        <v>40</v>
      </c>
      <c r="F673" s="85" t="s">
        <v>35</v>
      </c>
      <c r="G673" s="85">
        <v>38.031628533870929</v>
      </c>
      <c r="H673" s="85">
        <v>0.78344588546910643</v>
      </c>
      <c r="I673" s="85">
        <v>0</v>
      </c>
      <c r="J673" s="85">
        <v>41.793548107712986</v>
      </c>
      <c r="K673" s="85">
        <v>0</v>
      </c>
      <c r="L673" s="85">
        <v>2.9500000000000006</v>
      </c>
      <c r="M673" s="85">
        <v>1.0749187983138557</v>
      </c>
      <c r="N673" s="85">
        <v>15.607673913014819</v>
      </c>
      <c r="O673" s="85">
        <v>1.1000000000000003</v>
      </c>
      <c r="P673" s="85">
        <v>3.7066561416414303</v>
      </c>
      <c r="T673" s="90">
        <v>3.5</v>
      </c>
      <c r="V673" s="89">
        <f t="shared" si="111"/>
        <v>107.76442549455402</v>
      </c>
      <c r="W673" s="66">
        <f t="shared" si="112"/>
        <v>110.06442549455402</v>
      </c>
      <c r="X673" s="66">
        <f t="shared" si="113"/>
        <v>110.26442549455402</v>
      </c>
      <c r="Y673" s="66">
        <f t="shared" si="114"/>
        <v>107.76442549455402</v>
      </c>
      <c r="Z673" s="66">
        <f t="shared" si="115"/>
        <v>110.06442549455402</v>
      </c>
      <c r="AA673" s="66">
        <f t="shared" si="116"/>
        <v>110.26442549455402</v>
      </c>
    </row>
    <row r="674" spans="1:44" x14ac:dyDescent="0.25">
      <c r="A674" s="85" t="s">
        <v>605</v>
      </c>
      <c r="B674" s="85" t="s">
        <v>43</v>
      </c>
      <c r="C674" s="85">
        <v>18</v>
      </c>
      <c r="D674" s="85" t="s">
        <v>96</v>
      </c>
      <c r="E674" s="85">
        <v>40</v>
      </c>
      <c r="F674" s="85" t="s">
        <v>35</v>
      </c>
      <c r="G674" s="85">
        <v>36.079717421601067</v>
      </c>
      <c r="H674" s="85">
        <v>0.75703982597266162</v>
      </c>
      <c r="I674" s="85">
        <v>0</v>
      </c>
      <c r="J674" s="85">
        <v>40.492196047477371</v>
      </c>
      <c r="K674" s="85">
        <v>0</v>
      </c>
      <c r="L674" s="85">
        <v>2.9499999999999997</v>
      </c>
      <c r="M674" s="85">
        <v>1.0617759541649434</v>
      </c>
      <c r="N674" s="85">
        <v>15.422146574601049</v>
      </c>
      <c r="O674" s="85">
        <v>1.1000000000000001</v>
      </c>
      <c r="P674" s="85">
        <v>3.5684167760095944</v>
      </c>
      <c r="T674" s="90">
        <v>3.5</v>
      </c>
      <c r="V674" s="89">
        <f t="shared" si="111"/>
        <v>104.17425277385402</v>
      </c>
      <c r="W674" s="66">
        <f t="shared" si="112"/>
        <v>106.47425277385402</v>
      </c>
      <c r="X674" s="66">
        <f t="shared" si="113"/>
        <v>106.67425277385402</v>
      </c>
      <c r="Y674" s="66">
        <f t="shared" si="114"/>
        <v>104.17425277385402</v>
      </c>
      <c r="Z674" s="66">
        <f t="shared" si="115"/>
        <v>106.47425277385402</v>
      </c>
      <c r="AA674" s="66">
        <f t="shared" si="116"/>
        <v>106.67425277385402</v>
      </c>
    </row>
    <row r="675" spans="1:44" x14ac:dyDescent="0.25">
      <c r="A675" s="85" t="s">
        <v>605</v>
      </c>
      <c r="B675" s="85" t="s">
        <v>606</v>
      </c>
      <c r="C675" s="85">
        <v>24</v>
      </c>
      <c r="D675" s="85" t="s">
        <v>96</v>
      </c>
      <c r="E675" s="85">
        <v>40</v>
      </c>
      <c r="F675" s="85" t="s">
        <v>35</v>
      </c>
      <c r="G675" s="85">
        <v>38.166297953729526</v>
      </c>
      <c r="H675" s="85">
        <v>0.74019749710852523</v>
      </c>
      <c r="I675" s="85">
        <v>0</v>
      </c>
      <c r="J675" s="85">
        <v>38.476276073211295</v>
      </c>
      <c r="K675" s="85">
        <v>0</v>
      </c>
      <c r="L675" s="85">
        <v>2.9500000000000006</v>
      </c>
      <c r="M675" s="85">
        <v>1.1643824929067392</v>
      </c>
      <c r="N675" s="85">
        <v>15.457708228765508</v>
      </c>
      <c r="O675" s="85">
        <v>1.1000000000000005</v>
      </c>
      <c r="P675" s="85">
        <v>3.7114236240548268</v>
      </c>
      <c r="T675" s="90">
        <v>3.5</v>
      </c>
      <c r="V675" s="89">
        <f t="shared" si="111"/>
        <v>104.5260883726679</v>
      </c>
      <c r="W675" s="66">
        <f t="shared" si="112"/>
        <v>106.8260883726679</v>
      </c>
      <c r="X675" s="66">
        <f t="shared" si="113"/>
        <v>107.0260883726679</v>
      </c>
      <c r="Y675" s="66">
        <f t="shared" si="114"/>
        <v>104.5260883726679</v>
      </c>
      <c r="Z675" s="66">
        <f t="shared" si="115"/>
        <v>106.8260883726679</v>
      </c>
      <c r="AA675" s="66">
        <f t="shared" si="116"/>
        <v>107.0260883726679</v>
      </c>
    </row>
    <row r="676" spans="1:44" x14ac:dyDescent="0.25">
      <c r="A676" s="85" t="s">
        <v>605</v>
      </c>
      <c r="B676" s="85" t="s">
        <v>44</v>
      </c>
      <c r="C676" s="85">
        <v>30</v>
      </c>
      <c r="D676" s="85" t="s">
        <v>96</v>
      </c>
      <c r="E676" s="85">
        <v>40</v>
      </c>
      <c r="F676" s="85" t="s">
        <v>35</v>
      </c>
      <c r="G676" s="85">
        <v>37.175992424056147</v>
      </c>
      <c r="H676" s="85">
        <v>0.73973421836687692</v>
      </c>
      <c r="I676" s="85">
        <v>0</v>
      </c>
      <c r="J676" s="85">
        <v>35.886278661041906</v>
      </c>
      <c r="K676" s="85">
        <v>0</v>
      </c>
      <c r="L676" s="85">
        <v>2.95</v>
      </c>
      <c r="M676" s="85">
        <v>1.1502834499701033</v>
      </c>
      <c r="N676" s="85">
        <v>15.685233624940517</v>
      </c>
      <c r="O676" s="85">
        <v>1.1000000000000003</v>
      </c>
      <c r="P676" s="85">
        <v>3.6614858305935836</v>
      </c>
      <c r="T676" s="90">
        <v>3.5</v>
      </c>
      <c r="V676" s="89">
        <f t="shared" si="111"/>
        <v>101.10927399060226</v>
      </c>
      <c r="W676" s="66">
        <f t="shared" si="112"/>
        <v>103.40927399060226</v>
      </c>
      <c r="X676" s="66">
        <f t="shared" si="113"/>
        <v>103.60927399060226</v>
      </c>
      <c r="Y676" s="66">
        <f t="shared" si="114"/>
        <v>101.10927399060226</v>
      </c>
      <c r="Z676" s="66">
        <f t="shared" si="115"/>
        <v>103.40927399060226</v>
      </c>
      <c r="AA676" s="66">
        <f t="shared" si="116"/>
        <v>103.60927399060226</v>
      </c>
    </row>
    <row r="677" spans="1:44" x14ac:dyDescent="0.25">
      <c r="A677" s="85" t="s">
        <v>605</v>
      </c>
      <c r="B677" s="85" t="s">
        <v>607</v>
      </c>
      <c r="C677" s="85">
        <v>36</v>
      </c>
      <c r="D677" s="85" t="s">
        <v>96</v>
      </c>
      <c r="E677" s="85">
        <v>40</v>
      </c>
      <c r="F677" s="85" t="s">
        <v>35</v>
      </c>
      <c r="G677" s="85">
        <v>38.440459909021428</v>
      </c>
      <c r="H677" s="85">
        <v>0.69415516449586789</v>
      </c>
      <c r="I677" s="85">
        <v>0</v>
      </c>
      <c r="J677" s="85">
        <v>33.764668172867935</v>
      </c>
      <c r="K677" s="85">
        <v>0</v>
      </c>
      <c r="L677" s="85">
        <v>2.9500000000000006</v>
      </c>
      <c r="M677" s="85">
        <v>1.1961579683668715</v>
      </c>
      <c r="N677" s="85">
        <v>15.827911485843675</v>
      </c>
      <c r="O677" s="85">
        <v>1.1000000000000005</v>
      </c>
      <c r="P677" s="85">
        <v>3.754885947468551</v>
      </c>
      <c r="T677" s="90">
        <v>3.5</v>
      </c>
      <c r="V677" s="89">
        <f t="shared" si="111"/>
        <v>100.53408348356845</v>
      </c>
      <c r="W677" s="66">
        <f t="shared" si="112"/>
        <v>102.83408348356845</v>
      </c>
      <c r="X677" s="66">
        <f t="shared" si="113"/>
        <v>103.03408348356845</v>
      </c>
      <c r="Y677" s="66">
        <f t="shared" si="114"/>
        <v>100.53408348356845</v>
      </c>
      <c r="Z677" s="66">
        <f t="shared" si="115"/>
        <v>102.83408348356845</v>
      </c>
      <c r="AA677" s="66">
        <f t="shared" si="116"/>
        <v>103.03408348356845</v>
      </c>
    </row>
    <row r="678" spans="1:44" x14ac:dyDescent="0.25">
      <c r="A678" s="85" t="s">
        <v>495</v>
      </c>
      <c r="B678" s="85" t="s">
        <v>496</v>
      </c>
      <c r="C678" s="85">
        <v>12</v>
      </c>
      <c r="D678" s="85" t="s">
        <v>97</v>
      </c>
      <c r="E678" s="85">
        <v>32</v>
      </c>
      <c r="F678" s="85" t="s">
        <v>35</v>
      </c>
      <c r="G678" s="85">
        <v>37.611698294830731</v>
      </c>
      <c r="H678" s="85">
        <v>1.1093329980270781</v>
      </c>
      <c r="I678" s="85">
        <v>0</v>
      </c>
      <c r="J678" s="85">
        <v>15.191474562024732</v>
      </c>
      <c r="K678" s="85">
        <v>0</v>
      </c>
      <c r="L678" s="85">
        <v>2.9499999999999993</v>
      </c>
      <c r="M678" s="85">
        <v>0.85765199608013276</v>
      </c>
      <c r="N678" s="85">
        <v>15.702477407769202</v>
      </c>
      <c r="O678" s="85">
        <v>1.0999999999999996</v>
      </c>
      <c r="P678" s="85">
        <v>3.6717910844711548</v>
      </c>
      <c r="T678" s="90">
        <v>2</v>
      </c>
      <c r="V678" s="89">
        <f t="shared" si="111"/>
        <v>79.085093345175949</v>
      </c>
      <c r="W678" s="66">
        <f t="shared" si="112"/>
        <v>81.385093345175946</v>
      </c>
      <c r="X678" s="66">
        <f t="shared" si="113"/>
        <v>81.585093345175949</v>
      </c>
      <c r="Y678" s="66">
        <f t="shared" si="114"/>
        <v>79.085093345175949</v>
      </c>
      <c r="Z678" s="66">
        <f t="shared" si="115"/>
        <v>81.385093345175946</v>
      </c>
      <c r="AA678" s="66">
        <f t="shared" si="116"/>
        <v>81.585093345175949</v>
      </c>
      <c r="AD678" t="s">
        <v>636</v>
      </c>
      <c r="AR678">
        <v>74.2</v>
      </c>
    </row>
    <row r="679" spans="1:44" x14ac:dyDescent="0.25">
      <c r="A679" s="85" t="s">
        <v>495</v>
      </c>
      <c r="B679" s="85" t="s">
        <v>473</v>
      </c>
      <c r="C679" s="85">
        <v>18</v>
      </c>
      <c r="D679" s="85" t="s">
        <v>97</v>
      </c>
      <c r="E679" s="85">
        <v>32</v>
      </c>
      <c r="F679" s="85" t="s">
        <v>35</v>
      </c>
      <c r="G679" s="85">
        <v>40.949288335997132</v>
      </c>
      <c r="H679" s="85">
        <v>1.1247523164611195</v>
      </c>
      <c r="I679" s="85">
        <v>0</v>
      </c>
      <c r="J679" s="85">
        <v>18.417655306361453</v>
      </c>
      <c r="K679" s="85">
        <v>0</v>
      </c>
      <c r="L679" s="85">
        <v>2.95</v>
      </c>
      <c r="M679" s="85">
        <v>1.0323853224948625</v>
      </c>
      <c r="N679" s="85">
        <v>15.566740161464887</v>
      </c>
      <c r="O679" s="85">
        <v>1.0999999999999999</v>
      </c>
      <c r="P679" s="85">
        <v>3.8888380403468288</v>
      </c>
      <c r="T679" s="90">
        <v>3.5</v>
      </c>
      <c r="V679" s="89">
        <f t="shared" si="111"/>
        <v>87.404907166665168</v>
      </c>
      <c r="W679" s="66">
        <f t="shared" si="112"/>
        <v>89.704907166665166</v>
      </c>
      <c r="X679" s="66">
        <f t="shared" si="113"/>
        <v>89.904907166665168</v>
      </c>
      <c r="Y679" s="66">
        <f t="shared" si="114"/>
        <v>87.404907166665168</v>
      </c>
      <c r="Z679" s="66">
        <f t="shared" si="115"/>
        <v>89.704907166665166</v>
      </c>
      <c r="AA679" s="66">
        <f t="shared" si="116"/>
        <v>89.904907166665168</v>
      </c>
      <c r="AD679" t="s">
        <v>622</v>
      </c>
    </row>
    <row r="680" spans="1:44" x14ac:dyDescent="0.25">
      <c r="A680" s="85" t="s">
        <v>495</v>
      </c>
      <c r="B680" s="85" t="s">
        <v>498</v>
      </c>
      <c r="C680" s="85">
        <v>24</v>
      </c>
      <c r="D680" s="85" t="s">
        <v>97</v>
      </c>
      <c r="E680" s="85">
        <v>32</v>
      </c>
      <c r="F680" s="85" t="s">
        <v>35</v>
      </c>
      <c r="G680" s="85">
        <v>37.805175293855484</v>
      </c>
      <c r="H680" s="85">
        <v>1.0452118235358654</v>
      </c>
      <c r="I680" s="85">
        <v>0</v>
      </c>
      <c r="J680" s="85">
        <v>21.358997241677468</v>
      </c>
      <c r="K680" s="85">
        <v>0</v>
      </c>
      <c r="L680" s="85">
        <v>2.95</v>
      </c>
      <c r="M680" s="85">
        <v>1.0186240785741523</v>
      </c>
      <c r="N680" s="85">
        <v>15.432972786633711</v>
      </c>
      <c r="O680" s="85">
        <v>1.0999999999999999</v>
      </c>
      <c r="P680" s="85">
        <v>3.6772513143845931</v>
      </c>
      <c r="T680" s="90">
        <v>3.5</v>
      </c>
      <c r="V680" s="89">
        <f t="shared" si="111"/>
        <v>86.843020715125405</v>
      </c>
      <c r="W680" s="66">
        <f t="shared" si="112"/>
        <v>89.143020715125402</v>
      </c>
      <c r="X680" s="66">
        <f t="shared" si="113"/>
        <v>89.343020715125405</v>
      </c>
      <c r="Y680" s="66">
        <f t="shared" si="114"/>
        <v>86.843020715125405</v>
      </c>
      <c r="Z680" s="66">
        <f t="shared" si="115"/>
        <v>89.143020715125402</v>
      </c>
      <c r="AA680" s="66">
        <f t="shared" si="116"/>
        <v>89.343020715125405</v>
      </c>
    </row>
    <row r="681" spans="1:44" x14ac:dyDescent="0.25">
      <c r="A681" s="85" t="s">
        <v>495</v>
      </c>
      <c r="B681" s="85" t="s">
        <v>474</v>
      </c>
      <c r="C681" s="85">
        <v>30</v>
      </c>
      <c r="D681" s="85" t="s">
        <v>97</v>
      </c>
      <c r="E681" s="85">
        <v>32</v>
      </c>
      <c r="F681" s="85" t="s">
        <v>35</v>
      </c>
      <c r="G681" s="85">
        <v>40.048536452977956</v>
      </c>
      <c r="H681" s="85">
        <v>1.0704720548806392</v>
      </c>
      <c r="I681" s="85">
        <v>0</v>
      </c>
      <c r="J681" s="85">
        <v>23.936092740447961</v>
      </c>
      <c r="K681" s="85">
        <v>0</v>
      </c>
      <c r="L681" s="85">
        <v>2.95</v>
      </c>
      <c r="M681" s="85">
        <v>1.1251074010269608</v>
      </c>
      <c r="N681" s="85">
        <v>15.554126692869389</v>
      </c>
      <c r="O681" s="85">
        <v>1.1000000000000001</v>
      </c>
      <c r="P681" s="85">
        <v>3.8360870907530806</v>
      </c>
      <c r="T681" s="90">
        <v>3.5</v>
      </c>
      <c r="V681" s="89">
        <f t="shared" si="111"/>
        <v>92.049950378075351</v>
      </c>
      <c r="W681" s="66">
        <f t="shared" si="112"/>
        <v>94.349950378075349</v>
      </c>
      <c r="X681" s="66">
        <f t="shared" si="113"/>
        <v>94.549950378075351</v>
      </c>
      <c r="Y681" s="66">
        <f t="shared" si="114"/>
        <v>92.049950378075351</v>
      </c>
      <c r="Z681" s="66">
        <f t="shared" si="115"/>
        <v>94.349950378075349</v>
      </c>
      <c r="AA681" s="66">
        <f t="shared" si="116"/>
        <v>94.549950378075351</v>
      </c>
    </row>
    <row r="682" spans="1:44" x14ac:dyDescent="0.25">
      <c r="A682" s="85" t="s">
        <v>495</v>
      </c>
      <c r="B682" s="85" t="s">
        <v>500</v>
      </c>
      <c r="C682" s="85">
        <v>36</v>
      </c>
      <c r="D682" s="85" t="s">
        <v>97</v>
      </c>
      <c r="E682" s="85">
        <v>32</v>
      </c>
      <c r="F682" s="85" t="s">
        <v>35</v>
      </c>
      <c r="G682" s="85">
        <v>38.19122338069365</v>
      </c>
      <c r="H682" s="85">
        <v>1.0437926348793667</v>
      </c>
      <c r="I682" s="85">
        <v>0</v>
      </c>
      <c r="J682" s="85">
        <v>23.429167239284457</v>
      </c>
      <c r="K682" s="85">
        <v>0</v>
      </c>
      <c r="L682" s="85">
        <v>2.95</v>
      </c>
      <c r="M682" s="85">
        <v>1.1026485045464669</v>
      </c>
      <c r="N682" s="85">
        <v>15.733353530753819</v>
      </c>
      <c r="O682" s="85">
        <v>1.1000000000000001</v>
      </c>
      <c r="P682" s="85">
        <v>3.7267760497400904</v>
      </c>
      <c r="T682" s="90">
        <v>3.5</v>
      </c>
      <c r="V682" s="89">
        <f t="shared" si="111"/>
        <v>89.733168705018471</v>
      </c>
      <c r="W682" s="66">
        <f t="shared" si="112"/>
        <v>92.033168705018468</v>
      </c>
      <c r="X682" s="66">
        <f t="shared" si="113"/>
        <v>92.233168705018471</v>
      </c>
      <c r="Y682" s="66">
        <f t="shared" si="114"/>
        <v>89.733168705018471</v>
      </c>
      <c r="Z682" s="66">
        <f t="shared" si="115"/>
        <v>92.033168705018468</v>
      </c>
      <c r="AA682" s="66">
        <f t="shared" si="116"/>
        <v>92.233168705018471</v>
      </c>
    </row>
    <row r="683" spans="1:44" x14ac:dyDescent="0.25">
      <c r="A683" s="85" t="s">
        <v>502</v>
      </c>
      <c r="B683" s="85" t="s">
        <v>503</v>
      </c>
      <c r="C683" s="85">
        <v>12</v>
      </c>
      <c r="D683" s="85" t="s">
        <v>97</v>
      </c>
      <c r="E683" s="85">
        <v>32</v>
      </c>
      <c r="F683" s="85" t="s">
        <v>35</v>
      </c>
      <c r="G683" s="85">
        <v>37.957593402697277</v>
      </c>
      <c r="H683" s="85">
        <v>1.0857486538388272</v>
      </c>
      <c r="I683" s="85">
        <v>0</v>
      </c>
      <c r="J683" s="85">
        <v>16.415432228159428</v>
      </c>
      <c r="K683" s="85">
        <v>0</v>
      </c>
      <c r="L683" s="85">
        <v>2.95</v>
      </c>
      <c r="M683" s="85">
        <v>0.86108662926925916</v>
      </c>
      <c r="N683" s="85">
        <v>15.708077434612928</v>
      </c>
      <c r="O683" s="85">
        <v>1.1000000000000001</v>
      </c>
      <c r="P683" s="85">
        <v>3.694605969951728</v>
      </c>
      <c r="T683" s="90">
        <v>3.5</v>
      </c>
      <c r="V683" s="89">
        <f t="shared" si="111"/>
        <v>82.186795664690635</v>
      </c>
      <c r="W683" s="66">
        <f t="shared" si="112"/>
        <v>84.486795664690632</v>
      </c>
      <c r="X683" s="66">
        <f t="shared" si="113"/>
        <v>84.686795664690635</v>
      </c>
      <c r="Y683" s="66">
        <f t="shared" si="114"/>
        <v>82.186795664690635</v>
      </c>
      <c r="Z683" s="66">
        <f t="shared" si="115"/>
        <v>84.486795664690632</v>
      </c>
      <c r="AA683" s="66">
        <f t="shared" si="116"/>
        <v>84.686795664690635</v>
      </c>
    </row>
    <row r="684" spans="1:44" x14ac:dyDescent="0.25">
      <c r="A684" s="85" t="s">
        <v>502</v>
      </c>
      <c r="B684" s="85" t="s">
        <v>476</v>
      </c>
      <c r="C684" s="85">
        <v>18</v>
      </c>
      <c r="D684" s="85" t="s">
        <v>97</v>
      </c>
      <c r="E684" s="85">
        <v>32</v>
      </c>
      <c r="F684" s="85" t="s">
        <v>35</v>
      </c>
      <c r="G684" s="85">
        <v>40.926267535780944</v>
      </c>
      <c r="H684" s="85">
        <v>1.114244379169115</v>
      </c>
      <c r="I684" s="85">
        <v>0</v>
      </c>
      <c r="J684" s="85">
        <v>19.180017275939509</v>
      </c>
      <c r="K684" s="85">
        <v>0</v>
      </c>
      <c r="L684" s="85">
        <v>2.9499999999999997</v>
      </c>
      <c r="M684" s="85">
        <v>1.0314943601852444</v>
      </c>
      <c r="N684" s="85">
        <v>15.535250028601514</v>
      </c>
      <c r="O684" s="85">
        <v>1.1000000000000001</v>
      </c>
      <c r="P684" s="85">
        <v>3.8852768065112127</v>
      </c>
      <c r="T684" s="90">
        <v>3.5</v>
      </c>
      <c r="V684" s="89">
        <f t="shared" si="111"/>
        <v>88.108306007018427</v>
      </c>
      <c r="W684" s="66">
        <f t="shared" si="112"/>
        <v>90.408306007018425</v>
      </c>
      <c r="X684" s="66">
        <f t="shared" si="113"/>
        <v>90.608306007018427</v>
      </c>
      <c r="Y684" s="66">
        <f t="shared" si="114"/>
        <v>88.108306007018427</v>
      </c>
      <c r="Z684" s="66">
        <f t="shared" si="115"/>
        <v>90.408306007018425</v>
      </c>
      <c r="AA684" s="66">
        <f t="shared" si="116"/>
        <v>90.608306007018427</v>
      </c>
    </row>
    <row r="685" spans="1:44" x14ac:dyDescent="0.25">
      <c r="A685" s="85" t="s">
        <v>502</v>
      </c>
      <c r="B685" s="85" t="s">
        <v>504</v>
      </c>
      <c r="C685" s="85">
        <v>24</v>
      </c>
      <c r="D685" s="85" t="s">
        <v>97</v>
      </c>
      <c r="E685" s="85">
        <v>32</v>
      </c>
      <c r="F685" s="85" t="s">
        <v>35</v>
      </c>
      <c r="G685" s="85">
        <v>38.133132487349485</v>
      </c>
      <c r="H685" s="85">
        <v>1.0274155923723285</v>
      </c>
      <c r="I685" s="85">
        <v>0</v>
      </c>
      <c r="J685" s="85">
        <v>22.347710244381076</v>
      </c>
      <c r="K685" s="85">
        <v>0</v>
      </c>
      <c r="L685" s="85">
        <v>2.95</v>
      </c>
      <c r="M685" s="85">
        <v>1.0291561831176537</v>
      </c>
      <c r="N685" s="85">
        <v>15.411105436728484</v>
      </c>
      <c r="O685" s="85">
        <v>1.1000000000000001</v>
      </c>
      <c r="P685" s="85">
        <v>3.6976037732105356</v>
      </c>
      <c r="T685" s="90">
        <v>3.5</v>
      </c>
      <c r="V685" s="89">
        <f t="shared" si="111"/>
        <v>88.16870812478723</v>
      </c>
      <c r="W685" s="66">
        <f t="shared" si="112"/>
        <v>90.468708124787227</v>
      </c>
      <c r="X685" s="66">
        <f t="shared" si="113"/>
        <v>90.66870812478723</v>
      </c>
      <c r="Y685" s="66">
        <f t="shared" si="114"/>
        <v>88.16870812478723</v>
      </c>
      <c r="Z685" s="66">
        <f t="shared" si="115"/>
        <v>90.468708124787227</v>
      </c>
      <c r="AA685" s="66">
        <f t="shared" si="116"/>
        <v>90.66870812478723</v>
      </c>
    </row>
    <row r="686" spans="1:44" x14ac:dyDescent="0.25">
      <c r="A686" s="85" t="s">
        <v>502</v>
      </c>
      <c r="B686" s="85" t="s">
        <v>478</v>
      </c>
      <c r="C686" s="85">
        <v>30</v>
      </c>
      <c r="D686" s="85" t="s">
        <v>97</v>
      </c>
      <c r="E686" s="85">
        <v>32</v>
      </c>
      <c r="F686" s="85" t="s">
        <v>35</v>
      </c>
      <c r="G686" s="85">
        <v>40.018752591864732</v>
      </c>
      <c r="H686" s="85">
        <v>1.0633468901103527</v>
      </c>
      <c r="I686" s="85">
        <v>0</v>
      </c>
      <c r="J686" s="85">
        <v>24.682841979063799</v>
      </c>
      <c r="K686" s="85">
        <v>0</v>
      </c>
      <c r="L686" s="85">
        <v>2.95</v>
      </c>
      <c r="M686" s="85">
        <v>1.1247398015087586</v>
      </c>
      <c r="N686" s="85">
        <v>15.584719711015968</v>
      </c>
      <c r="O686" s="85">
        <v>1.1000000000000003</v>
      </c>
      <c r="P686" s="85">
        <v>3.8361154740701551</v>
      </c>
      <c r="T686" s="90">
        <v>3.5</v>
      </c>
      <c r="V686" s="89">
        <f t="shared" si="111"/>
        <v>92.797169557523418</v>
      </c>
      <c r="W686" s="66">
        <f t="shared" si="112"/>
        <v>95.097169557523415</v>
      </c>
      <c r="X686" s="66">
        <f t="shared" si="113"/>
        <v>95.297169557523418</v>
      </c>
      <c r="Y686" s="66">
        <f t="shared" si="114"/>
        <v>92.797169557523418</v>
      </c>
      <c r="Z686" s="66">
        <f t="shared" si="115"/>
        <v>95.097169557523415</v>
      </c>
      <c r="AA686" s="66">
        <f t="shared" si="116"/>
        <v>95.297169557523418</v>
      </c>
    </row>
    <row r="687" spans="1:44" x14ac:dyDescent="0.25">
      <c r="A687" s="85" t="s">
        <v>502</v>
      </c>
      <c r="B687" s="85" t="s">
        <v>505</v>
      </c>
      <c r="C687" s="85">
        <v>36</v>
      </c>
      <c r="D687" s="85" t="s">
        <v>97</v>
      </c>
      <c r="E687" s="85">
        <v>32</v>
      </c>
      <c r="F687" s="85" t="s">
        <v>35</v>
      </c>
      <c r="G687" s="85">
        <v>38.460082021219378</v>
      </c>
      <c r="H687" s="85">
        <v>1.0279024169576019</v>
      </c>
      <c r="I687" s="85">
        <v>0</v>
      </c>
      <c r="J687" s="85">
        <v>23.739556503637569</v>
      </c>
      <c r="K687" s="85">
        <v>0</v>
      </c>
      <c r="L687" s="85">
        <v>2.95</v>
      </c>
      <c r="M687" s="85">
        <v>1.1103574677281067</v>
      </c>
      <c r="N687" s="85">
        <v>15.756772558705388</v>
      </c>
      <c r="O687" s="85">
        <v>1.1000000000000003</v>
      </c>
      <c r="P687" s="85">
        <v>3.7460591904231269</v>
      </c>
      <c r="T687" s="90">
        <v>3.5</v>
      </c>
      <c r="V687" s="89">
        <f t="shared" si="111"/>
        <v>90.362827741713573</v>
      </c>
      <c r="W687" s="66">
        <f t="shared" si="112"/>
        <v>92.662827741713571</v>
      </c>
      <c r="X687" s="66">
        <f t="shared" si="113"/>
        <v>92.862827741713573</v>
      </c>
      <c r="Y687" s="66">
        <f t="shared" si="114"/>
        <v>90.362827741713573</v>
      </c>
      <c r="Z687" s="66">
        <f t="shared" si="115"/>
        <v>92.662827741713571</v>
      </c>
      <c r="AA687" s="66">
        <f t="shared" si="116"/>
        <v>92.862827741713573</v>
      </c>
    </row>
    <row r="688" spans="1:44" x14ac:dyDescent="0.25">
      <c r="A688" s="85" t="s">
        <v>599</v>
      </c>
      <c r="B688" s="85" t="s">
        <v>595</v>
      </c>
      <c r="C688" s="85">
        <v>12</v>
      </c>
      <c r="D688" s="85" t="s">
        <v>97</v>
      </c>
      <c r="E688" s="85">
        <v>32</v>
      </c>
      <c r="F688" s="85" t="s">
        <v>35</v>
      </c>
      <c r="G688" s="85">
        <v>38.112386109289268</v>
      </c>
      <c r="H688" s="85">
        <v>1.0787514060929126</v>
      </c>
      <c r="I688" s="85">
        <v>0</v>
      </c>
      <c r="J688" s="85">
        <v>17.639389894294123</v>
      </c>
      <c r="K688" s="85">
        <v>0</v>
      </c>
      <c r="L688" s="85">
        <v>2.95</v>
      </c>
      <c r="M688" s="85">
        <v>0.91055845152277703</v>
      </c>
      <c r="N688" s="85">
        <v>15.713983000000001</v>
      </c>
      <c r="O688" s="85">
        <v>1.1000000000000001</v>
      </c>
      <c r="P688" s="85">
        <v>3.7081157036089971</v>
      </c>
      <c r="T688" s="90">
        <v>3.5</v>
      </c>
      <c r="V688" s="89">
        <f t="shared" si="111"/>
        <v>83.634433158715169</v>
      </c>
      <c r="W688" s="66">
        <f t="shared" si="112"/>
        <v>85.934433158715166</v>
      </c>
      <c r="X688" s="66">
        <f t="shared" si="113"/>
        <v>86.134433158715169</v>
      </c>
      <c r="Y688" s="66">
        <f t="shared" si="114"/>
        <v>83.634433158715169</v>
      </c>
      <c r="Z688" s="66">
        <f t="shared" si="115"/>
        <v>85.934433158715166</v>
      </c>
      <c r="AA688" s="66">
        <f t="shared" si="116"/>
        <v>86.134433158715169</v>
      </c>
    </row>
    <row r="689" spans="1:27" x14ac:dyDescent="0.25">
      <c r="A689" s="85" t="s">
        <v>599</v>
      </c>
      <c r="B689" s="85" t="s">
        <v>481</v>
      </c>
      <c r="C689" s="85">
        <v>18</v>
      </c>
      <c r="D689" s="85" t="s">
        <v>97</v>
      </c>
      <c r="E689" s="85">
        <v>32</v>
      </c>
      <c r="F689" s="85" t="s">
        <v>35</v>
      </c>
      <c r="G689" s="85">
        <v>40.065220772124633</v>
      </c>
      <c r="H689" s="85">
        <v>1.092742139645992</v>
      </c>
      <c r="I689" s="85">
        <v>0</v>
      </c>
      <c r="J689" s="85">
        <v>20.463055896051348</v>
      </c>
      <c r="K689" s="85">
        <v>0</v>
      </c>
      <c r="L689" s="85">
        <v>2.95</v>
      </c>
      <c r="M689" s="85">
        <v>1.0341737666799322</v>
      </c>
      <c r="N689" s="85">
        <v>15.502751090410307</v>
      </c>
      <c r="O689" s="85">
        <v>1.1000000000000001</v>
      </c>
      <c r="P689" s="85">
        <v>3.8280119210459316</v>
      </c>
      <c r="T689" s="90">
        <v>3.5</v>
      </c>
      <c r="V689" s="89">
        <f t="shared" si="111"/>
        <v>88.443213446312157</v>
      </c>
      <c r="W689" s="66">
        <f t="shared" si="112"/>
        <v>90.743213446312154</v>
      </c>
      <c r="X689" s="66">
        <f t="shared" si="113"/>
        <v>90.943213446312157</v>
      </c>
      <c r="Y689" s="66">
        <f t="shared" si="114"/>
        <v>88.443213446312157</v>
      </c>
      <c r="Z689" s="66">
        <f t="shared" si="115"/>
        <v>90.743213446312154</v>
      </c>
      <c r="AA689" s="66">
        <f t="shared" si="116"/>
        <v>90.943213446312157</v>
      </c>
    </row>
    <row r="690" spans="1:27" x14ac:dyDescent="0.25">
      <c r="A690" s="85" t="s">
        <v>599</v>
      </c>
      <c r="B690" s="85" t="s">
        <v>600</v>
      </c>
      <c r="C690" s="85">
        <v>24</v>
      </c>
      <c r="D690" s="85" t="s">
        <v>97</v>
      </c>
      <c r="E690" s="85">
        <v>32</v>
      </c>
      <c r="F690" s="85" t="s">
        <v>35</v>
      </c>
      <c r="G690" s="85">
        <v>38.247380037764337</v>
      </c>
      <c r="H690" s="85">
        <v>1.0476996724675374</v>
      </c>
      <c r="I690" s="85">
        <v>0</v>
      </c>
      <c r="J690" s="85">
        <v>23.336423247084682</v>
      </c>
      <c r="K690" s="85">
        <v>0</v>
      </c>
      <c r="L690" s="85">
        <v>2.9500000000000006</v>
      </c>
      <c r="M690" s="85">
        <v>1.0614295929397546</v>
      </c>
      <c r="N690" s="85">
        <v>15.388045</v>
      </c>
      <c r="O690" s="85">
        <v>1.1000000000000001</v>
      </c>
      <c r="P690" s="85">
        <v>3.7055398156616595</v>
      </c>
      <c r="T690" s="90">
        <v>3.5</v>
      </c>
      <c r="V690" s="89">
        <f t="shared" si="111"/>
        <v>89.288817693450426</v>
      </c>
      <c r="W690" s="66">
        <f t="shared" si="112"/>
        <v>91.588817693450423</v>
      </c>
      <c r="X690" s="66">
        <f t="shared" si="113"/>
        <v>91.788817693450426</v>
      </c>
      <c r="Y690" s="66">
        <f t="shared" si="114"/>
        <v>89.288817693450426</v>
      </c>
      <c r="Z690" s="66">
        <f t="shared" si="115"/>
        <v>91.588817693450423</v>
      </c>
      <c r="AA690" s="66">
        <f t="shared" si="116"/>
        <v>91.788817693450426</v>
      </c>
    </row>
    <row r="691" spans="1:27" x14ac:dyDescent="0.25">
      <c r="A691" s="85" t="s">
        <v>599</v>
      </c>
      <c r="B691" s="85" t="s">
        <v>483</v>
      </c>
      <c r="C691" s="85">
        <v>30</v>
      </c>
      <c r="D691" s="85" t="s">
        <v>97</v>
      </c>
      <c r="E691" s="85">
        <v>32</v>
      </c>
      <c r="F691" s="85" t="s">
        <v>35</v>
      </c>
      <c r="G691" s="85">
        <v>39.553023611979349</v>
      </c>
      <c r="H691" s="85">
        <v>1.0632321739991184</v>
      </c>
      <c r="I691" s="85">
        <v>0</v>
      </c>
      <c r="J691" s="85">
        <v>25.017229153829991</v>
      </c>
      <c r="K691" s="85">
        <v>0</v>
      </c>
      <c r="L691" s="85">
        <v>2.9500000000000006</v>
      </c>
      <c r="M691" s="85">
        <v>1.1280791015658571</v>
      </c>
      <c r="N691" s="85">
        <v>15.616243384464969</v>
      </c>
      <c r="O691" s="85">
        <v>1.1000000000000003</v>
      </c>
      <c r="P691" s="85">
        <v>3.8084194071800934</v>
      </c>
      <c r="T691" s="90">
        <v>3.5</v>
      </c>
      <c r="V691" s="89">
        <f t="shared" si="111"/>
        <v>92.672994659020262</v>
      </c>
      <c r="W691" s="66">
        <f t="shared" si="112"/>
        <v>94.972994659020259</v>
      </c>
      <c r="X691" s="66">
        <f t="shared" si="113"/>
        <v>95.172994659020262</v>
      </c>
      <c r="Y691" s="66">
        <f t="shared" si="114"/>
        <v>92.672994659020262</v>
      </c>
      <c r="Z691" s="66">
        <f t="shared" si="115"/>
        <v>94.972994659020259</v>
      </c>
      <c r="AA691" s="66">
        <f t="shared" si="116"/>
        <v>95.172994659020262</v>
      </c>
    </row>
    <row r="692" spans="1:27" x14ac:dyDescent="0.25">
      <c r="A692" s="85" t="s">
        <v>599</v>
      </c>
      <c r="B692" s="85" t="s">
        <v>601</v>
      </c>
      <c r="C692" s="85">
        <v>36</v>
      </c>
      <c r="D692" s="85" t="s">
        <v>97</v>
      </c>
      <c r="E692" s="85">
        <v>32</v>
      </c>
      <c r="F692" s="85" t="s">
        <v>35</v>
      </c>
      <c r="G692" s="85">
        <v>38.54636356255071</v>
      </c>
      <c r="H692" s="85">
        <v>1.0284153129312443</v>
      </c>
      <c r="I692" s="85">
        <v>0</v>
      </c>
      <c r="J692" s="85">
        <v>24.049945767990682</v>
      </c>
      <c r="K692" s="85">
        <v>0</v>
      </c>
      <c r="L692" s="85">
        <v>2.9500000000000011</v>
      </c>
      <c r="M692" s="85">
        <v>1.1305779354944481</v>
      </c>
      <c r="N692" s="85">
        <v>15.781469333333334</v>
      </c>
      <c r="O692" s="85">
        <v>1.1000000000000003</v>
      </c>
      <c r="P692" s="85">
        <v>3.7544926482410088</v>
      </c>
      <c r="T692" s="90">
        <v>3.5</v>
      </c>
      <c r="V692" s="89">
        <f t="shared" si="111"/>
        <v>90.812849247610188</v>
      </c>
      <c r="W692" s="66">
        <f t="shared" si="112"/>
        <v>93.112849247610185</v>
      </c>
      <c r="X692" s="66">
        <f t="shared" si="113"/>
        <v>93.312849247610188</v>
      </c>
      <c r="Y692" s="66">
        <f t="shared" si="114"/>
        <v>90.812849247610188</v>
      </c>
      <c r="Z692" s="66">
        <f t="shared" si="115"/>
        <v>93.112849247610185</v>
      </c>
      <c r="AA692" s="66">
        <f t="shared" si="116"/>
        <v>93.312849247610188</v>
      </c>
    </row>
    <row r="693" spans="1:27" x14ac:dyDescent="0.25">
      <c r="A693" s="85" t="s">
        <v>602</v>
      </c>
      <c r="B693" s="85" t="s">
        <v>596</v>
      </c>
      <c r="C693" s="85">
        <v>12</v>
      </c>
      <c r="D693" s="85" t="s">
        <v>97</v>
      </c>
      <c r="E693" s="85">
        <v>32</v>
      </c>
      <c r="F693" s="85" t="s">
        <v>35</v>
      </c>
      <c r="G693" s="85">
        <v>38.065594165923152</v>
      </c>
      <c r="H693" s="85">
        <v>1.0621055814482645</v>
      </c>
      <c r="I693" s="85">
        <v>0</v>
      </c>
      <c r="J693" s="85">
        <v>18.863347560428817</v>
      </c>
      <c r="K693" s="85">
        <v>0</v>
      </c>
      <c r="L693" s="85">
        <v>2.95</v>
      </c>
      <c r="M693" s="85">
        <v>0.99960923609643459</v>
      </c>
      <c r="N693" s="85">
        <v>15.659236032296365</v>
      </c>
      <c r="O693" s="85">
        <v>1.1000000000000001</v>
      </c>
      <c r="P693" s="85">
        <v>3.7073129668378293</v>
      </c>
      <c r="T693" s="90">
        <v>3.5</v>
      </c>
      <c r="V693" s="89">
        <f t="shared" si="111"/>
        <v>84.845099961582605</v>
      </c>
      <c r="W693" s="66">
        <f t="shared" si="112"/>
        <v>87.145099961582602</v>
      </c>
      <c r="X693" s="66">
        <f t="shared" si="113"/>
        <v>87.345099961582605</v>
      </c>
      <c r="Y693" s="66">
        <f t="shared" si="114"/>
        <v>84.845099961582605</v>
      </c>
      <c r="Z693" s="66">
        <f t="shared" si="115"/>
        <v>87.145099961582602</v>
      </c>
      <c r="AA693" s="66">
        <f t="shared" si="116"/>
        <v>87.345099961582605</v>
      </c>
    </row>
    <row r="694" spans="1:27" x14ac:dyDescent="0.25">
      <c r="A694" s="85" t="s">
        <v>602</v>
      </c>
      <c r="B694" s="85" t="s">
        <v>40</v>
      </c>
      <c r="C694" s="85">
        <v>18</v>
      </c>
      <c r="D694" s="85" t="s">
        <v>97</v>
      </c>
      <c r="E694" s="85">
        <v>32</v>
      </c>
      <c r="F694" s="85" t="s">
        <v>35</v>
      </c>
      <c r="G694" s="85">
        <v>37.985169547134461</v>
      </c>
      <c r="H694" s="85">
        <v>1.0820987290636381</v>
      </c>
      <c r="I694" s="85">
        <v>0</v>
      </c>
      <c r="J694" s="85">
        <v>21.619365105291219</v>
      </c>
      <c r="K694" s="85">
        <v>0</v>
      </c>
      <c r="L694" s="85">
        <v>2.95</v>
      </c>
      <c r="M694" s="85">
        <v>1.050295961152006</v>
      </c>
      <c r="N694" s="85">
        <v>15.462404713528876</v>
      </c>
      <c r="O694" s="85">
        <v>1.1000000000000001</v>
      </c>
      <c r="P694" s="85">
        <v>3.6927490978582909</v>
      </c>
      <c r="T694" s="90">
        <v>3.5</v>
      </c>
      <c r="V694" s="89">
        <f t="shared" si="111"/>
        <v>87.35998442496485</v>
      </c>
      <c r="W694" s="66">
        <f t="shared" si="112"/>
        <v>89.659984424964847</v>
      </c>
      <c r="X694" s="66">
        <f t="shared" si="113"/>
        <v>89.85998442496485</v>
      </c>
      <c r="Y694" s="66">
        <f t="shared" si="114"/>
        <v>87.35998442496485</v>
      </c>
      <c r="Z694" s="66">
        <f t="shared" si="115"/>
        <v>89.659984424964847</v>
      </c>
      <c r="AA694" s="66">
        <f t="shared" si="116"/>
        <v>89.85998442496485</v>
      </c>
    </row>
    <row r="695" spans="1:27" x14ac:dyDescent="0.25">
      <c r="A695" s="85" t="s">
        <v>602</v>
      </c>
      <c r="B695" s="85" t="s">
        <v>603</v>
      </c>
      <c r="C695" s="85">
        <v>24</v>
      </c>
      <c r="D695" s="85" t="s">
        <v>97</v>
      </c>
      <c r="E695" s="85">
        <v>32</v>
      </c>
      <c r="F695" s="85" t="s">
        <v>35</v>
      </c>
      <c r="G695" s="85">
        <v>38.290978137999531</v>
      </c>
      <c r="H695" s="85">
        <v>1.0376402384561629</v>
      </c>
      <c r="I695" s="85">
        <v>0</v>
      </c>
      <c r="J695" s="85">
        <v>24.325136249788287</v>
      </c>
      <c r="K695" s="85">
        <v>0</v>
      </c>
      <c r="L695" s="85">
        <v>2.9500000000000006</v>
      </c>
      <c r="M695" s="85">
        <v>1.1167512335479206</v>
      </c>
      <c r="N695" s="85">
        <v>15.423920113252434</v>
      </c>
      <c r="O695" s="85">
        <v>1.1000000000000001</v>
      </c>
      <c r="P695" s="85">
        <v>3.7142044288829377</v>
      </c>
      <c r="T695" s="90">
        <v>3.5</v>
      </c>
      <c r="V695" s="89">
        <f t="shared" si="111"/>
        <v>90.420990163471117</v>
      </c>
      <c r="W695" s="66">
        <f t="shared" si="112"/>
        <v>92.720990163471114</v>
      </c>
      <c r="X695" s="66">
        <f t="shared" si="113"/>
        <v>92.920990163471117</v>
      </c>
      <c r="Y695" s="66">
        <f t="shared" si="114"/>
        <v>90.420990163471117</v>
      </c>
      <c r="Z695" s="66">
        <f t="shared" si="115"/>
        <v>92.720990163471114</v>
      </c>
      <c r="AA695" s="66">
        <f t="shared" si="116"/>
        <v>92.920990163471117</v>
      </c>
    </row>
    <row r="696" spans="1:27" x14ac:dyDescent="0.25">
      <c r="A696" s="85" t="s">
        <v>602</v>
      </c>
      <c r="B696" s="85" t="s">
        <v>41</v>
      </c>
      <c r="C696" s="85">
        <v>30</v>
      </c>
      <c r="D696" s="85" t="s">
        <v>97</v>
      </c>
      <c r="E696" s="85">
        <v>32</v>
      </c>
      <c r="F696" s="85" t="s">
        <v>35</v>
      </c>
      <c r="G696" s="85">
        <v>38.379944466691256</v>
      </c>
      <c r="H696" s="85">
        <v>1.0621691282353609</v>
      </c>
      <c r="I696" s="85">
        <v>0</v>
      </c>
      <c r="J696" s="85">
        <v>25.267024058906195</v>
      </c>
      <c r="K696" s="85">
        <v>0</v>
      </c>
      <c r="L696" s="85">
        <v>2.9500000000000006</v>
      </c>
      <c r="M696" s="85">
        <v>1.1403603335224544</v>
      </c>
      <c r="N696" s="85">
        <v>15.649754588000638</v>
      </c>
      <c r="O696" s="85">
        <v>1.1000000000000005</v>
      </c>
      <c r="P696" s="85">
        <v>3.7359574174744181</v>
      </c>
      <c r="T696" s="90">
        <v>3.5</v>
      </c>
      <c r="V696" s="89">
        <f t="shared" si="111"/>
        <v>91.723040864594964</v>
      </c>
      <c r="W696" s="66">
        <f t="shared" si="112"/>
        <v>94.023040864594961</v>
      </c>
      <c r="X696" s="66">
        <f t="shared" si="113"/>
        <v>94.223040864594964</v>
      </c>
      <c r="Y696" s="66">
        <f t="shared" si="114"/>
        <v>91.723040864594964</v>
      </c>
      <c r="Z696" s="66">
        <f t="shared" si="115"/>
        <v>94.023040864594961</v>
      </c>
      <c r="AA696" s="66">
        <f t="shared" si="116"/>
        <v>94.223040864594964</v>
      </c>
    </row>
    <row r="697" spans="1:27" x14ac:dyDescent="0.25">
      <c r="A697" s="85" t="s">
        <v>602</v>
      </c>
      <c r="B697" s="85" t="s">
        <v>604</v>
      </c>
      <c r="C697" s="85">
        <v>36</v>
      </c>
      <c r="D697" s="85" t="s">
        <v>97</v>
      </c>
      <c r="E697" s="85">
        <v>32</v>
      </c>
      <c r="F697" s="85" t="s">
        <v>35</v>
      </c>
      <c r="G697" s="85">
        <v>38.533673663505226</v>
      </c>
      <c r="H697" s="85">
        <v>1.0193235874017432</v>
      </c>
      <c r="I697" s="85">
        <v>0</v>
      </c>
      <c r="J697" s="85">
        <v>24.360335032343787</v>
      </c>
      <c r="K697" s="85">
        <v>0</v>
      </c>
      <c r="L697" s="85">
        <v>2.9500000000000006</v>
      </c>
      <c r="M697" s="85">
        <v>1.1630044710197722</v>
      </c>
      <c r="N697" s="85">
        <v>15.805386075501621</v>
      </c>
      <c r="O697" s="85">
        <v>1.1000000000000003</v>
      </c>
      <c r="P697" s="85">
        <v>3.7572986874205103</v>
      </c>
      <c r="T697" s="90">
        <v>3.5</v>
      </c>
      <c r="V697" s="89">
        <f t="shared" si="111"/>
        <v>91.169697929790914</v>
      </c>
      <c r="W697" s="66">
        <f t="shared" si="112"/>
        <v>93.469697929790911</v>
      </c>
      <c r="X697" s="66">
        <f t="shared" si="113"/>
        <v>93.669697929790914</v>
      </c>
      <c r="Y697" s="66">
        <f t="shared" si="114"/>
        <v>91.169697929790914</v>
      </c>
      <c r="Z697" s="66">
        <f t="shared" si="115"/>
        <v>93.469697929790911</v>
      </c>
      <c r="AA697" s="66">
        <f t="shared" si="116"/>
        <v>93.669697929790914</v>
      </c>
    </row>
    <row r="698" spans="1:27" x14ac:dyDescent="0.25">
      <c r="A698" s="85" t="s">
        <v>605</v>
      </c>
      <c r="B698" s="85" t="s">
        <v>597</v>
      </c>
      <c r="C698" s="85">
        <v>12</v>
      </c>
      <c r="D698" s="85" t="s">
        <v>97</v>
      </c>
      <c r="E698" s="85">
        <v>32</v>
      </c>
      <c r="F698" s="85" t="s">
        <v>35</v>
      </c>
      <c r="G698" s="85">
        <v>37.975800426359989</v>
      </c>
      <c r="H698" s="85">
        <v>1.0594716592366993</v>
      </c>
      <c r="I698" s="85">
        <v>0</v>
      </c>
      <c r="J698" s="85">
        <v>20.087305226563508</v>
      </c>
      <c r="K698" s="85">
        <v>0</v>
      </c>
      <c r="L698" s="85">
        <v>2.9499999999999993</v>
      </c>
      <c r="M698" s="85">
        <v>1.0654904595575752</v>
      </c>
      <c r="N698" s="85">
        <v>15.610070088993396</v>
      </c>
      <c r="O698" s="85">
        <v>1.0999999999999999</v>
      </c>
      <c r="P698" s="85">
        <v>3.7026154834672753</v>
      </c>
      <c r="T698" s="90">
        <v>3.5</v>
      </c>
      <c r="V698" s="89">
        <f t="shared" si="111"/>
        <v>85.991281684941754</v>
      </c>
      <c r="W698" s="66">
        <f t="shared" si="112"/>
        <v>88.291281684941751</v>
      </c>
      <c r="X698" s="66">
        <f t="shared" si="113"/>
        <v>88.491281684941754</v>
      </c>
      <c r="Y698" s="66">
        <f t="shared" si="114"/>
        <v>85.991281684941754</v>
      </c>
      <c r="Z698" s="66">
        <f t="shared" si="115"/>
        <v>88.291281684941751</v>
      </c>
      <c r="AA698" s="66">
        <f t="shared" si="116"/>
        <v>88.491281684941754</v>
      </c>
    </row>
    <row r="699" spans="1:27" x14ac:dyDescent="0.25">
      <c r="A699" s="85" t="s">
        <v>605</v>
      </c>
      <c r="B699" s="85" t="s">
        <v>43</v>
      </c>
      <c r="C699" s="85">
        <v>18</v>
      </c>
      <c r="D699" s="85" t="s">
        <v>97</v>
      </c>
      <c r="E699" s="85">
        <v>32</v>
      </c>
      <c r="F699" s="85" t="s">
        <v>35</v>
      </c>
      <c r="G699" s="85">
        <v>36.100981483621688</v>
      </c>
      <c r="H699" s="85">
        <v>1.048212813312027</v>
      </c>
      <c r="I699" s="85">
        <v>0</v>
      </c>
      <c r="J699" s="85">
        <v>22.601486608667663</v>
      </c>
      <c r="K699" s="85">
        <v>0</v>
      </c>
      <c r="L699" s="85">
        <v>2.9499999999999993</v>
      </c>
      <c r="M699" s="85">
        <v>1.0533748586376488</v>
      </c>
      <c r="N699" s="85">
        <v>15.423946252603621</v>
      </c>
      <c r="O699" s="85">
        <v>1.1000000000000001</v>
      </c>
      <c r="P699" s="85">
        <v>3.5693592907977902</v>
      </c>
      <c r="T699" s="90">
        <v>3.5</v>
      </c>
      <c r="V699" s="89">
        <f t="shared" si="111"/>
        <v>86.299148494328421</v>
      </c>
      <c r="W699" s="66">
        <f t="shared" si="112"/>
        <v>88.599148494328418</v>
      </c>
      <c r="X699" s="66">
        <f t="shared" si="113"/>
        <v>88.799148494328421</v>
      </c>
      <c r="Y699" s="66">
        <f t="shared" si="114"/>
        <v>86.299148494328421</v>
      </c>
      <c r="Z699" s="66">
        <f t="shared" si="115"/>
        <v>88.599148494328418</v>
      </c>
      <c r="AA699" s="66">
        <f t="shared" si="116"/>
        <v>88.799148494328421</v>
      </c>
    </row>
    <row r="700" spans="1:27" x14ac:dyDescent="0.25">
      <c r="A700" s="85" t="s">
        <v>605</v>
      </c>
      <c r="B700" s="85" t="s">
        <v>606</v>
      </c>
      <c r="C700" s="85">
        <v>24</v>
      </c>
      <c r="D700" s="85" t="s">
        <v>97</v>
      </c>
      <c r="E700" s="85">
        <v>32</v>
      </c>
      <c r="F700" s="85" t="s">
        <v>35</v>
      </c>
      <c r="G700" s="85">
        <v>38.219577059198713</v>
      </c>
      <c r="H700" s="85">
        <v>1.0316455523494028</v>
      </c>
      <c r="I700" s="85">
        <v>0</v>
      </c>
      <c r="J700" s="85">
        <v>25.313849252491892</v>
      </c>
      <c r="K700" s="85">
        <v>0</v>
      </c>
      <c r="L700" s="85">
        <v>2.95</v>
      </c>
      <c r="M700" s="85">
        <v>1.1550320938489718</v>
      </c>
      <c r="N700" s="85">
        <v>15.45613803979961</v>
      </c>
      <c r="O700" s="85">
        <v>1.1000000000000001</v>
      </c>
      <c r="P700" s="85">
        <v>3.7141464295562248</v>
      </c>
      <c r="T700" s="90">
        <v>3.5</v>
      </c>
      <c r="V700" s="89">
        <f t="shared" si="111"/>
        <v>91.40874287489541</v>
      </c>
      <c r="W700" s="66">
        <f t="shared" si="112"/>
        <v>93.708742874895407</v>
      </c>
      <c r="X700" s="66">
        <f t="shared" si="113"/>
        <v>93.90874287489541</v>
      </c>
      <c r="Y700" s="66">
        <f t="shared" si="114"/>
        <v>91.40874287489541</v>
      </c>
      <c r="Z700" s="66">
        <f t="shared" si="115"/>
        <v>93.708742874895407</v>
      </c>
      <c r="AA700" s="66">
        <f t="shared" si="116"/>
        <v>93.90874287489541</v>
      </c>
    </row>
    <row r="701" spans="1:27" x14ac:dyDescent="0.25">
      <c r="A701" s="85" t="s">
        <v>605</v>
      </c>
      <c r="B701" s="85" t="s">
        <v>44</v>
      </c>
      <c r="C701" s="85">
        <v>30</v>
      </c>
      <c r="D701" s="85" t="s">
        <v>97</v>
      </c>
      <c r="E701" s="85">
        <v>32</v>
      </c>
      <c r="F701" s="85" t="s">
        <v>35</v>
      </c>
      <c r="G701" s="85">
        <v>37.236730923997392</v>
      </c>
      <c r="H701" s="85">
        <v>1.0383939436910552</v>
      </c>
      <c r="I701" s="85">
        <v>0</v>
      </c>
      <c r="J701" s="85">
        <v>25.409546483363279</v>
      </c>
      <c r="K701" s="85">
        <v>0</v>
      </c>
      <c r="L701" s="85">
        <v>2.95</v>
      </c>
      <c r="M701" s="85">
        <v>1.1408127720381942</v>
      </c>
      <c r="N701" s="85">
        <v>15.683663504929719</v>
      </c>
      <c r="O701" s="85">
        <v>1.1000000000000003</v>
      </c>
      <c r="P701" s="85">
        <v>3.6646803988780485</v>
      </c>
      <c r="T701" s="90">
        <v>3.5</v>
      </c>
      <c r="V701" s="89">
        <f t="shared" si="111"/>
        <v>90.68543408320663</v>
      </c>
      <c r="W701" s="66">
        <f t="shared" si="112"/>
        <v>92.985434083206627</v>
      </c>
      <c r="X701" s="66">
        <f t="shared" si="113"/>
        <v>93.18543408320663</v>
      </c>
      <c r="Y701" s="66">
        <f t="shared" si="114"/>
        <v>90.68543408320663</v>
      </c>
      <c r="Z701" s="66">
        <f t="shared" si="115"/>
        <v>92.985434083206627</v>
      </c>
      <c r="AA701" s="66">
        <f t="shared" si="116"/>
        <v>93.18543408320663</v>
      </c>
    </row>
    <row r="702" spans="1:27" x14ac:dyDescent="0.25">
      <c r="A702" s="85" t="s">
        <v>605</v>
      </c>
      <c r="B702" s="85" t="s">
        <v>607</v>
      </c>
      <c r="C702" s="85">
        <v>36</v>
      </c>
      <c r="D702" s="85" t="s">
        <v>97</v>
      </c>
      <c r="E702" s="85">
        <v>32</v>
      </c>
      <c r="F702" s="85" t="s">
        <v>35</v>
      </c>
      <c r="G702" s="85">
        <v>38.507093474719589</v>
      </c>
      <c r="H702" s="85">
        <v>0.99497668639843795</v>
      </c>
      <c r="I702" s="85">
        <v>0</v>
      </c>
      <c r="J702" s="85">
        <v>24.670724296696896</v>
      </c>
      <c r="K702" s="85">
        <v>0</v>
      </c>
      <c r="L702" s="85">
        <v>2.9500000000000006</v>
      </c>
      <c r="M702" s="85">
        <v>1.1860331667151796</v>
      </c>
      <c r="N702" s="85">
        <v>15.826864693199738</v>
      </c>
      <c r="O702" s="85">
        <v>1.1000000000000003</v>
      </c>
      <c r="P702" s="85">
        <v>3.7584510429903046</v>
      </c>
      <c r="T702" s="90">
        <v>3.5</v>
      </c>
      <c r="V702" s="89">
        <f t="shared" si="111"/>
        <v>91.499166674321714</v>
      </c>
      <c r="W702" s="66">
        <f t="shared" si="112"/>
        <v>93.799166674321711</v>
      </c>
      <c r="X702" s="66">
        <f t="shared" si="113"/>
        <v>93.999166674321714</v>
      </c>
      <c r="Y702" s="66">
        <f t="shared" si="114"/>
        <v>91.499166674321714</v>
      </c>
      <c r="Z702" s="66">
        <f t="shared" si="115"/>
        <v>93.799166674321711</v>
      </c>
      <c r="AA702" s="66">
        <f t="shared" si="116"/>
        <v>93.999166674321714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9:BJ830"/>
  <sheetViews>
    <sheetView tabSelected="1" zoomScale="70" zoomScaleNormal="70" workbookViewId="0">
      <pane ySplit="17" topLeftCell="A18" activePane="bottomLeft" state="frozen"/>
      <selection pane="bottomLeft" activeCell="N23" sqref="N23"/>
    </sheetView>
  </sheetViews>
  <sheetFormatPr defaultRowHeight="15" x14ac:dyDescent="0.25"/>
  <cols>
    <col min="1" max="1" width="14.5703125" bestFit="1" customWidth="1"/>
    <col min="2" max="2" width="12.85546875" bestFit="1" customWidth="1"/>
    <col min="3" max="3" width="10.28515625" customWidth="1"/>
    <col min="4" max="4" width="35.7109375" bestFit="1" customWidth="1"/>
    <col min="5" max="5" width="15.42578125" customWidth="1"/>
    <col min="6" max="6" width="16" customWidth="1"/>
    <col min="7" max="8" width="19.5703125" customWidth="1"/>
    <col min="9" max="9" width="1.5703125" customWidth="1"/>
    <col min="10" max="10" width="17.85546875" style="44" customWidth="1"/>
    <col min="11" max="11" width="18.85546875" style="44" customWidth="1"/>
    <col min="12" max="12" width="21.28515625" style="44" customWidth="1"/>
    <col min="13" max="13" width="6.7109375" style="67" customWidth="1"/>
    <col min="14" max="18" width="6.7109375" customWidth="1"/>
    <col min="19" max="19" width="6.7109375" style="47" customWidth="1"/>
    <col min="20" max="20" width="6.85546875" style="47" customWidth="1"/>
    <col min="21" max="21" width="6.42578125" hidden="1" customWidth="1"/>
    <col min="22" max="22" width="11.140625" hidden="1" customWidth="1"/>
    <col min="23" max="23" width="9" hidden="1" customWidth="1"/>
    <col min="24" max="24" width="11" hidden="1" customWidth="1"/>
    <col min="25" max="25" width="9" hidden="1" customWidth="1"/>
    <col min="26" max="46" width="9.140625" hidden="1" customWidth="1"/>
    <col min="47" max="47" width="42.140625" hidden="1" customWidth="1"/>
    <col min="48" max="59" width="9.140625" hidden="1" customWidth="1"/>
    <col min="60" max="60" width="16.42578125" hidden="1" customWidth="1"/>
    <col min="61" max="61" width="11.140625" hidden="1" customWidth="1"/>
    <col min="62" max="62" width="11.7109375" hidden="1" customWidth="1"/>
  </cols>
  <sheetData>
    <row r="9" spans="1:62" ht="15.75" thickBot="1" x14ac:dyDescent="0.3"/>
    <row r="10" spans="1:62" ht="15.75" thickBot="1" x14ac:dyDescent="0.3">
      <c r="A10" s="53" t="s">
        <v>366</v>
      </c>
      <c r="D10" s="48" t="s">
        <v>362</v>
      </c>
      <c r="E10" s="49">
        <v>0</v>
      </c>
      <c r="T10" s="50"/>
    </row>
    <row r="11" spans="1:62" ht="15.75" thickBot="1" x14ac:dyDescent="0.3">
      <c r="A11" s="53" t="s">
        <v>372</v>
      </c>
      <c r="D11" s="48" t="s">
        <v>363</v>
      </c>
      <c r="E11" s="51">
        <f>IF(E10&lt;0.005,E10,(E10-0.005)*2+0.005)</f>
        <v>0</v>
      </c>
      <c r="T11" s="50"/>
    </row>
    <row r="12" spans="1:62" x14ac:dyDescent="0.25">
      <c r="A12" s="53" t="s">
        <v>367</v>
      </c>
      <c r="T12" s="52"/>
    </row>
    <row r="13" spans="1:62" x14ac:dyDescent="0.25">
      <c r="A13" s="53" t="s">
        <v>644</v>
      </c>
      <c r="T13" s="52"/>
    </row>
    <row r="14" spans="1:62" x14ac:dyDescent="0.25">
      <c r="A14" s="53" t="s">
        <v>645</v>
      </c>
      <c r="T14" s="52"/>
    </row>
    <row r="15" spans="1:62" ht="15.75" thickBot="1" x14ac:dyDescent="0.3">
      <c r="A15" s="53"/>
      <c r="T15" s="52"/>
    </row>
    <row r="16" spans="1:62" ht="15.75" thickBot="1" x14ac:dyDescent="0.3">
      <c r="F16" s="95" t="s">
        <v>364</v>
      </c>
      <c r="G16" s="96"/>
      <c r="H16" s="97"/>
      <c r="J16" s="92" t="s">
        <v>365</v>
      </c>
      <c r="K16" s="93"/>
      <c r="L16" s="94"/>
      <c r="S16"/>
      <c r="T16"/>
      <c r="U16" s="20" t="s">
        <v>133</v>
      </c>
      <c r="V16" s="21" t="s">
        <v>134</v>
      </c>
      <c r="W16" s="20" t="s">
        <v>133</v>
      </c>
      <c r="X16" s="21" t="s">
        <v>134</v>
      </c>
      <c r="Y16" s="20" t="s">
        <v>133</v>
      </c>
      <c r="Z16" s="21" t="s">
        <v>134</v>
      </c>
      <c r="AA16" s="20" t="s">
        <v>133</v>
      </c>
      <c r="AB16" s="21" t="s">
        <v>134</v>
      </c>
      <c r="AC16" s="20" t="s">
        <v>133</v>
      </c>
      <c r="AD16" s="21" t="s">
        <v>134</v>
      </c>
      <c r="AE16" s="20" t="s">
        <v>133</v>
      </c>
      <c r="AF16" s="22" t="s">
        <v>134</v>
      </c>
      <c r="AG16" s="20" t="s">
        <v>133</v>
      </c>
      <c r="AH16" s="22" t="s">
        <v>134</v>
      </c>
      <c r="AI16" s="20" t="s">
        <v>66</v>
      </c>
      <c r="AJ16" s="21" t="s">
        <v>134</v>
      </c>
      <c r="AK16" s="20" t="s">
        <v>66</v>
      </c>
      <c r="AL16" s="21" t="s">
        <v>134</v>
      </c>
      <c r="AM16" s="20" t="s">
        <v>133</v>
      </c>
      <c r="AN16" s="21" t="s">
        <v>134</v>
      </c>
      <c r="AO16" s="20" t="s">
        <v>133</v>
      </c>
      <c r="AP16" s="21" t="s">
        <v>134</v>
      </c>
      <c r="AQ16" s="98" t="s">
        <v>135</v>
      </c>
      <c r="AR16" s="98"/>
      <c r="AS16" s="98" t="s">
        <v>136</v>
      </c>
      <c r="AT16" s="98"/>
      <c r="AU16" s="23" t="s">
        <v>137</v>
      </c>
      <c r="AV16" s="20" t="s">
        <v>66</v>
      </c>
      <c r="AW16" s="21" t="s">
        <v>134</v>
      </c>
      <c r="AX16" s="23" t="s">
        <v>133</v>
      </c>
      <c r="AY16" s="23" t="s">
        <v>138</v>
      </c>
      <c r="AZ16" s="23" t="s">
        <v>133</v>
      </c>
      <c r="BA16" s="23" t="s">
        <v>139</v>
      </c>
      <c r="BB16" s="65" t="s">
        <v>48</v>
      </c>
      <c r="BC16" s="3" t="s">
        <v>66</v>
      </c>
      <c r="BD16" s="4" t="s">
        <v>3</v>
      </c>
      <c r="BE16" s="4" t="s">
        <v>371</v>
      </c>
      <c r="BF16" s="4" t="s">
        <v>67</v>
      </c>
      <c r="BG16" s="5" t="s">
        <v>68</v>
      </c>
      <c r="BH16" s="5" t="s">
        <v>69</v>
      </c>
      <c r="BI16" s="23" t="s">
        <v>629</v>
      </c>
      <c r="BJ16" s="23" t="s">
        <v>630</v>
      </c>
    </row>
    <row r="17" spans="1:62" x14ac:dyDescent="0.25">
      <c r="A17" t="s">
        <v>0</v>
      </c>
      <c r="B17" t="s">
        <v>1</v>
      </c>
      <c r="C17" t="s">
        <v>2</v>
      </c>
      <c r="D17" t="s">
        <v>3</v>
      </c>
      <c r="E17" t="s">
        <v>5</v>
      </c>
      <c r="F17" s="76" t="s">
        <v>38</v>
      </c>
      <c r="G17" s="77" t="s">
        <v>368</v>
      </c>
      <c r="H17" s="78" t="s">
        <v>369</v>
      </c>
      <c r="I17" s="54"/>
      <c r="J17" s="82" t="s">
        <v>38</v>
      </c>
      <c r="K17" s="83" t="s">
        <v>368</v>
      </c>
      <c r="L17" s="84" t="s">
        <v>369</v>
      </c>
      <c r="S17"/>
      <c r="T17"/>
      <c r="U17" s="24" t="s">
        <v>140</v>
      </c>
      <c r="V17">
        <v>5.8099999999999999E-2</v>
      </c>
      <c r="W17" s="24" t="s">
        <v>141</v>
      </c>
      <c r="X17" s="25">
        <v>6.4699999999999855E-2</v>
      </c>
      <c r="Y17" s="24" t="s">
        <v>113</v>
      </c>
      <c r="Z17" s="25">
        <v>5.3199999999999859E-2</v>
      </c>
      <c r="AA17" s="24" t="s">
        <v>61</v>
      </c>
      <c r="AB17" s="25">
        <v>6.5699999999999856E-2</v>
      </c>
      <c r="AC17" s="24" t="s">
        <v>142</v>
      </c>
      <c r="AD17" s="25">
        <v>5.3199999999999859E-2</v>
      </c>
      <c r="AE17" s="24" t="s">
        <v>143</v>
      </c>
      <c r="AF17" s="26">
        <v>7.5499999999999984E-2</v>
      </c>
      <c r="AG17" s="24" t="s">
        <v>144</v>
      </c>
      <c r="AH17" s="26">
        <v>5.3199999999999859E-2</v>
      </c>
      <c r="AI17" s="24" t="s">
        <v>83</v>
      </c>
      <c r="AJ17" s="27">
        <v>4.7800000000000162E-2</v>
      </c>
      <c r="AK17" s="24" t="s">
        <v>145</v>
      </c>
      <c r="AL17" s="25">
        <v>5.6500000000000002E-2</v>
      </c>
      <c r="AM17" s="24" t="s">
        <v>146</v>
      </c>
      <c r="AN17" s="28">
        <v>5.9650000000000029E-2</v>
      </c>
      <c r="AO17" s="24" t="s">
        <v>147</v>
      </c>
      <c r="AP17" s="28">
        <v>7.5050000000000158E-2</v>
      </c>
      <c r="AQ17" s="23" t="s">
        <v>138</v>
      </c>
      <c r="AR17" s="29" t="s">
        <v>148</v>
      </c>
      <c r="AS17" s="23" t="s">
        <v>138</v>
      </c>
      <c r="AT17" s="29" t="s">
        <v>148</v>
      </c>
      <c r="AU17" s="64">
        <v>6.2509999999999996E-2</v>
      </c>
      <c r="AV17" s="24" t="s">
        <v>70</v>
      </c>
      <c r="AW17" s="27">
        <v>4.7800000000000162E-2</v>
      </c>
      <c r="AX17" s="30" t="s">
        <v>149</v>
      </c>
      <c r="AY17" s="23">
        <v>6.7900000000000002E-2</v>
      </c>
      <c r="AZ17" s="30" t="s">
        <v>150</v>
      </c>
      <c r="BA17" s="23">
        <v>5.6500000000000002E-2</v>
      </c>
      <c r="BB17" s="64">
        <v>6.2509999999999996E-2</v>
      </c>
      <c r="BC17" s="6" t="s">
        <v>70</v>
      </c>
      <c r="BD17" s="7" t="s">
        <v>34</v>
      </c>
      <c r="BE17" s="8"/>
      <c r="BF17" s="9">
        <v>1.29E-2</v>
      </c>
      <c r="BG17" s="10"/>
      <c r="BH17" s="10" t="s">
        <v>354</v>
      </c>
      <c r="BI17" s="23">
        <v>5.6500000000000002E-2</v>
      </c>
      <c r="BJ17" s="23">
        <v>5.6500000000000002E-2</v>
      </c>
    </row>
    <row r="18" spans="1:62" x14ac:dyDescent="0.25">
      <c r="A18" s="68" t="str">
        <f>+'3.1.16'!A3</f>
        <v>2016-11-01</v>
      </c>
      <c r="B18" s="55" t="str">
        <f>+'3.1.16'!B3</f>
        <v>2017-10-31</v>
      </c>
      <c r="C18" s="55">
        <f>+'3.1.16'!C3</f>
        <v>12</v>
      </c>
      <c r="D18" s="55" t="str">
        <f>+'3.1.16'!D3</f>
        <v>COMED</v>
      </c>
      <c r="E18" s="55" t="s">
        <v>370</v>
      </c>
      <c r="F18" s="80">
        <f>IF($E$11="",'3.1.16'!Y3/1000,Matrix!$E$11+('3.1.16'!Y3/1000))</f>
        <v>5.8653838456440711E-2</v>
      </c>
      <c r="G18" s="58">
        <f>IF($E$11="",'3.1.16'!Z3/1000,Matrix!$E$11+('3.1.16'!Z3/1000))</f>
        <v>6.0953838456440708E-2</v>
      </c>
      <c r="H18" s="61">
        <f>IF($E$11="",'3.1.16'!AA3/1000,Matrix!$E$11+('3.1.16'!AA3/1000))</f>
        <v>6.1153838456440707E-2</v>
      </c>
      <c r="I18" s="55"/>
      <c r="J18" s="73">
        <f t="array" ref="J18">INDEX($AW$17:$AW$297,MATCH(MIN(IF($AW$17:$AW$297-(F18*(1+$BF$18))&gt;=0,$AW$17:$AW$297-(F18*(1+$BF$18)),"")),$AW$17:$AW$297-(F18*(1+$BF$18)),0))</f>
        <v>5.9299999999999999E-2</v>
      </c>
      <c r="K18" s="58">
        <f t="array" ref="K18">INDEX($AW$17:$AW$297,MATCH(MIN(IF($AW$17:$AW$297-(G18*(1+$BF$18))&gt;=0,$AW$17:$AW$297-(G18*(1+$BF$18)),"")),$AW$17:$AW$297-(G18*(1+$BF$18)),0))</f>
        <v>6.1600000000000002E-2</v>
      </c>
      <c r="L18" s="61">
        <f t="array" ref="L18">INDEX($AW$17:$AW$297,MATCH(MIN(IF($AW$17:$AW$297-(H18*(1+$BF$18))&gt;=0,$AW$17:$AW$297-(H18*(1+$BF$18)),"")),$AW$17:$AW$297-(H18*(1+$BF$18)),0))</f>
        <v>6.1600000000000002E-2</v>
      </c>
      <c r="S18"/>
      <c r="T18"/>
      <c r="U18" s="24" t="s">
        <v>140</v>
      </c>
      <c r="V18">
        <v>5.8599999999999999E-2</v>
      </c>
      <c r="W18" s="31" t="s">
        <v>141</v>
      </c>
      <c r="X18" s="27">
        <v>6.5049999999999858E-2</v>
      </c>
      <c r="Y18" s="31" t="s">
        <v>113</v>
      </c>
      <c r="Z18" s="27">
        <v>5.3549999999999862E-2</v>
      </c>
      <c r="AA18" s="31" t="s">
        <v>61</v>
      </c>
      <c r="AB18" s="27">
        <v>6.6049999999999859E-2</v>
      </c>
      <c r="AC18" s="31" t="s">
        <v>142</v>
      </c>
      <c r="AD18" s="27">
        <v>5.3549999999999862E-2</v>
      </c>
      <c r="AE18" s="31" t="s">
        <v>143</v>
      </c>
      <c r="AF18" s="32">
        <v>7.5999999999999984E-2</v>
      </c>
      <c r="AG18" s="31" t="s">
        <v>144</v>
      </c>
      <c r="AH18" s="32">
        <v>5.3549999999999862E-2</v>
      </c>
      <c r="AI18" s="31" t="s">
        <v>83</v>
      </c>
      <c r="AJ18" s="27">
        <v>4.8100000000000157E-2</v>
      </c>
      <c r="AK18" s="24" t="s">
        <v>151</v>
      </c>
      <c r="AL18" s="27">
        <v>5.6850000000000005E-2</v>
      </c>
      <c r="AM18" s="24" t="s">
        <v>146</v>
      </c>
      <c r="AN18" s="28">
        <v>6.4900000000000069E-2</v>
      </c>
      <c r="AO18" s="24" t="s">
        <v>147</v>
      </c>
      <c r="AP18" s="28">
        <v>8.0650000000000208E-2</v>
      </c>
      <c r="AQ18" s="23">
        <v>5.6500000000000002E-2</v>
      </c>
      <c r="AR18" s="33" t="s">
        <v>152</v>
      </c>
      <c r="AS18" s="23">
        <v>5.6500000000000002E-2</v>
      </c>
      <c r="AT18" s="33" t="s">
        <v>153</v>
      </c>
      <c r="AU18" s="64">
        <v>6.2789999999999999E-2</v>
      </c>
      <c r="AV18" s="31" t="s">
        <v>70</v>
      </c>
      <c r="AW18" s="27">
        <v>4.8100000000000157E-2</v>
      </c>
      <c r="AX18" s="34" t="s">
        <v>149</v>
      </c>
      <c r="AY18" s="23">
        <v>6.8489999999999995E-2</v>
      </c>
      <c r="AZ18" s="30" t="s">
        <v>150</v>
      </c>
      <c r="BA18" s="23">
        <v>5.6850000000000005E-2</v>
      </c>
      <c r="BB18" s="64">
        <v>6.2789999999999999E-2</v>
      </c>
      <c r="BC18" s="11" t="s">
        <v>70</v>
      </c>
      <c r="BD18" s="7" t="s">
        <v>45</v>
      </c>
      <c r="BE18" s="8"/>
      <c r="BF18" s="9">
        <v>6.6E-3</v>
      </c>
      <c r="BG18" s="10"/>
      <c r="BH18" s="10" t="s">
        <v>354</v>
      </c>
      <c r="BI18" s="23">
        <v>5.6850000000000005E-2</v>
      </c>
      <c r="BJ18" s="23">
        <v>5.6850000000000005E-2</v>
      </c>
    </row>
    <row r="19" spans="1:62" x14ac:dyDescent="0.25">
      <c r="A19" s="69" t="str">
        <f>+'3.1.16'!A4</f>
        <v>2016-11-01</v>
      </c>
      <c r="B19" s="56" t="str">
        <f>+'3.1.16'!B4</f>
        <v>2018-04-30</v>
      </c>
      <c r="C19" s="56">
        <f>+'3.1.16'!C4</f>
        <v>18</v>
      </c>
      <c r="D19" s="56" t="str">
        <f>+'3.1.16'!D4</f>
        <v>COMED</v>
      </c>
      <c r="E19" s="56" t="s">
        <v>370</v>
      </c>
      <c r="F19" s="79">
        <f>IF($E$11="",'3.1.16'!Y4/1000,Matrix!$E$11+('3.1.16'!Y4/1000))</f>
        <v>6.0645795310958935E-2</v>
      </c>
      <c r="G19" s="59">
        <f>IF($E$11="",'3.1.16'!Z4/1000,Matrix!$E$11+('3.1.16'!Z4/1000))</f>
        <v>6.2945795310958924E-2</v>
      </c>
      <c r="H19" s="62">
        <f>IF($E$11="",'3.1.16'!AA4/1000,Matrix!$E$11+('3.1.16'!AA4/1000))</f>
        <v>6.314579531095893E-2</v>
      </c>
      <c r="I19" s="56"/>
      <c r="J19" s="74">
        <f t="array" ref="J19">INDEX($AW$17:$AW$297,MATCH(MIN(IF($AW$17:$AW$297-(F19*(1+$BF$18))&gt;=0,$AW$17:$AW$297-(F19*(1+$BF$18)),"")),$AW$17:$AW$297-(F19*(1+$BF$18)),0))</f>
        <v>6.13E-2</v>
      </c>
      <c r="K19" s="59">
        <f t="array" ref="K19">INDEX($AW$17:$AW$297,MATCH(MIN(IF($AW$17:$AW$297-(G19*(1+$BF$18))&gt;=0,$AW$17:$AW$297-(G19*(1+$BF$18)),"")),$AW$17:$AW$297-(G19*(1+$BF$18)),0))</f>
        <v>6.3600000000000004E-2</v>
      </c>
      <c r="L19" s="62">
        <f t="array" ref="L19">INDEX($AW$17:$AW$297,MATCH(MIN(IF($AW$17:$AW$297-(H19*(1+$BF$18))&gt;=0,$AW$17:$AW$297-(H19*(1+$BF$18)),"")),$AW$17:$AW$297-(H19*(1+$BF$18)),0))</f>
        <v>6.3600000000000004E-2</v>
      </c>
      <c r="S19"/>
      <c r="T19"/>
      <c r="U19" s="24" t="s">
        <v>140</v>
      </c>
      <c r="V19">
        <v>5.91E-2</v>
      </c>
      <c r="W19" s="31" t="s">
        <v>141</v>
      </c>
      <c r="X19" s="27">
        <v>6.5399999999999861E-2</v>
      </c>
      <c r="Y19" s="31" t="s">
        <v>113</v>
      </c>
      <c r="Z19" s="27">
        <v>5.3899999999999865E-2</v>
      </c>
      <c r="AA19" s="31" t="s">
        <v>61</v>
      </c>
      <c r="AB19" s="27">
        <v>6.6399999999999862E-2</v>
      </c>
      <c r="AC19" s="31" t="s">
        <v>142</v>
      </c>
      <c r="AD19" s="27">
        <v>5.3899999999999865E-2</v>
      </c>
      <c r="AE19" s="31" t="s">
        <v>143</v>
      </c>
      <c r="AF19" s="32">
        <v>7.6499999999999985E-2</v>
      </c>
      <c r="AG19" s="31" t="s">
        <v>144</v>
      </c>
      <c r="AH19" s="32">
        <v>5.3899999999999865E-2</v>
      </c>
      <c r="AI19" s="31" t="s">
        <v>83</v>
      </c>
      <c r="AJ19" s="27">
        <v>4.8400000000000151E-2</v>
      </c>
      <c r="AK19" s="24" t="s">
        <v>151</v>
      </c>
      <c r="AL19" s="27">
        <v>5.7200000000000008E-2</v>
      </c>
      <c r="AM19" s="24" t="s">
        <v>146</v>
      </c>
      <c r="AN19" s="28">
        <v>6.735000000000009E-2</v>
      </c>
      <c r="AO19" s="24" t="s">
        <v>147</v>
      </c>
      <c r="AP19" s="28">
        <v>8.5200000000000248E-2</v>
      </c>
      <c r="AQ19" s="23">
        <v>5.6850000000000005E-2</v>
      </c>
      <c r="AR19" s="33" t="s">
        <v>154</v>
      </c>
      <c r="AS19" s="23">
        <v>6.0350000000000001E-2</v>
      </c>
      <c r="AT19" s="33" t="s">
        <v>155</v>
      </c>
      <c r="AU19" s="64">
        <v>6.3060000000000005E-2</v>
      </c>
      <c r="AV19" s="31" t="s">
        <v>70</v>
      </c>
      <c r="AW19" s="27">
        <v>4.8400000000000151E-2</v>
      </c>
      <c r="AX19" s="34" t="s">
        <v>149</v>
      </c>
      <c r="AY19" s="23">
        <v>6.8900000000000003E-2</v>
      </c>
      <c r="AZ19" s="30" t="s">
        <v>150</v>
      </c>
      <c r="BA19" s="23">
        <v>5.7200000000000008E-2</v>
      </c>
      <c r="BB19" s="64">
        <v>6.3060000000000005E-2</v>
      </c>
      <c r="BC19" s="12" t="s">
        <v>71</v>
      </c>
      <c r="BD19" s="13" t="s">
        <v>88</v>
      </c>
      <c r="BE19" s="14"/>
      <c r="BF19" s="15">
        <v>0</v>
      </c>
      <c r="BG19" s="10"/>
      <c r="BH19" s="10"/>
      <c r="BI19" s="23">
        <v>5.7200000000000008E-2</v>
      </c>
      <c r="BJ19" s="23">
        <v>5.7200000000000008E-2</v>
      </c>
    </row>
    <row r="20" spans="1:62" x14ac:dyDescent="0.25">
      <c r="A20" s="69" t="str">
        <f>+'3.1.16'!A5</f>
        <v>2016-11-01</v>
      </c>
      <c r="B20" s="56" t="str">
        <f>+'3.1.16'!B5</f>
        <v>2018-10-31</v>
      </c>
      <c r="C20" s="56">
        <f>+'3.1.16'!C5</f>
        <v>24</v>
      </c>
      <c r="D20" s="56" t="str">
        <f>+'3.1.16'!D5</f>
        <v>COMED</v>
      </c>
      <c r="E20" s="56" t="s">
        <v>370</v>
      </c>
      <c r="F20" s="79">
        <f>IF($E$11="",'3.1.16'!Y5/1000,Matrix!$E$11+('3.1.16'!Y5/1000))</f>
        <v>6.0908292131640326E-2</v>
      </c>
      <c r="G20" s="59">
        <f>IF($E$11="",'3.1.16'!Z5/1000,Matrix!$E$11+('3.1.16'!Z5/1000))</f>
        <v>6.3208292131640323E-2</v>
      </c>
      <c r="H20" s="62">
        <f>IF($E$11="",'3.1.16'!AA5/1000,Matrix!$E$11+('3.1.16'!AA5/1000))</f>
        <v>6.3408292131640329E-2</v>
      </c>
      <c r="I20" s="56"/>
      <c r="J20" s="74">
        <f t="array" ref="J20">INDEX($AW$17:$AW$297,MATCH(MIN(IF($AW$17:$AW$297-(F20*(1+$BF$18))&gt;=0,$AW$17:$AW$297-(F20*(1+$BF$18)),"")),$AW$17:$AW$297-(F20*(1+$BF$18)),0))</f>
        <v>6.1600000000000002E-2</v>
      </c>
      <c r="K20" s="59">
        <f t="array" ref="K20">INDEX($AW$17:$AW$297,MATCH(MIN(IF($AW$17:$AW$297-(G20*(1+$BF$18))&gt;=0,$AW$17:$AW$297-(G20*(1+$BF$18)),"")),$AW$17:$AW$297-(G20*(1+$BF$18)),0))</f>
        <v>6.3899999999999998E-2</v>
      </c>
      <c r="L20" s="62">
        <f t="array" ref="L20">INDEX($AW$17:$AW$297,MATCH(MIN(IF($AW$17:$AW$297-(H20*(1+$BF$18))&gt;=0,$AW$17:$AW$297-(H20*(1+$BF$18)),"")),$AW$17:$AW$297-(H20*(1+$BF$18)),0))</f>
        <v>6.3899999999999998E-2</v>
      </c>
      <c r="S20"/>
      <c r="T20"/>
      <c r="U20" s="24" t="s">
        <v>140</v>
      </c>
      <c r="V20">
        <v>5.96E-2</v>
      </c>
      <c r="W20" s="31" t="s">
        <v>141</v>
      </c>
      <c r="X20" s="27">
        <v>6.5749999999999864E-2</v>
      </c>
      <c r="Y20" s="31" t="s">
        <v>113</v>
      </c>
      <c r="Z20" s="27">
        <v>5.4249999999999868E-2</v>
      </c>
      <c r="AA20" s="31" t="s">
        <v>61</v>
      </c>
      <c r="AB20" s="27">
        <v>6.6749999999999865E-2</v>
      </c>
      <c r="AC20" s="31" t="s">
        <v>142</v>
      </c>
      <c r="AD20" s="27">
        <v>5.4249999999999868E-2</v>
      </c>
      <c r="AE20" s="31" t="s">
        <v>143</v>
      </c>
      <c r="AF20" s="32">
        <v>7.6999999999999985E-2</v>
      </c>
      <c r="AG20" s="31" t="s">
        <v>144</v>
      </c>
      <c r="AH20" s="32">
        <v>5.4249999999999868E-2</v>
      </c>
      <c r="AI20" s="31" t="s">
        <v>83</v>
      </c>
      <c r="AJ20" s="27">
        <v>4.8700000000000146E-2</v>
      </c>
      <c r="AK20" s="24" t="s">
        <v>151</v>
      </c>
      <c r="AL20" s="27">
        <v>5.7550000000000011E-2</v>
      </c>
      <c r="AM20" s="24" t="s">
        <v>146</v>
      </c>
      <c r="AN20" s="28">
        <v>7.0150000000000115E-2</v>
      </c>
      <c r="AO20" s="24" t="s">
        <v>147</v>
      </c>
      <c r="AP20" s="28">
        <v>9.0100000000000291E-2</v>
      </c>
      <c r="AQ20" s="23">
        <v>5.7200000000000008E-2</v>
      </c>
      <c r="AR20" s="33" t="s">
        <v>156</v>
      </c>
      <c r="AS20" s="23">
        <v>6.5250000000000002E-2</v>
      </c>
      <c r="AT20" s="33" t="s">
        <v>157</v>
      </c>
      <c r="AU20" s="64">
        <v>6.3339999999999994E-2</v>
      </c>
      <c r="AV20" s="31" t="s">
        <v>70</v>
      </c>
      <c r="AW20" s="27">
        <v>4.8700000000000146E-2</v>
      </c>
      <c r="AX20" s="34" t="s">
        <v>149</v>
      </c>
      <c r="AY20" s="23">
        <v>6.9489999999999996E-2</v>
      </c>
      <c r="AZ20" s="30" t="s">
        <v>150</v>
      </c>
      <c r="BA20" s="23">
        <v>5.7550000000000011E-2</v>
      </c>
      <c r="BB20" s="64">
        <v>6.3339999999999994E-2</v>
      </c>
      <c r="BC20" s="16" t="s">
        <v>71</v>
      </c>
      <c r="BD20" s="13" t="s">
        <v>89</v>
      </c>
      <c r="BE20" s="14"/>
      <c r="BF20" s="15">
        <v>0</v>
      </c>
      <c r="BG20" s="10"/>
      <c r="BH20" s="10"/>
      <c r="BI20" s="23">
        <v>5.7550000000000011E-2</v>
      </c>
      <c r="BJ20" s="23">
        <v>5.7550000000000011E-2</v>
      </c>
    </row>
    <row r="21" spans="1:62" x14ac:dyDescent="0.25">
      <c r="A21" s="69" t="str">
        <f>+'3.1.16'!A6</f>
        <v>2016-11-01</v>
      </c>
      <c r="B21" s="56" t="str">
        <f>+'3.1.16'!B6</f>
        <v>2019-04-30</v>
      </c>
      <c r="C21" s="56">
        <f>+'3.1.16'!C6</f>
        <v>30</v>
      </c>
      <c r="D21" s="56" t="str">
        <f>+'3.1.16'!D6</f>
        <v>COMED</v>
      </c>
      <c r="E21" s="56" t="s">
        <v>370</v>
      </c>
      <c r="F21" s="79">
        <f>IF($E$11="",'3.1.16'!Y6/1000,Matrix!$E$11+('3.1.16'!Y6/1000))</f>
        <v>6.256380720136015E-2</v>
      </c>
      <c r="G21" s="59">
        <f>IF($E$11="",'3.1.16'!Z6/1000,Matrix!$E$11+('3.1.16'!Z6/1000))</f>
        <v>6.4863807201360146E-2</v>
      </c>
      <c r="H21" s="62">
        <f>IF($E$11="",'3.1.16'!AA6/1000,Matrix!$E$11+('3.1.16'!AA6/1000))</f>
        <v>6.5063807201360152E-2</v>
      </c>
      <c r="I21" s="56"/>
      <c r="J21" s="74">
        <f t="array" ref="J21">INDEX($AW$17:$AW$297,MATCH(MIN(IF($AW$17:$AW$297-(F21*(1+$BF$18))&gt;=0,$AW$17:$AW$297-(F21*(1+$BF$18)),"")),$AW$17:$AW$297-(F21*(1+$BF$18)),0))</f>
        <v>6.3299999999999995E-2</v>
      </c>
      <c r="K21" s="59">
        <f t="array" ref="K21">INDEX($AW$17:$AW$297,MATCH(MIN(IF($AW$17:$AW$297-(G21*(1+$BF$18))&gt;=0,$AW$17:$AW$297-(G21*(1+$BF$18)),"")),$AW$17:$AW$297-(G21*(1+$BF$18)),0))</f>
        <v>6.5299999999999997E-2</v>
      </c>
      <c r="L21" s="62">
        <f t="array" ref="L21">INDEX($AW$17:$AW$297,MATCH(MIN(IF($AW$17:$AW$297-(H21*(1+$BF$18))&gt;=0,$AW$17:$AW$297-(H21*(1+$BF$18)),"")),$AW$17:$AW$297-(H21*(1+$BF$18)),0))</f>
        <v>6.5599999999999992E-2</v>
      </c>
      <c r="S21"/>
      <c r="T21"/>
      <c r="U21" s="24" t="s">
        <v>140</v>
      </c>
      <c r="V21">
        <v>6.0100000000000001E-2</v>
      </c>
      <c r="W21" s="31" t="s">
        <v>141</v>
      </c>
      <c r="X21" s="27">
        <v>6.6099999999999867E-2</v>
      </c>
      <c r="Y21" s="31" t="s">
        <v>113</v>
      </c>
      <c r="Z21" s="27">
        <v>5.4599999999999871E-2</v>
      </c>
      <c r="AA21" s="31" t="s">
        <v>61</v>
      </c>
      <c r="AB21" s="27">
        <v>6.7099999999999868E-2</v>
      </c>
      <c r="AC21" s="31" t="s">
        <v>142</v>
      </c>
      <c r="AD21" s="27">
        <v>5.4599999999999871E-2</v>
      </c>
      <c r="AE21" s="31" t="s">
        <v>143</v>
      </c>
      <c r="AF21" s="32">
        <v>7.7499999999999986E-2</v>
      </c>
      <c r="AG21" s="31" t="s">
        <v>144</v>
      </c>
      <c r="AH21" s="32">
        <v>5.4599999999999871E-2</v>
      </c>
      <c r="AI21" s="31" t="s">
        <v>83</v>
      </c>
      <c r="AJ21" s="27">
        <v>4.9000000000000134E-2</v>
      </c>
      <c r="AK21" s="24" t="s">
        <v>151</v>
      </c>
      <c r="AL21" s="27">
        <v>5.7900000000000014E-2</v>
      </c>
      <c r="AM21" s="24" t="s">
        <v>146</v>
      </c>
      <c r="AN21" s="28">
        <v>7.2600000000000137E-2</v>
      </c>
      <c r="AO21" s="24" t="s">
        <v>147</v>
      </c>
      <c r="AP21" s="28">
        <v>9.5000000000000334E-2</v>
      </c>
      <c r="AQ21" s="23">
        <v>5.7550000000000011E-2</v>
      </c>
      <c r="AR21" s="33" t="s">
        <v>158</v>
      </c>
      <c r="AS21" s="23">
        <v>7.0150000000000004E-2</v>
      </c>
      <c r="AT21" s="33" t="s">
        <v>159</v>
      </c>
      <c r="AU21" s="64">
        <v>6.361E-2</v>
      </c>
      <c r="AV21" s="31" t="s">
        <v>70</v>
      </c>
      <c r="AW21" s="27">
        <v>4.9000000000000134E-2</v>
      </c>
      <c r="AX21" s="35" t="s">
        <v>149</v>
      </c>
      <c r="AY21" s="23">
        <v>6.9900000000000004E-2</v>
      </c>
      <c r="AZ21" s="30" t="s">
        <v>150</v>
      </c>
      <c r="BA21" s="23">
        <v>5.7900000000000014E-2</v>
      </c>
      <c r="BB21" s="64">
        <v>6.361E-2</v>
      </c>
      <c r="BC21" s="13" t="s">
        <v>71</v>
      </c>
      <c r="BD21" s="13" t="s">
        <v>90</v>
      </c>
      <c r="BE21" s="14"/>
      <c r="BF21" s="15">
        <v>0</v>
      </c>
      <c r="BG21" s="10"/>
      <c r="BH21" s="10"/>
      <c r="BI21" s="23">
        <v>5.7900000000000014E-2</v>
      </c>
      <c r="BJ21" s="23">
        <v>5.7900000000000014E-2</v>
      </c>
    </row>
    <row r="22" spans="1:62" x14ac:dyDescent="0.25">
      <c r="A22" s="70" t="str">
        <f>+'3.1.16'!A7</f>
        <v>2016-11-01</v>
      </c>
      <c r="B22" s="57" t="str">
        <f>+'3.1.16'!B7</f>
        <v>2019-10-31</v>
      </c>
      <c r="C22" s="57">
        <f>+'3.1.16'!C7</f>
        <v>36</v>
      </c>
      <c r="D22" s="57" t="str">
        <f>+'3.1.16'!D7</f>
        <v>COMED</v>
      </c>
      <c r="E22" s="57" t="s">
        <v>370</v>
      </c>
      <c r="F22" s="81">
        <f>IF($E$11="",'3.1.16'!Y7/1000,Matrix!$E$11+('3.1.16'!Y7/1000))</f>
        <v>6.2254606306308746E-2</v>
      </c>
      <c r="G22" s="60">
        <f>IF($E$11="",'3.1.16'!Z7/1000,Matrix!$E$11+('3.1.16'!Z7/1000))</f>
        <v>6.4554606306308743E-2</v>
      </c>
      <c r="H22" s="63">
        <f>IF($E$11="",'3.1.16'!AA7/1000,Matrix!$E$11+('3.1.16'!AA7/1000))</f>
        <v>6.4754606306308748E-2</v>
      </c>
      <c r="I22" s="56"/>
      <c r="J22" s="75">
        <f t="array" ref="J22">INDEX($AW$17:$AW$297,MATCH(MIN(IF($AW$17:$AW$297-(F22*(1+$BF$18))&gt;=0,$AW$17:$AW$297-(F22*(1+$BF$18)),"")),$AW$17:$AW$297-(F22*(1+$BF$18)),0))</f>
        <v>6.2899999999999998E-2</v>
      </c>
      <c r="K22" s="60">
        <f t="array" ref="K22">INDEX($AW$17:$AW$297,MATCH(MIN(IF($AW$17:$AW$297-(G22*(1+$BF$18))&gt;=0,$AW$17:$AW$297-(G22*(1+$BF$18)),"")),$AW$17:$AW$297-(G22*(1+$BF$18)),0))</f>
        <v>6.5299999999999997E-2</v>
      </c>
      <c r="L22" s="63">
        <f t="array" ref="L22">INDEX($AW$17:$AW$297,MATCH(MIN(IF($AW$17:$AW$297-(H22*(1+$BF$18))&gt;=0,$AW$17:$AW$297-(H22*(1+$BF$18)),"")),$AW$17:$AW$297-(H22*(1+$BF$18)),0))</f>
        <v>6.5299999999999997E-2</v>
      </c>
      <c r="S22"/>
      <c r="T22"/>
      <c r="U22" s="24" t="s">
        <v>140</v>
      </c>
      <c r="V22">
        <v>6.0600000000000001E-2</v>
      </c>
      <c r="W22" s="31" t="s">
        <v>141</v>
      </c>
      <c r="X22" s="27">
        <v>6.644999999999987E-2</v>
      </c>
      <c r="Y22" s="31" t="s">
        <v>113</v>
      </c>
      <c r="Z22" s="27">
        <v>5.4949999999999874E-2</v>
      </c>
      <c r="AA22" s="31" t="s">
        <v>61</v>
      </c>
      <c r="AB22" s="27">
        <v>6.7449999999999871E-2</v>
      </c>
      <c r="AC22" s="31" t="s">
        <v>142</v>
      </c>
      <c r="AD22" s="27">
        <v>5.4949999999999874E-2</v>
      </c>
      <c r="AE22" s="31" t="s">
        <v>143</v>
      </c>
      <c r="AF22" s="32">
        <v>7.7999999999999986E-2</v>
      </c>
      <c r="AG22" s="31" t="s">
        <v>144</v>
      </c>
      <c r="AH22" s="32">
        <v>5.4949999999999874E-2</v>
      </c>
      <c r="AI22" s="31" t="s">
        <v>83</v>
      </c>
      <c r="AJ22" s="27">
        <v>4.9300000000000128E-2</v>
      </c>
      <c r="AK22" s="24" t="s">
        <v>151</v>
      </c>
      <c r="AL22" s="27">
        <v>5.8250000000000017E-2</v>
      </c>
      <c r="AM22" s="24" t="s">
        <v>146</v>
      </c>
      <c r="AN22" s="28">
        <v>7.5050000000000158E-2</v>
      </c>
      <c r="AO22" s="24" t="s">
        <v>147</v>
      </c>
      <c r="AP22" s="28">
        <v>0.10025000000000038</v>
      </c>
      <c r="AQ22" s="23">
        <v>5.7900000000000014E-2</v>
      </c>
      <c r="AR22" s="33" t="s">
        <v>160</v>
      </c>
      <c r="AS22" s="23">
        <v>7.5050000000000006E-2</v>
      </c>
      <c r="AT22" s="33" t="s">
        <v>161</v>
      </c>
      <c r="AU22" s="64">
        <v>6.3890000000000002E-2</v>
      </c>
      <c r="AV22" s="31" t="s">
        <v>70</v>
      </c>
      <c r="AW22" s="27">
        <v>4.9300000000000128E-2</v>
      </c>
      <c r="AX22" s="35" t="s">
        <v>149</v>
      </c>
      <c r="AY22" s="23">
        <v>7.0489999999999997E-2</v>
      </c>
      <c r="AZ22" s="30" t="s">
        <v>150</v>
      </c>
      <c r="BA22" s="23">
        <v>5.8250000000000017E-2</v>
      </c>
      <c r="BB22" s="64">
        <v>6.3890000000000002E-2</v>
      </c>
      <c r="BC22" s="16" t="s">
        <v>71</v>
      </c>
      <c r="BD22" s="13" t="s">
        <v>91</v>
      </c>
      <c r="BE22" s="14"/>
      <c r="BF22" s="15">
        <v>3.7000000000000002E-3</v>
      </c>
      <c r="BG22" s="10"/>
      <c r="BH22" s="10"/>
      <c r="BI22" s="23">
        <v>5.8250000000000017E-2</v>
      </c>
      <c r="BJ22" s="23">
        <v>5.8250000000000017E-2</v>
      </c>
    </row>
    <row r="23" spans="1:62" x14ac:dyDescent="0.25">
      <c r="A23" s="68" t="str">
        <f>+'3.1.16'!A8</f>
        <v>2016-12-01</v>
      </c>
      <c r="B23" s="55" t="str">
        <f>+'3.1.16'!B8</f>
        <v>2017-11-30</v>
      </c>
      <c r="C23" s="55">
        <f>+'3.1.16'!C8</f>
        <v>12</v>
      </c>
      <c r="D23" s="55" t="str">
        <f>+'3.1.16'!D8</f>
        <v>COMED</v>
      </c>
      <c r="E23" s="55" t="s">
        <v>370</v>
      </c>
      <c r="F23" s="80">
        <f>IF($E$11="",'3.1.16'!Y8/1000,Matrix!$E$11+('3.1.16'!Y8/1000))</f>
        <v>5.8945453442213504E-2</v>
      </c>
      <c r="G23" s="58">
        <f>IF($E$11="",'3.1.16'!Z8/1000,Matrix!$E$11+('3.1.16'!Z8/1000))</f>
        <v>6.12454534422135E-2</v>
      </c>
      <c r="H23" s="61">
        <f>IF($E$11="",'3.1.16'!AA8/1000,Matrix!$E$11+('3.1.16'!AA8/1000))</f>
        <v>6.1445453442213506E-2</v>
      </c>
      <c r="I23" s="55"/>
      <c r="J23" s="73">
        <f t="array" ref="J23">INDEX($AW$17:$AW$297,MATCH(MIN(IF($AW$17:$AW$297-(F23*(1+$BF$18))&gt;=0,$AW$17:$AW$297-(F23*(1+$BF$18)),"")),$AW$17:$AW$297-(F23*(1+$BF$18)),0))</f>
        <v>5.96E-2</v>
      </c>
      <c r="K23" s="58">
        <f t="array" ref="K23">INDEX($AW$17:$AW$297,MATCH(MIN(IF($AW$17:$AW$297-(G23*(1+$BF$18))&gt;=0,$AW$17:$AW$297-(G23*(1+$BF$18)),"")),$AW$17:$AW$297-(G23*(1+$BF$18)),0))</f>
        <v>6.1900000000000004E-2</v>
      </c>
      <c r="L23" s="61">
        <f t="array" ref="L23">INDEX($AW$17:$AW$297,MATCH(MIN(IF($AW$17:$AW$297-(H23*(1+$BF$18))&gt;=0,$AW$17:$AW$297-(H23*(1+$BF$18)),"")),$AW$17:$AW$297-(H23*(1+$BF$18)),0))</f>
        <v>6.1900000000000004E-2</v>
      </c>
      <c r="S23"/>
      <c r="T23"/>
      <c r="U23" s="24" t="s">
        <v>140</v>
      </c>
      <c r="V23">
        <v>6.1100000000000002E-2</v>
      </c>
      <c r="W23" s="31" t="s">
        <v>141</v>
      </c>
      <c r="X23" s="27">
        <v>6.6799999999999873E-2</v>
      </c>
      <c r="Y23" s="31" t="s">
        <v>113</v>
      </c>
      <c r="Z23" s="27">
        <v>5.5299999999999877E-2</v>
      </c>
      <c r="AA23" s="31" t="s">
        <v>61</v>
      </c>
      <c r="AB23" s="27">
        <v>6.7799999999999874E-2</v>
      </c>
      <c r="AC23" s="31" t="s">
        <v>142</v>
      </c>
      <c r="AD23" s="27">
        <v>5.5299999999999877E-2</v>
      </c>
      <c r="AE23" s="31" t="s">
        <v>143</v>
      </c>
      <c r="AF23" s="32">
        <v>7.8499999999999986E-2</v>
      </c>
      <c r="AG23" s="31" t="s">
        <v>144</v>
      </c>
      <c r="AH23" s="32">
        <v>5.5299999999999877E-2</v>
      </c>
      <c r="AI23" s="31" t="s">
        <v>83</v>
      </c>
      <c r="AJ23" s="27">
        <v>4.9600000000000123E-2</v>
      </c>
      <c r="AK23" s="24" t="s">
        <v>151</v>
      </c>
      <c r="AL23" s="27">
        <v>5.860000000000002E-2</v>
      </c>
      <c r="AM23" s="24" t="s">
        <v>146</v>
      </c>
      <c r="AN23" s="28">
        <v>7.750000000000018E-2</v>
      </c>
      <c r="AO23" s="24" t="s">
        <v>147</v>
      </c>
      <c r="AP23" s="28">
        <v>0.10480000000000042</v>
      </c>
      <c r="AQ23" s="23">
        <v>5.8250000000000017E-2</v>
      </c>
      <c r="AR23" s="33" t="s">
        <v>162</v>
      </c>
      <c r="AS23" s="23">
        <v>8.0299999999999996E-2</v>
      </c>
      <c r="AT23" s="33" t="s">
        <v>163</v>
      </c>
      <c r="AU23" s="64">
        <v>6.4159999999999995E-2</v>
      </c>
      <c r="AV23" s="31" t="s">
        <v>70</v>
      </c>
      <c r="AW23" s="27">
        <v>4.9600000000000123E-2</v>
      </c>
      <c r="AX23" s="35" t="s">
        <v>149</v>
      </c>
      <c r="AY23" s="23">
        <v>7.0900000000000005E-2</v>
      </c>
      <c r="AZ23" s="30" t="s">
        <v>150</v>
      </c>
      <c r="BA23" s="23">
        <v>5.860000000000002E-2</v>
      </c>
      <c r="BB23" s="64">
        <v>6.4159999999999995E-2</v>
      </c>
      <c r="BC23" s="11" t="s">
        <v>72</v>
      </c>
      <c r="BD23" s="7" t="s">
        <v>92</v>
      </c>
      <c r="BE23" s="8"/>
      <c r="BF23" s="9">
        <v>0</v>
      </c>
      <c r="BG23" s="10" t="s">
        <v>73</v>
      </c>
      <c r="BH23" s="10"/>
      <c r="BI23" s="23">
        <v>5.860000000000002E-2</v>
      </c>
      <c r="BJ23" s="23">
        <v>5.860000000000002E-2</v>
      </c>
    </row>
    <row r="24" spans="1:62" x14ac:dyDescent="0.25">
      <c r="A24" s="69" t="str">
        <f>+'3.1.16'!A9</f>
        <v>2016-12-01</v>
      </c>
      <c r="B24" s="56" t="str">
        <f>+'3.1.16'!B9</f>
        <v>2018-05-31</v>
      </c>
      <c r="C24" s="56">
        <f>+'3.1.16'!C9</f>
        <v>18</v>
      </c>
      <c r="D24" s="56" t="str">
        <f>+'3.1.16'!D9</f>
        <v>COMED</v>
      </c>
      <c r="E24" s="56" t="s">
        <v>370</v>
      </c>
      <c r="F24" s="79">
        <f>IF($E$11="",'3.1.16'!Y9/1000,Matrix!$E$11+('3.1.16'!Y9/1000))</f>
        <v>6.0773671145833756E-2</v>
      </c>
      <c r="G24" s="59">
        <f>IF($E$11="",'3.1.16'!Z9/1000,Matrix!$E$11+('3.1.16'!Z9/1000))</f>
        <v>6.307367114583376E-2</v>
      </c>
      <c r="H24" s="62">
        <f>IF($E$11="",'3.1.16'!AA9/1000,Matrix!$E$11+('3.1.16'!AA9/1000))</f>
        <v>6.3273671145833765E-2</v>
      </c>
      <c r="I24" s="56"/>
      <c r="J24" s="74">
        <f t="array" ref="J24">INDEX($AW$17:$AW$297,MATCH(MIN(IF($AW$17:$AW$297-(F24*(1+$BF$18))&gt;=0,$AW$17:$AW$297-(F24*(1+$BF$18)),"")),$AW$17:$AW$297-(F24*(1+$BF$18)),0))</f>
        <v>6.13E-2</v>
      </c>
      <c r="K24" s="59">
        <f t="array" ref="K24">INDEX($AW$17:$AW$297,MATCH(MIN(IF($AW$17:$AW$297-(G24*(1+$BF$18))&gt;=0,$AW$17:$AW$297-(G24*(1+$BF$18)),"")),$AW$17:$AW$297-(G24*(1+$BF$18)),0))</f>
        <v>6.3600000000000004E-2</v>
      </c>
      <c r="L24" s="62">
        <f t="array" ref="L24">INDEX($AW$17:$AW$297,MATCH(MIN(IF($AW$17:$AW$297-(H24*(1+$BF$18))&gt;=0,$AW$17:$AW$297-(H24*(1+$BF$18)),"")),$AW$17:$AW$297-(H24*(1+$BF$18)),0))</f>
        <v>6.3899999999999998E-2</v>
      </c>
      <c r="S24"/>
      <c r="T24"/>
      <c r="U24" s="24" t="s">
        <v>140</v>
      </c>
      <c r="V24">
        <v>6.1600000000000002E-2</v>
      </c>
      <c r="W24" s="31" t="s">
        <v>141</v>
      </c>
      <c r="X24" s="27">
        <v>6.7149999999999876E-2</v>
      </c>
      <c r="Y24" s="31" t="s">
        <v>113</v>
      </c>
      <c r="Z24" s="27">
        <v>5.564999999999988E-2</v>
      </c>
      <c r="AA24" s="31" t="s">
        <v>61</v>
      </c>
      <c r="AB24" s="27">
        <v>6.8149999999999877E-2</v>
      </c>
      <c r="AC24" s="31" t="s">
        <v>142</v>
      </c>
      <c r="AD24" s="27">
        <v>5.564999999999988E-2</v>
      </c>
      <c r="AE24" s="31" t="s">
        <v>143</v>
      </c>
      <c r="AF24" s="32">
        <v>7.8999999999999987E-2</v>
      </c>
      <c r="AG24" s="31" t="s">
        <v>144</v>
      </c>
      <c r="AH24" s="32">
        <v>5.564999999999988E-2</v>
      </c>
      <c r="AI24" s="31" t="s">
        <v>83</v>
      </c>
      <c r="AJ24" s="27">
        <v>4.9900000000000118E-2</v>
      </c>
      <c r="AK24" s="24" t="s">
        <v>151</v>
      </c>
      <c r="AL24" s="27">
        <v>5.8950000000000023E-2</v>
      </c>
      <c r="AM24" s="24" t="s">
        <v>146</v>
      </c>
      <c r="AN24" s="28">
        <v>7.8550000000000189E-2</v>
      </c>
      <c r="AO24" s="24" t="s">
        <v>147</v>
      </c>
      <c r="AP24" s="28">
        <v>0.10970000000000046</v>
      </c>
      <c r="AQ24" s="23">
        <v>5.860000000000002E-2</v>
      </c>
      <c r="AR24" s="33" t="s">
        <v>164</v>
      </c>
      <c r="AS24" s="23">
        <v>8.5199999999999998E-2</v>
      </c>
      <c r="AT24" s="33" t="s">
        <v>165</v>
      </c>
      <c r="AU24" s="64">
        <v>6.4439999999999997E-2</v>
      </c>
      <c r="AV24" s="31" t="s">
        <v>70</v>
      </c>
      <c r="AW24" s="27">
        <v>4.9900000000000118E-2</v>
      </c>
      <c r="AX24" s="35" t="s">
        <v>149</v>
      </c>
      <c r="AY24" s="23">
        <v>7.1489999999999998E-2</v>
      </c>
      <c r="AZ24" s="30" t="s">
        <v>150</v>
      </c>
      <c r="BA24" s="23">
        <v>5.8950000000000023E-2</v>
      </c>
      <c r="BB24" s="64">
        <v>6.4439999999999997E-2</v>
      </c>
      <c r="BC24" s="7" t="s">
        <v>74</v>
      </c>
      <c r="BD24" s="7" t="s">
        <v>93</v>
      </c>
      <c r="BE24" s="8"/>
      <c r="BF24" s="9">
        <v>1.3299999999999999E-2</v>
      </c>
      <c r="BG24" s="10" t="s">
        <v>73</v>
      </c>
      <c r="BH24" s="10"/>
      <c r="BI24" s="23">
        <v>5.8950000000000023E-2</v>
      </c>
      <c r="BJ24" s="23">
        <v>5.8950000000000023E-2</v>
      </c>
    </row>
    <row r="25" spans="1:62" x14ac:dyDescent="0.25">
      <c r="A25" s="69" t="str">
        <f>+'3.1.16'!A10</f>
        <v>2016-12-01</v>
      </c>
      <c r="B25" s="56" t="str">
        <f>+'3.1.16'!B10</f>
        <v>2018-11-30</v>
      </c>
      <c r="C25" s="56">
        <f>+'3.1.16'!C10</f>
        <v>24</v>
      </c>
      <c r="D25" s="56" t="str">
        <f>+'3.1.16'!D10</f>
        <v>COMED</v>
      </c>
      <c r="E25" s="56" t="s">
        <v>370</v>
      </c>
      <c r="F25" s="79">
        <f>IF($E$11="",'3.1.16'!Y10/1000,Matrix!$E$11+('3.1.16'!Y10/1000))</f>
        <v>6.1204720545950213E-2</v>
      </c>
      <c r="G25" s="59">
        <f>IF($E$11="",'3.1.16'!Z10/1000,Matrix!$E$11+('3.1.16'!Z10/1000))</f>
        <v>6.3504720545950202E-2</v>
      </c>
      <c r="H25" s="62">
        <f>IF($E$11="",'3.1.16'!AA10/1000,Matrix!$E$11+('3.1.16'!AA10/1000))</f>
        <v>6.3704720545950208E-2</v>
      </c>
      <c r="I25" s="56"/>
      <c r="J25" s="74">
        <f t="array" ref="J25">INDEX($AW$17:$AW$297,MATCH(MIN(IF($AW$17:$AW$297-(F25*(1+$BF$18))&gt;=0,$AW$17:$AW$297-(F25*(1+$BF$18)),"")),$AW$17:$AW$297-(F25*(1+$BF$18)),0))</f>
        <v>6.1900000000000004E-2</v>
      </c>
      <c r="K25" s="59">
        <f t="array" ref="K25">INDEX($AW$17:$AW$297,MATCH(MIN(IF($AW$17:$AW$297-(G25*(1+$BF$18))&gt;=0,$AW$17:$AW$297-(G25*(1+$BF$18)),"")),$AW$17:$AW$297-(G25*(1+$BF$18)),0))</f>
        <v>6.4299999999999996E-2</v>
      </c>
      <c r="L25" s="62">
        <f t="array" ref="L25">INDEX($AW$17:$AW$297,MATCH(MIN(IF($AW$17:$AW$297-(H25*(1+$BF$18))&gt;=0,$AW$17:$AW$297-(H25*(1+$BF$18)),"")),$AW$17:$AW$297-(H25*(1+$BF$18)),0))</f>
        <v>6.4299999999999996E-2</v>
      </c>
      <c r="S25"/>
      <c r="T25"/>
      <c r="U25" s="24" t="s">
        <v>140</v>
      </c>
      <c r="V25">
        <v>6.2100000000000002E-2</v>
      </c>
      <c r="W25" s="31" t="s">
        <v>141</v>
      </c>
      <c r="X25" s="27">
        <v>6.749999999999988E-2</v>
      </c>
      <c r="Y25" s="31" t="s">
        <v>113</v>
      </c>
      <c r="Z25" s="27">
        <v>5.5999999999999883E-2</v>
      </c>
      <c r="AA25" s="31" t="s">
        <v>61</v>
      </c>
      <c r="AB25" s="27">
        <v>6.849999999999988E-2</v>
      </c>
      <c r="AC25" s="31" t="s">
        <v>142</v>
      </c>
      <c r="AD25" s="27">
        <v>5.5999999999999883E-2</v>
      </c>
      <c r="AE25" s="31" t="s">
        <v>143</v>
      </c>
      <c r="AF25" s="32">
        <v>7.9499999999999987E-2</v>
      </c>
      <c r="AG25" s="31" t="s">
        <v>144</v>
      </c>
      <c r="AH25" s="32">
        <v>5.5999999999999883E-2</v>
      </c>
      <c r="AI25" s="31" t="s">
        <v>83</v>
      </c>
      <c r="AJ25" s="27">
        <v>5.0200000000000113E-2</v>
      </c>
      <c r="AK25" s="24" t="s">
        <v>151</v>
      </c>
      <c r="AL25" s="27">
        <v>5.9300000000000026E-2</v>
      </c>
      <c r="AM25" s="24" t="s">
        <v>146</v>
      </c>
      <c r="AN25" s="28">
        <v>8.0300000000000205E-2</v>
      </c>
      <c r="AO25" s="36"/>
      <c r="AP25" s="36"/>
      <c r="AQ25" s="23">
        <v>5.8950000000000023E-2</v>
      </c>
      <c r="AR25" s="33" t="s">
        <v>166</v>
      </c>
      <c r="AS25" s="23">
        <v>9.01E-2</v>
      </c>
      <c r="AT25" s="33" t="s">
        <v>167</v>
      </c>
      <c r="AU25" s="64">
        <v>6.4710000000000004E-2</v>
      </c>
      <c r="AV25" s="31" t="s">
        <v>70</v>
      </c>
      <c r="AW25" s="27">
        <v>5.0200000000000113E-2</v>
      </c>
      <c r="AX25" s="35" t="s">
        <v>149</v>
      </c>
      <c r="AY25" s="23">
        <v>7.1900000000000006E-2</v>
      </c>
      <c r="AZ25" s="30" t="s">
        <v>150</v>
      </c>
      <c r="BA25" s="23">
        <v>5.9300000000000026E-2</v>
      </c>
      <c r="BB25" s="64">
        <v>6.4710000000000004E-2</v>
      </c>
      <c r="BC25" s="11" t="s">
        <v>75</v>
      </c>
      <c r="BD25" s="7" t="s">
        <v>94</v>
      </c>
      <c r="BE25" s="8"/>
      <c r="BF25" s="9">
        <v>8.8000000000000005E-3</v>
      </c>
      <c r="BG25" s="10" t="s">
        <v>76</v>
      </c>
      <c r="BH25" s="10"/>
      <c r="BI25" s="23">
        <v>5.9300000000000026E-2</v>
      </c>
      <c r="BJ25" s="23">
        <v>5.9300000000000026E-2</v>
      </c>
    </row>
    <row r="26" spans="1:62" x14ac:dyDescent="0.25">
      <c r="A26" s="69" t="str">
        <f>+'3.1.16'!A11</f>
        <v>2016-12-01</v>
      </c>
      <c r="B26" s="56" t="str">
        <f>+'3.1.16'!B11</f>
        <v>2019-05-31</v>
      </c>
      <c r="C26" s="56">
        <f>+'3.1.16'!C11</f>
        <v>30</v>
      </c>
      <c r="D26" s="56" t="str">
        <f>+'3.1.16'!D11</f>
        <v>COMED</v>
      </c>
      <c r="E26" s="56" t="s">
        <v>370</v>
      </c>
      <c r="F26" s="79">
        <f>IF($E$11="",'3.1.16'!Y11/1000,Matrix!$E$11+('3.1.16'!Y11/1000))</f>
        <v>6.2779449774517923E-2</v>
      </c>
      <c r="G26" s="59">
        <f>IF($E$11="",'3.1.16'!Z11/1000,Matrix!$E$11+('3.1.16'!Z11/1000))</f>
        <v>6.507944977451792E-2</v>
      </c>
      <c r="H26" s="62">
        <f>IF($E$11="",'3.1.16'!AA11/1000,Matrix!$E$11+('3.1.16'!AA11/1000))</f>
        <v>6.5279449774517925E-2</v>
      </c>
      <c r="I26" s="56"/>
      <c r="J26" s="74">
        <f t="array" ref="J26">INDEX($AW$17:$AW$297,MATCH(MIN(IF($AW$17:$AW$297-(F26*(1+$BF$18))&gt;=0,$AW$17:$AW$297-(F26*(1+$BF$18)),"")),$AW$17:$AW$297-(F26*(1+$BF$18)),0))</f>
        <v>6.3299999999999995E-2</v>
      </c>
      <c r="K26" s="59">
        <f t="array" ref="K26">INDEX($AW$17:$AW$297,MATCH(MIN(IF($AW$17:$AW$297-(G26*(1+$BF$18))&gt;=0,$AW$17:$AW$297-(G26*(1+$BF$18)),"")),$AW$17:$AW$297-(G26*(1+$BF$18)),0))</f>
        <v>6.5599999999999992E-2</v>
      </c>
      <c r="L26" s="62">
        <f t="array" ref="L26">INDEX($AW$17:$AW$297,MATCH(MIN(IF($AW$17:$AW$297-(H26*(1+$BF$18))&gt;=0,$AW$17:$AW$297-(H26*(1+$BF$18)),"")),$AW$17:$AW$297-(H26*(1+$BF$18)),0))</f>
        <v>6.59E-2</v>
      </c>
      <c r="S26"/>
      <c r="T26"/>
      <c r="U26" s="24" t="s">
        <v>140</v>
      </c>
      <c r="V26">
        <v>6.2600000000000003E-2</v>
      </c>
      <c r="W26" s="31" t="s">
        <v>141</v>
      </c>
      <c r="X26" s="27">
        <v>6.7849999999999883E-2</v>
      </c>
      <c r="Y26" s="31" t="s">
        <v>113</v>
      </c>
      <c r="Z26" s="27">
        <v>5.6349999999999886E-2</v>
      </c>
      <c r="AA26" s="31" t="s">
        <v>61</v>
      </c>
      <c r="AB26" s="27">
        <v>6.8849999999999884E-2</v>
      </c>
      <c r="AC26" s="31" t="s">
        <v>142</v>
      </c>
      <c r="AD26" s="27">
        <v>5.6349999999999886E-2</v>
      </c>
      <c r="AE26" s="31" t="s">
        <v>143</v>
      </c>
      <c r="AF26" s="32">
        <v>7.9999999999999988E-2</v>
      </c>
      <c r="AG26" s="31" t="s">
        <v>144</v>
      </c>
      <c r="AH26" s="32">
        <v>5.6349999999999886E-2</v>
      </c>
      <c r="AI26" s="31" t="s">
        <v>83</v>
      </c>
      <c r="AJ26" s="27">
        <v>5.0500000000000107E-2</v>
      </c>
      <c r="AK26" s="24" t="s">
        <v>151</v>
      </c>
      <c r="AL26" s="27">
        <v>5.9650000000000029E-2</v>
      </c>
      <c r="AM26" s="24" t="s">
        <v>146</v>
      </c>
      <c r="AN26" s="28">
        <v>8.2750000000000226E-2</v>
      </c>
      <c r="AO26" s="36"/>
      <c r="AP26" s="36"/>
      <c r="AQ26" s="23">
        <v>5.9300000000000026E-2</v>
      </c>
      <c r="AR26" s="33" t="s">
        <v>168</v>
      </c>
      <c r="AS26" s="23">
        <v>9.5000000000000001E-2</v>
      </c>
      <c r="AT26" s="33" t="s">
        <v>169</v>
      </c>
      <c r="AU26" s="64">
        <v>6.4990000000000006E-2</v>
      </c>
      <c r="AV26" s="31" t="s">
        <v>70</v>
      </c>
      <c r="AW26" s="27">
        <v>5.0500000000000107E-2</v>
      </c>
      <c r="AX26" s="37" t="s">
        <v>149</v>
      </c>
      <c r="AY26" s="23">
        <v>7.2489999999999999E-2</v>
      </c>
      <c r="AZ26" s="30" t="s">
        <v>150</v>
      </c>
      <c r="BA26" s="23">
        <v>5.9650000000000029E-2</v>
      </c>
      <c r="BB26" s="64">
        <v>6.4990000000000006E-2</v>
      </c>
      <c r="BC26" s="11" t="s">
        <v>75</v>
      </c>
      <c r="BD26" s="7" t="s">
        <v>95</v>
      </c>
      <c r="BE26" s="8"/>
      <c r="BF26" s="9">
        <v>3.2000000000000002E-3</v>
      </c>
      <c r="BG26" s="10" t="s">
        <v>76</v>
      </c>
      <c r="BH26" s="10"/>
      <c r="BI26" s="23">
        <v>5.9650000000000029E-2</v>
      </c>
      <c r="BJ26" s="23">
        <v>5.9650000000000029E-2</v>
      </c>
    </row>
    <row r="27" spans="1:62" x14ac:dyDescent="0.25">
      <c r="A27" s="70" t="str">
        <f>+'3.1.16'!A12</f>
        <v>2016-12-01</v>
      </c>
      <c r="B27" s="57" t="str">
        <f>+'3.1.16'!B12</f>
        <v>2019-11-30</v>
      </c>
      <c r="C27" s="57">
        <f>+'3.1.16'!C12</f>
        <v>36</v>
      </c>
      <c r="D27" s="57" t="str">
        <f>+'3.1.16'!D12</f>
        <v>COMED</v>
      </c>
      <c r="E27" s="57" t="s">
        <v>370</v>
      </c>
      <c r="F27" s="81">
        <f>IF($E$11="",'3.1.16'!Y12/1000,Matrix!$E$11+('3.1.16'!Y12/1000))</f>
        <v>6.2386349457353017E-2</v>
      </c>
      <c r="G27" s="60">
        <f>IF($E$11="",'3.1.16'!Z12/1000,Matrix!$E$11+('3.1.16'!Z12/1000))</f>
        <v>6.4686349457353021E-2</v>
      </c>
      <c r="H27" s="63">
        <f>IF($E$11="",'3.1.16'!AA12/1000,Matrix!$E$11+('3.1.16'!AA12/1000))</f>
        <v>6.4886349457353026E-2</v>
      </c>
      <c r="I27" s="56"/>
      <c r="J27" s="75">
        <f t="array" ref="J27">INDEX($AW$17:$AW$297,MATCH(MIN(IF($AW$17:$AW$297-(F27*(1+$BF$18))&gt;=0,$AW$17:$AW$297-(F27*(1+$BF$18)),"")),$AW$17:$AW$297-(F27*(1+$BF$18)),0))</f>
        <v>6.2899999999999998E-2</v>
      </c>
      <c r="K27" s="60">
        <f t="array" ref="K27">INDEX($AW$17:$AW$297,MATCH(MIN(IF($AW$17:$AW$297-(G27*(1+$BF$18))&gt;=0,$AW$17:$AW$297-(G27*(1+$BF$18)),"")),$AW$17:$AW$297-(G27*(1+$BF$18)),0))</f>
        <v>6.5299999999999997E-2</v>
      </c>
      <c r="L27" s="63">
        <f t="array" ref="L27">INDEX($AW$17:$AW$297,MATCH(MIN(IF($AW$17:$AW$297-(H27*(1+$BF$18))&gt;=0,$AW$17:$AW$297-(H27*(1+$BF$18)),"")),$AW$17:$AW$297-(H27*(1+$BF$18)),0))</f>
        <v>6.5599999999999992E-2</v>
      </c>
      <c r="S27"/>
      <c r="T27"/>
      <c r="U27" s="24" t="s">
        <v>140</v>
      </c>
      <c r="V27">
        <v>6.3100000000000003E-2</v>
      </c>
      <c r="W27" s="31" t="s">
        <v>141</v>
      </c>
      <c r="X27" s="27">
        <v>6.8199999999999886E-2</v>
      </c>
      <c r="Y27" s="31" t="s">
        <v>113</v>
      </c>
      <c r="Z27" s="27">
        <v>5.6699999999999889E-2</v>
      </c>
      <c r="AA27" s="31" t="s">
        <v>61</v>
      </c>
      <c r="AB27" s="27">
        <v>6.9199999999999887E-2</v>
      </c>
      <c r="AC27" s="31" t="s">
        <v>142</v>
      </c>
      <c r="AD27" s="27">
        <v>5.6699999999999889E-2</v>
      </c>
      <c r="AE27" s="31" t="s">
        <v>143</v>
      </c>
      <c r="AF27" s="32">
        <v>8.0499999999999988E-2</v>
      </c>
      <c r="AG27" s="31" t="s">
        <v>144</v>
      </c>
      <c r="AH27" s="32">
        <v>5.6699999999999889E-2</v>
      </c>
      <c r="AI27" s="31" t="s">
        <v>83</v>
      </c>
      <c r="AJ27" s="27">
        <v>5.0800000000000095E-2</v>
      </c>
      <c r="AK27" s="24" t="s">
        <v>151</v>
      </c>
      <c r="AL27" s="27">
        <v>6.0000000000000032E-2</v>
      </c>
      <c r="AM27" s="24" t="s">
        <v>146</v>
      </c>
      <c r="AN27" s="28">
        <v>8.5200000000000248E-2</v>
      </c>
      <c r="AO27" s="36"/>
      <c r="AP27" s="36"/>
      <c r="AQ27" s="23">
        <v>5.9650000000000029E-2</v>
      </c>
      <c r="AR27" s="33" t="s">
        <v>170</v>
      </c>
      <c r="AS27" s="23">
        <v>0.10025000000000001</v>
      </c>
      <c r="AT27" s="33" t="s">
        <v>171</v>
      </c>
      <c r="AU27" s="64">
        <v>6.5259999999999999E-2</v>
      </c>
      <c r="AV27" s="31" t="s">
        <v>70</v>
      </c>
      <c r="AW27" s="27">
        <v>5.0800000000000095E-2</v>
      </c>
      <c r="AX27" s="35" t="s">
        <v>149</v>
      </c>
      <c r="AY27" s="23">
        <v>7.2900000000000006E-2</v>
      </c>
      <c r="AZ27" s="30" t="s">
        <v>150</v>
      </c>
      <c r="BA27" s="23">
        <v>6.0000000000000032E-2</v>
      </c>
      <c r="BB27" s="64">
        <v>6.5259999999999999E-2</v>
      </c>
      <c r="BC27" s="11" t="s">
        <v>75</v>
      </c>
      <c r="BD27" s="7" t="s">
        <v>96</v>
      </c>
      <c r="BE27" s="8"/>
      <c r="BF27" s="9">
        <v>3.2000000000000002E-3</v>
      </c>
      <c r="BG27" s="10" t="s">
        <v>76</v>
      </c>
      <c r="BH27" s="10"/>
      <c r="BI27" s="23">
        <v>6.0000000000000032E-2</v>
      </c>
      <c r="BJ27" s="23">
        <v>6.0000000000000032E-2</v>
      </c>
    </row>
    <row r="28" spans="1:62" x14ac:dyDescent="0.25">
      <c r="A28" s="68" t="str">
        <f>+'3.1.16'!A13</f>
        <v>2017-01-01</v>
      </c>
      <c r="B28" s="55" t="str">
        <f>+'3.1.16'!B13</f>
        <v>2017-12-31</v>
      </c>
      <c r="C28" s="55">
        <f>+'3.1.16'!C13</f>
        <v>12</v>
      </c>
      <c r="D28" s="55" t="str">
        <f>+'3.1.16'!D13</f>
        <v>COMED</v>
      </c>
      <c r="E28" s="55" t="s">
        <v>370</v>
      </c>
      <c r="F28" s="80">
        <f>IF($E$11="",'3.1.16'!Y13/1000,Matrix!$E$11+('3.1.16'!Y13/1000))</f>
        <v>5.9291375106322201E-2</v>
      </c>
      <c r="G28" s="58">
        <f>IF($E$11="",'3.1.16'!Z13/1000,Matrix!$E$11+('3.1.16'!Z13/1000))</f>
        <v>6.1591375106322198E-2</v>
      </c>
      <c r="H28" s="61">
        <f>IF($E$11="",'3.1.16'!AA13/1000,Matrix!$E$11+('3.1.16'!AA13/1000))</f>
        <v>6.1791375106322197E-2</v>
      </c>
      <c r="I28" s="55"/>
      <c r="J28" s="73">
        <f t="array" ref="J28">INDEX($AW$17:$AW$297,MATCH(MIN(IF($AW$17:$AW$297-(F28*(1+$BF$18))&gt;=0,$AW$17:$AW$297-(F28*(1+$BF$18)),"")),$AW$17:$AW$297-(F28*(1+$BF$18)),0))</f>
        <v>5.9900000000000002E-2</v>
      </c>
      <c r="K28" s="58">
        <f t="array" ref="K28">INDEX($AW$17:$AW$297,MATCH(MIN(IF($AW$17:$AW$297-(G28*(1+$BF$18))&gt;=0,$AW$17:$AW$297-(G28*(1+$BF$18)),"")),$AW$17:$AW$297-(G28*(1+$BF$18)),0))</f>
        <v>6.2300000000000001E-2</v>
      </c>
      <c r="L28" s="61">
        <f t="array" ref="L28">INDEX($AW$17:$AW$297,MATCH(MIN(IF($AW$17:$AW$297-(H28*(1+$BF$18))&gt;=0,$AW$17:$AW$297-(H28*(1+$BF$18)),"")),$AW$17:$AW$297-(H28*(1+$BF$18)),0))</f>
        <v>6.2300000000000001E-2</v>
      </c>
      <c r="S28"/>
      <c r="T28"/>
      <c r="U28" s="24" t="s">
        <v>140</v>
      </c>
      <c r="V28">
        <v>6.3600000000000004E-2</v>
      </c>
      <c r="W28" s="31" t="s">
        <v>141</v>
      </c>
      <c r="X28" s="27">
        <v>6.8549999999999889E-2</v>
      </c>
      <c r="Y28" s="31" t="s">
        <v>113</v>
      </c>
      <c r="Z28" s="27">
        <v>5.7049999999999892E-2</v>
      </c>
      <c r="AA28" s="31" t="s">
        <v>61</v>
      </c>
      <c r="AB28" s="27">
        <v>6.954999999999989E-2</v>
      </c>
      <c r="AC28" s="31" t="s">
        <v>142</v>
      </c>
      <c r="AD28" s="27">
        <v>5.7049999999999892E-2</v>
      </c>
      <c r="AE28" s="31" t="s">
        <v>143</v>
      </c>
      <c r="AF28" s="32">
        <v>8.0999999999999989E-2</v>
      </c>
      <c r="AG28" s="31" t="s">
        <v>144</v>
      </c>
      <c r="AH28" s="32">
        <v>5.7049999999999892E-2</v>
      </c>
      <c r="AI28" s="31" t="s">
        <v>83</v>
      </c>
      <c r="AJ28" s="27">
        <v>5.110000000000009E-2</v>
      </c>
      <c r="AK28" s="24" t="s">
        <v>151</v>
      </c>
      <c r="AL28" s="27">
        <v>6.0350000000000036E-2</v>
      </c>
      <c r="AM28" s="24" t="s">
        <v>146</v>
      </c>
      <c r="AN28" s="28">
        <v>8.6950000000000263E-2</v>
      </c>
      <c r="AO28" s="36"/>
      <c r="AP28" s="36"/>
      <c r="AQ28" s="23">
        <v>6.0000000000000032E-2</v>
      </c>
      <c r="AR28" s="33" t="s">
        <v>172</v>
      </c>
      <c r="AS28" s="36"/>
      <c r="AT28" s="36"/>
      <c r="AU28" s="64">
        <v>6.5540000000000001E-2</v>
      </c>
      <c r="AV28" s="31" t="s">
        <v>70</v>
      </c>
      <c r="AW28" s="27">
        <v>5.110000000000009E-2</v>
      </c>
      <c r="AX28" s="35" t="s">
        <v>149</v>
      </c>
      <c r="AY28" s="23">
        <v>7.349E-2</v>
      </c>
      <c r="AZ28" s="30" t="s">
        <v>150</v>
      </c>
      <c r="BA28" s="23">
        <v>6.0350000000000036E-2</v>
      </c>
      <c r="BB28" s="64">
        <v>6.5540000000000001E-2</v>
      </c>
      <c r="BC28" s="11" t="s">
        <v>75</v>
      </c>
      <c r="BD28" s="7" t="s">
        <v>97</v>
      </c>
      <c r="BE28" s="8"/>
      <c r="BF28" s="9">
        <v>3.2000000000000002E-3</v>
      </c>
      <c r="BG28" s="10" t="s">
        <v>76</v>
      </c>
      <c r="BH28" s="10"/>
      <c r="BI28" s="23">
        <v>6.0350000000000036E-2</v>
      </c>
      <c r="BJ28" s="23">
        <v>6.0350000000000036E-2</v>
      </c>
    </row>
    <row r="29" spans="1:62" x14ac:dyDescent="0.25">
      <c r="A29" s="69" t="str">
        <f>+'3.1.16'!A14</f>
        <v>2017-01-01</v>
      </c>
      <c r="B29" s="56" t="str">
        <f>+'3.1.16'!B14</f>
        <v>2018-06-30</v>
      </c>
      <c r="C29" s="56">
        <f>+'3.1.16'!C14</f>
        <v>18</v>
      </c>
      <c r="D29" s="56" t="str">
        <f>+'3.1.16'!D14</f>
        <v>COMED</v>
      </c>
      <c r="E29" s="56" t="s">
        <v>370</v>
      </c>
      <c r="F29" s="79">
        <f>IF($E$11="",'3.1.16'!Y14/1000,Matrix!$E$11+('3.1.16'!Y14/1000))</f>
        <v>6.1045263274392053E-2</v>
      </c>
      <c r="G29" s="59">
        <f>IF($E$11="",'3.1.16'!Z14/1000,Matrix!$E$11+('3.1.16'!Z14/1000))</f>
        <v>6.334526327439205E-2</v>
      </c>
      <c r="H29" s="62">
        <f>IF($E$11="",'3.1.16'!AA14/1000,Matrix!$E$11+('3.1.16'!AA14/1000))</f>
        <v>6.3545263274392055E-2</v>
      </c>
      <c r="I29" s="56"/>
      <c r="J29" s="74">
        <f t="array" ref="J29">INDEX($AW$17:$AW$297,MATCH(MIN(IF($AW$17:$AW$297-(F29*(1+$BF$18))&gt;=0,$AW$17:$AW$297-(F29*(1+$BF$18)),"")),$AW$17:$AW$297-(F29*(1+$BF$18)),0))</f>
        <v>6.1600000000000002E-2</v>
      </c>
      <c r="K29" s="59">
        <f t="array" ref="K29">INDEX($AW$17:$AW$297,MATCH(MIN(IF($AW$17:$AW$297-(G29*(1+$BF$18))&gt;=0,$AW$17:$AW$297-(G29*(1+$BF$18)),"")),$AW$17:$AW$297-(G29*(1+$BF$18)),0))</f>
        <v>6.3899999999999998E-2</v>
      </c>
      <c r="L29" s="62">
        <f t="array" ref="L29">INDEX($AW$17:$AW$297,MATCH(MIN(IF($AW$17:$AW$297-(H29*(1+$BF$18))&gt;=0,$AW$17:$AW$297-(H29*(1+$BF$18)),"")),$AW$17:$AW$297-(H29*(1+$BF$18)),0))</f>
        <v>6.4299999999999996E-2</v>
      </c>
      <c r="S29"/>
      <c r="T29"/>
      <c r="U29" s="24" t="s">
        <v>140</v>
      </c>
      <c r="V29">
        <v>6.4100000000000004E-2</v>
      </c>
      <c r="W29" s="31" t="s">
        <v>141</v>
      </c>
      <c r="X29" s="27">
        <v>6.8899999999999892E-2</v>
      </c>
      <c r="Y29" s="31" t="s">
        <v>113</v>
      </c>
      <c r="Z29" s="27">
        <v>5.7399999999999896E-2</v>
      </c>
      <c r="AA29" s="31" t="s">
        <v>61</v>
      </c>
      <c r="AB29" s="27">
        <v>6.9899999999999893E-2</v>
      </c>
      <c r="AC29" s="31" t="s">
        <v>142</v>
      </c>
      <c r="AD29" s="27">
        <v>5.7399999999999896E-2</v>
      </c>
      <c r="AE29" s="31" t="s">
        <v>143</v>
      </c>
      <c r="AF29" s="32">
        <v>8.1499999999999989E-2</v>
      </c>
      <c r="AG29" s="31" t="s">
        <v>144</v>
      </c>
      <c r="AH29" s="32">
        <v>5.7399999999999896E-2</v>
      </c>
      <c r="AI29" s="31" t="s">
        <v>83</v>
      </c>
      <c r="AJ29" s="27">
        <v>5.1400000000000085E-2</v>
      </c>
      <c r="AK29" s="24" t="s">
        <v>151</v>
      </c>
      <c r="AL29" s="27">
        <v>6.0700000000000039E-2</v>
      </c>
      <c r="AM29" s="24" t="s">
        <v>146</v>
      </c>
      <c r="AN29" s="28">
        <v>8.8849999999999998E-2</v>
      </c>
      <c r="AO29" s="36"/>
      <c r="AP29" s="36"/>
      <c r="AQ29" s="23">
        <v>6.0350000000000036E-2</v>
      </c>
      <c r="AR29" s="33" t="s">
        <v>173</v>
      </c>
      <c r="AS29" s="36"/>
      <c r="AT29" s="36"/>
      <c r="AU29" s="64">
        <v>6.5809999999999994E-2</v>
      </c>
      <c r="AV29" s="31" t="s">
        <v>70</v>
      </c>
      <c r="AW29" s="27">
        <v>5.1400000000000085E-2</v>
      </c>
      <c r="AX29" s="35" t="s">
        <v>149</v>
      </c>
      <c r="AY29" s="23">
        <v>7.3899999999999993E-2</v>
      </c>
      <c r="AZ29" s="30" t="s">
        <v>150</v>
      </c>
      <c r="BA29" s="23">
        <v>6.0700000000000039E-2</v>
      </c>
      <c r="BB29" s="64">
        <v>6.5809999999999994E-2</v>
      </c>
      <c r="BC29" s="11" t="s">
        <v>75</v>
      </c>
      <c r="BD29" s="7" t="s">
        <v>98</v>
      </c>
      <c r="BE29" s="8"/>
      <c r="BF29" s="9">
        <v>8.6E-3</v>
      </c>
      <c r="BG29" s="10" t="s">
        <v>76</v>
      </c>
      <c r="BH29" s="10"/>
      <c r="BI29" s="23">
        <v>6.0700000000000039E-2</v>
      </c>
      <c r="BJ29" s="23">
        <v>6.0700000000000039E-2</v>
      </c>
    </row>
    <row r="30" spans="1:62" x14ac:dyDescent="0.25">
      <c r="A30" s="69" t="str">
        <f>+'3.1.16'!A15</f>
        <v>2017-01-01</v>
      </c>
      <c r="B30" s="56" t="str">
        <f>+'3.1.16'!B15</f>
        <v>2018-12-31</v>
      </c>
      <c r="C30" s="56">
        <f>+'3.1.16'!C15</f>
        <v>24</v>
      </c>
      <c r="D30" s="56" t="str">
        <f>+'3.1.16'!D15</f>
        <v>COMED</v>
      </c>
      <c r="E30" s="56" t="s">
        <v>370</v>
      </c>
      <c r="F30" s="79">
        <f>IF($E$11="",'3.1.16'!Y15/1000,Matrix!$E$11+('3.1.16'!Y15/1000))</f>
        <v>6.1497764046209116E-2</v>
      </c>
      <c r="G30" s="59">
        <f>IF($E$11="",'3.1.16'!Z15/1000,Matrix!$E$11+('3.1.16'!Z15/1000))</f>
        <v>6.3797764046209113E-2</v>
      </c>
      <c r="H30" s="62">
        <f>IF($E$11="",'3.1.16'!AA15/1000,Matrix!$E$11+('3.1.16'!AA15/1000))</f>
        <v>6.3997764046209119E-2</v>
      </c>
      <c r="I30" s="56"/>
      <c r="J30" s="74">
        <f t="array" ref="J30">INDEX($AW$17:$AW$297,MATCH(MIN(IF($AW$17:$AW$297-(F30*(1+$BF$18))&gt;=0,$AW$17:$AW$297-(F30*(1+$BF$18)),"")),$AW$17:$AW$297-(F30*(1+$BF$18)),0))</f>
        <v>6.2300000000000001E-2</v>
      </c>
      <c r="K30" s="59">
        <f t="array" ref="K30">INDEX($AW$17:$AW$297,MATCH(MIN(IF($AW$17:$AW$297-(G30*(1+$BF$18))&gt;=0,$AW$17:$AW$297-(G30*(1+$BF$18)),"")),$AW$17:$AW$297-(G30*(1+$BF$18)),0))</f>
        <v>6.4299999999999996E-2</v>
      </c>
      <c r="L30" s="62">
        <f t="array" ref="L30">INDEX($AW$17:$AW$297,MATCH(MIN(IF($AW$17:$AW$297-(H30*(1+$BF$18))&gt;=0,$AW$17:$AW$297-(H30*(1+$BF$18)),"")),$AW$17:$AW$297-(H30*(1+$BF$18)),0))</f>
        <v>6.4600000000000005E-2</v>
      </c>
      <c r="S30"/>
      <c r="T30"/>
      <c r="U30" s="24" t="s">
        <v>140</v>
      </c>
      <c r="V30">
        <v>6.4600000000000005E-2</v>
      </c>
      <c r="W30" s="31" t="s">
        <v>141</v>
      </c>
      <c r="X30" s="27">
        <v>6.9249999999999895E-2</v>
      </c>
      <c r="Y30" s="31" t="s">
        <v>113</v>
      </c>
      <c r="Z30" s="27">
        <v>5.7749999999999899E-2</v>
      </c>
      <c r="AA30" s="31" t="s">
        <v>61</v>
      </c>
      <c r="AB30" s="27">
        <v>7.0249999999999896E-2</v>
      </c>
      <c r="AC30" s="31" t="s">
        <v>142</v>
      </c>
      <c r="AD30" s="27">
        <v>5.7749999999999899E-2</v>
      </c>
      <c r="AE30" s="31" t="s">
        <v>143</v>
      </c>
      <c r="AF30" s="32">
        <v>8.199999999999999E-2</v>
      </c>
      <c r="AG30" s="31" t="s">
        <v>144</v>
      </c>
      <c r="AH30" s="32">
        <v>5.7749999999999899E-2</v>
      </c>
      <c r="AI30" s="31" t="s">
        <v>83</v>
      </c>
      <c r="AJ30" s="27">
        <v>5.1700000000000079E-2</v>
      </c>
      <c r="AK30" s="24" t="s">
        <v>151</v>
      </c>
      <c r="AL30" s="27">
        <v>6.1050000000000042E-2</v>
      </c>
      <c r="AM30" s="24" t="s">
        <v>146</v>
      </c>
      <c r="AN30" s="28">
        <v>9.0100000000000291E-2</v>
      </c>
      <c r="AO30" s="36"/>
      <c r="AP30" s="36"/>
      <c r="AQ30" s="23">
        <v>6.0700000000000039E-2</v>
      </c>
      <c r="AR30" s="33" t="s">
        <v>174</v>
      </c>
      <c r="AS30" s="36"/>
      <c r="AT30" s="36"/>
      <c r="AU30" s="64">
        <v>6.6089999999999996E-2</v>
      </c>
      <c r="AV30" s="31" t="s">
        <v>70</v>
      </c>
      <c r="AW30" s="27">
        <v>5.1700000000000079E-2</v>
      </c>
      <c r="AX30" s="35" t="s">
        <v>149</v>
      </c>
      <c r="AY30" s="23">
        <v>7.4490000000000001E-2</v>
      </c>
      <c r="AZ30" s="30" t="s">
        <v>150</v>
      </c>
      <c r="BA30" s="23">
        <v>6.1050000000000042E-2</v>
      </c>
      <c r="BB30" s="64">
        <v>6.6089999999999996E-2</v>
      </c>
      <c r="BC30" s="11" t="s">
        <v>75</v>
      </c>
      <c r="BD30" s="7" t="s">
        <v>99</v>
      </c>
      <c r="BE30" s="8"/>
      <c r="BF30" s="9">
        <v>1.6000000000000001E-3</v>
      </c>
      <c r="BG30" s="10" t="s">
        <v>76</v>
      </c>
      <c r="BH30" s="10"/>
      <c r="BI30" s="23">
        <v>6.1050000000000042E-2</v>
      </c>
      <c r="BJ30" s="23">
        <v>6.1050000000000042E-2</v>
      </c>
    </row>
    <row r="31" spans="1:62" x14ac:dyDescent="0.25">
      <c r="A31" s="69" t="str">
        <f>+'3.1.16'!A16</f>
        <v>2017-01-01</v>
      </c>
      <c r="B31" s="56" t="str">
        <f>+'3.1.16'!B16</f>
        <v>2019-06-30</v>
      </c>
      <c r="C31" s="56">
        <f>+'3.1.16'!C16</f>
        <v>30</v>
      </c>
      <c r="D31" s="56" t="str">
        <f>+'3.1.16'!D16</f>
        <v>COMED</v>
      </c>
      <c r="E31" s="56" t="s">
        <v>370</v>
      </c>
      <c r="F31" s="79">
        <f>IF($E$11="",'3.1.16'!Y16/1000,Matrix!$E$11+('3.1.16'!Y16/1000))</f>
        <v>6.2836558728169858E-2</v>
      </c>
      <c r="G31" s="59">
        <f>IF($E$11="",'3.1.16'!Z16/1000,Matrix!$E$11+('3.1.16'!Z16/1000))</f>
        <v>6.5136558728169855E-2</v>
      </c>
      <c r="H31" s="62">
        <f>IF($E$11="",'3.1.16'!AA16/1000,Matrix!$E$11+('3.1.16'!AA16/1000))</f>
        <v>6.5336558728169861E-2</v>
      </c>
      <c r="I31" s="56"/>
      <c r="J31" s="74">
        <f t="array" ref="J31">INDEX($AW$17:$AW$297,MATCH(MIN(IF($AW$17:$AW$297-(F31*(1+$BF$18))&gt;=0,$AW$17:$AW$297-(F31*(1+$BF$18)),"")),$AW$17:$AW$297-(F31*(1+$BF$18)),0))</f>
        <v>6.3299999999999995E-2</v>
      </c>
      <c r="K31" s="59">
        <f t="array" ref="K31">INDEX($AW$17:$AW$297,MATCH(MIN(IF($AW$17:$AW$297-(G31*(1+$BF$18))&gt;=0,$AW$17:$AW$297-(G31*(1+$BF$18)),"")),$AW$17:$AW$297-(G31*(1+$BF$18)),0))</f>
        <v>6.5599999999999992E-2</v>
      </c>
      <c r="L31" s="62">
        <f t="array" ref="L31">INDEX($AW$17:$AW$297,MATCH(MIN(IF($AW$17:$AW$297-(H31*(1+$BF$18))&gt;=0,$AW$17:$AW$297-(H31*(1+$BF$18)),"")),$AW$17:$AW$297-(H31*(1+$BF$18)),0))</f>
        <v>6.59E-2</v>
      </c>
      <c r="S31"/>
      <c r="T31"/>
      <c r="U31" s="24" t="s">
        <v>140</v>
      </c>
      <c r="V31">
        <v>6.5100000000000005E-2</v>
      </c>
      <c r="W31" s="31" t="s">
        <v>141</v>
      </c>
      <c r="X31" s="27">
        <v>6.9599999999999898E-2</v>
      </c>
      <c r="Y31" s="31" t="s">
        <v>113</v>
      </c>
      <c r="Z31" s="27">
        <v>5.8099999999999902E-2</v>
      </c>
      <c r="AA31" s="31" t="s">
        <v>61</v>
      </c>
      <c r="AB31" s="27">
        <v>7.0599999999999899E-2</v>
      </c>
      <c r="AC31" s="31" t="s">
        <v>142</v>
      </c>
      <c r="AD31" s="27">
        <v>5.8099999999999902E-2</v>
      </c>
      <c r="AE31" s="31" t="s">
        <v>143</v>
      </c>
      <c r="AF31" s="32">
        <v>8.249999999999999E-2</v>
      </c>
      <c r="AG31" s="31" t="s">
        <v>144</v>
      </c>
      <c r="AH31" s="32">
        <v>5.8199999999999849E-2</v>
      </c>
      <c r="AI31" s="31" t="s">
        <v>83</v>
      </c>
      <c r="AJ31" s="27">
        <v>5.2000000000000074E-2</v>
      </c>
      <c r="AK31" s="24" t="s">
        <v>151</v>
      </c>
      <c r="AL31" s="27">
        <v>6.1400000000000045E-2</v>
      </c>
      <c r="AM31" s="24" t="s">
        <v>146</v>
      </c>
      <c r="AN31" s="28">
        <v>9.1850000000000306E-2</v>
      </c>
      <c r="AO31" s="36"/>
      <c r="AP31" s="36"/>
      <c r="AQ31" s="23">
        <v>6.1050000000000042E-2</v>
      </c>
      <c r="AR31" s="33" t="s">
        <v>175</v>
      </c>
      <c r="AS31" s="36"/>
      <c r="AT31" s="36"/>
      <c r="AU31" s="64">
        <v>6.6360000000000002E-2</v>
      </c>
      <c r="AV31" s="31" t="s">
        <v>70</v>
      </c>
      <c r="AW31" s="27">
        <v>5.2000000000000074E-2</v>
      </c>
      <c r="AX31" s="35" t="s">
        <v>149</v>
      </c>
      <c r="AY31" s="23">
        <v>7.4899999999999994E-2</v>
      </c>
      <c r="AZ31" s="30" t="s">
        <v>150</v>
      </c>
      <c r="BA31" s="23">
        <v>6.1400000000000045E-2</v>
      </c>
      <c r="BB31" s="64">
        <v>6.6360000000000002E-2</v>
      </c>
      <c r="BC31" s="11" t="s">
        <v>75</v>
      </c>
      <c r="BD31" s="7" t="s">
        <v>100</v>
      </c>
      <c r="BE31" s="8"/>
      <c r="BF31" s="9">
        <v>-2.7000000000000001E-3</v>
      </c>
      <c r="BG31" s="10" t="s">
        <v>76</v>
      </c>
      <c r="BH31" s="10"/>
      <c r="BI31" s="23">
        <v>6.1400000000000045E-2</v>
      </c>
      <c r="BJ31" s="23">
        <v>6.1400000000000045E-2</v>
      </c>
    </row>
    <row r="32" spans="1:62" x14ac:dyDescent="0.25">
      <c r="A32" s="70" t="str">
        <f>+'3.1.16'!A17</f>
        <v>2017-01-01</v>
      </c>
      <c r="B32" s="57" t="str">
        <f>+'3.1.16'!B17</f>
        <v>2019-12-31</v>
      </c>
      <c r="C32" s="57">
        <f>+'3.1.16'!C17</f>
        <v>36</v>
      </c>
      <c r="D32" s="57" t="str">
        <f>+'3.1.16'!D17</f>
        <v>COMED</v>
      </c>
      <c r="E32" s="57" t="s">
        <v>370</v>
      </c>
      <c r="F32" s="81">
        <f>IF($E$11="",'3.1.16'!Y17/1000,Matrix!$E$11+('3.1.16'!Y17/1000))</f>
        <v>6.2497241892339017E-2</v>
      </c>
      <c r="G32" s="60">
        <f>IF($E$11="",'3.1.16'!Z17/1000,Matrix!$E$11+('3.1.16'!Z17/1000))</f>
        <v>6.4797241892339014E-2</v>
      </c>
      <c r="H32" s="63">
        <f>IF($E$11="",'3.1.16'!AA17/1000,Matrix!$E$11+('3.1.16'!AA17/1000))</f>
        <v>6.4997241892339019E-2</v>
      </c>
      <c r="I32" s="56"/>
      <c r="J32" s="75">
        <f t="array" ref="J32">INDEX($AW$17:$AW$297,MATCH(MIN(IF($AW$17:$AW$297-(F32*(1+$BF$18))&gt;=0,$AW$17:$AW$297-(F32*(1+$BF$18)),"")),$AW$17:$AW$297-(F32*(1+$BF$18)),0))</f>
        <v>6.3299999999999995E-2</v>
      </c>
      <c r="K32" s="60">
        <f t="array" ref="K32">INDEX($AW$17:$AW$297,MATCH(MIN(IF($AW$17:$AW$297-(G32*(1+$BF$18))&gt;=0,$AW$17:$AW$297-(G32*(1+$BF$18)),"")),$AW$17:$AW$297-(G32*(1+$BF$18)),0))</f>
        <v>6.5299999999999997E-2</v>
      </c>
      <c r="L32" s="63">
        <f t="array" ref="L32">INDEX($AW$17:$AW$297,MATCH(MIN(IF($AW$17:$AW$297-(H32*(1+$BF$18))&gt;=0,$AW$17:$AW$297-(H32*(1+$BF$18)),"")),$AW$17:$AW$297-(H32*(1+$BF$18)),0))</f>
        <v>6.5599999999999992E-2</v>
      </c>
      <c r="S32"/>
      <c r="T32"/>
      <c r="U32" s="24" t="s">
        <v>140</v>
      </c>
      <c r="V32">
        <v>6.5600000000000006E-2</v>
      </c>
      <c r="W32" s="31" t="s">
        <v>141</v>
      </c>
      <c r="X32" s="27">
        <v>6.9949999999999901E-2</v>
      </c>
      <c r="Y32" s="31" t="s">
        <v>113</v>
      </c>
      <c r="Z32" s="27">
        <v>5.8449999999999905E-2</v>
      </c>
      <c r="AA32" s="31" t="s">
        <v>61</v>
      </c>
      <c r="AB32" s="27">
        <v>7.0949999999999902E-2</v>
      </c>
      <c r="AC32" s="31" t="s">
        <v>142</v>
      </c>
      <c r="AD32" s="27">
        <v>5.8449999999999905E-2</v>
      </c>
      <c r="AE32" s="31" t="s">
        <v>143</v>
      </c>
      <c r="AF32" s="32">
        <v>8.299999999999999E-2</v>
      </c>
      <c r="AG32" s="31" t="s">
        <v>144</v>
      </c>
      <c r="AH32" s="32">
        <v>5.8549999999999852E-2</v>
      </c>
      <c r="AI32" s="31" t="s">
        <v>83</v>
      </c>
      <c r="AJ32" s="27">
        <v>5.2300000000000069E-2</v>
      </c>
      <c r="AK32" s="24" t="s">
        <v>151</v>
      </c>
      <c r="AL32" s="27">
        <v>6.1750000000000048E-2</v>
      </c>
      <c r="AM32" s="24" t="s">
        <v>146</v>
      </c>
      <c r="AN32" s="28">
        <v>9.3250000000000319E-2</v>
      </c>
      <c r="AO32" s="36"/>
      <c r="AP32" s="36"/>
      <c r="AQ32" s="23">
        <v>6.1400000000000045E-2</v>
      </c>
      <c r="AR32" s="33" t="s">
        <v>176</v>
      </c>
      <c r="AS32" s="36"/>
      <c r="AT32" s="36"/>
      <c r="AU32" s="64">
        <v>6.6640000000000005E-2</v>
      </c>
      <c r="AV32" s="31" t="s">
        <v>70</v>
      </c>
      <c r="AW32" s="27">
        <v>5.2300000000000069E-2</v>
      </c>
      <c r="AX32" s="35" t="s">
        <v>149</v>
      </c>
      <c r="AY32" s="23">
        <v>7.5490000000000002E-2</v>
      </c>
      <c r="AZ32" s="30" t="s">
        <v>150</v>
      </c>
      <c r="BA32" s="23">
        <v>6.1750000000000048E-2</v>
      </c>
      <c r="BB32" s="23">
        <v>6.6400000000000001E-2</v>
      </c>
      <c r="BC32" s="11" t="s">
        <v>77</v>
      </c>
      <c r="BD32" s="7" t="s">
        <v>101</v>
      </c>
      <c r="BE32" s="8"/>
      <c r="BF32" s="9">
        <v>0</v>
      </c>
      <c r="BG32" s="10" t="s">
        <v>76</v>
      </c>
      <c r="BH32" s="10"/>
      <c r="BI32" s="23">
        <v>6.1750000000000048E-2</v>
      </c>
      <c r="BJ32" s="23">
        <v>6.1750000000000048E-2</v>
      </c>
    </row>
    <row r="33" spans="1:62" x14ac:dyDescent="0.25">
      <c r="A33" s="68" t="str">
        <f>+'3.1.16'!A18</f>
        <v>2017-02-01</v>
      </c>
      <c r="B33" s="55" t="str">
        <f>+'3.1.16'!B18</f>
        <v>2018-01-31</v>
      </c>
      <c r="C33" s="55">
        <f>+'3.1.16'!C18</f>
        <v>12</v>
      </c>
      <c r="D33" s="55" t="str">
        <f>+'3.1.16'!D18</f>
        <v>COMED</v>
      </c>
      <c r="E33" s="55" t="s">
        <v>370</v>
      </c>
      <c r="F33" s="80">
        <f>IF($E$11="",'3.1.16'!Y18/1000,Matrix!$E$11+('3.1.16'!Y18/1000))</f>
        <v>6.0009519112244891E-2</v>
      </c>
      <c r="G33" s="58">
        <f>IF($E$11="",'3.1.16'!Z18/1000,Matrix!$E$11+('3.1.16'!Z18/1000))</f>
        <v>6.2309519112244888E-2</v>
      </c>
      <c r="H33" s="61">
        <f>IF($E$11="",'3.1.16'!AA18/1000,Matrix!$E$11+('3.1.16'!AA18/1000))</f>
        <v>6.2509519112244893E-2</v>
      </c>
      <c r="I33" s="55"/>
      <c r="J33" s="73">
        <f t="array" ref="J33">INDEX($AW$17:$AW$297,MATCH(MIN(IF($AW$17:$AW$297-(F33*(1+$BF$18))&gt;=0,$AW$17:$AW$297-(F33*(1+$BF$18)),"")),$AW$17:$AW$297-(F33*(1+$BF$18)),0))</f>
        <v>6.0599999999999994E-2</v>
      </c>
      <c r="K33" s="58">
        <f t="array" ref="K33">INDEX($AW$17:$AW$297,MATCH(MIN(IF($AW$17:$AW$297-(G33*(1+$BF$18))&gt;=0,$AW$17:$AW$297-(G33*(1+$BF$18)),"")),$AW$17:$AW$297-(G33*(1+$BF$18)),0))</f>
        <v>6.2899999999999998E-2</v>
      </c>
      <c r="L33" s="61">
        <f t="array" ref="L33">INDEX($AW$17:$AW$297,MATCH(MIN(IF($AW$17:$AW$297-(H33*(1+$BF$18))&gt;=0,$AW$17:$AW$297-(H33*(1+$BF$18)),"")),$AW$17:$AW$297-(H33*(1+$BF$18)),0))</f>
        <v>6.3299999999999995E-2</v>
      </c>
      <c r="S33"/>
      <c r="T33"/>
      <c r="U33" s="24" t="s">
        <v>140</v>
      </c>
      <c r="V33">
        <v>6.6100000000000006E-2</v>
      </c>
      <c r="W33" s="31" t="s">
        <v>141</v>
      </c>
      <c r="X33" s="27">
        <v>7.0299999999999904E-2</v>
      </c>
      <c r="Y33" s="31" t="s">
        <v>113</v>
      </c>
      <c r="Z33" s="27">
        <v>5.8799999999999908E-2</v>
      </c>
      <c r="AA33" s="31" t="s">
        <v>61</v>
      </c>
      <c r="AB33" s="27">
        <v>7.1299999999999905E-2</v>
      </c>
      <c r="AC33" s="31" t="s">
        <v>142</v>
      </c>
      <c r="AD33" s="27">
        <v>5.8799999999999908E-2</v>
      </c>
      <c r="AE33" s="31" t="s">
        <v>143</v>
      </c>
      <c r="AF33" s="32">
        <v>8.3499999999999991E-2</v>
      </c>
      <c r="AG33" s="31" t="s">
        <v>144</v>
      </c>
      <c r="AH33" s="32">
        <v>5.8899999999999855E-2</v>
      </c>
      <c r="AI33" s="31" t="s">
        <v>83</v>
      </c>
      <c r="AJ33" s="27">
        <v>5.2600000000000063E-2</v>
      </c>
      <c r="AK33" s="24" t="s">
        <v>151</v>
      </c>
      <c r="AL33" s="27">
        <v>6.2100000000000051E-2</v>
      </c>
      <c r="AM33" s="24" t="s">
        <v>146</v>
      </c>
      <c r="AN33" s="28">
        <v>9.5000000000000334E-2</v>
      </c>
      <c r="AO33" s="36"/>
      <c r="AP33" s="36"/>
      <c r="AQ33" s="23">
        <v>6.1750000000000048E-2</v>
      </c>
      <c r="AR33" s="33" t="s">
        <v>177</v>
      </c>
      <c r="AS33" s="36"/>
      <c r="AT33" s="36"/>
      <c r="AU33" s="64">
        <v>6.6909999999999997E-2</v>
      </c>
      <c r="AV33" s="31" t="s">
        <v>70</v>
      </c>
      <c r="AW33" s="27">
        <v>5.2600000000000063E-2</v>
      </c>
      <c r="AX33" s="35" t="s">
        <v>149</v>
      </c>
      <c r="AY33" s="23">
        <v>7.5899999999999995E-2</v>
      </c>
      <c r="AZ33" s="30" t="s">
        <v>150</v>
      </c>
      <c r="BA33" s="23">
        <v>6.2100000000000051E-2</v>
      </c>
      <c r="BB33" s="64">
        <v>6.6640000000000005E-2</v>
      </c>
      <c r="BC33" s="11" t="s">
        <v>77</v>
      </c>
      <c r="BD33" s="7" t="s">
        <v>102</v>
      </c>
      <c r="BE33" s="8"/>
      <c r="BF33" s="9">
        <v>0</v>
      </c>
      <c r="BG33" s="10" t="s">
        <v>76</v>
      </c>
      <c r="BH33" s="10"/>
      <c r="BI33" s="23">
        <v>6.2100000000000051E-2</v>
      </c>
      <c r="BJ33" s="23">
        <v>6.2100000000000051E-2</v>
      </c>
    </row>
    <row r="34" spans="1:62" x14ac:dyDescent="0.25">
      <c r="A34" s="69" t="str">
        <f>+'3.1.16'!A19</f>
        <v>2017-02-01</v>
      </c>
      <c r="B34" s="56" t="str">
        <f>+'3.1.16'!B19</f>
        <v>2018-07-31</v>
      </c>
      <c r="C34" s="56">
        <f>+'3.1.16'!C19</f>
        <v>18</v>
      </c>
      <c r="D34" s="56" t="str">
        <f>+'3.1.16'!D19</f>
        <v>COMED</v>
      </c>
      <c r="E34" s="56" t="s">
        <v>370</v>
      </c>
      <c r="F34" s="79">
        <f>IF($E$11="",'3.1.16'!Y19/1000,Matrix!$E$11+('3.1.16'!Y19/1000))</f>
        <v>6.0903383827325658E-2</v>
      </c>
      <c r="G34" s="59">
        <f>IF($E$11="",'3.1.16'!Z19/1000,Matrix!$E$11+('3.1.16'!Z19/1000))</f>
        <v>6.3203383827325654E-2</v>
      </c>
      <c r="H34" s="62">
        <f>IF($E$11="",'3.1.16'!AA19/1000,Matrix!$E$11+('3.1.16'!AA19/1000))</f>
        <v>6.340338382732566E-2</v>
      </c>
      <c r="I34" s="56"/>
      <c r="J34" s="74">
        <f t="array" ref="J34">INDEX($AW$17:$AW$297,MATCH(MIN(IF($AW$17:$AW$297-(F34*(1+$BF$18))&gt;=0,$AW$17:$AW$297-(F34*(1+$BF$18)),"")),$AW$17:$AW$297-(F34*(1+$BF$18)),0))</f>
        <v>6.1600000000000002E-2</v>
      </c>
      <c r="K34" s="59">
        <f t="array" ref="K34">INDEX($AW$17:$AW$297,MATCH(MIN(IF($AW$17:$AW$297-(G34*(1+$BF$18))&gt;=0,$AW$17:$AW$297-(G34*(1+$BF$18)),"")),$AW$17:$AW$297-(G34*(1+$BF$18)),0))</f>
        <v>6.3899999999999998E-2</v>
      </c>
      <c r="L34" s="62">
        <f t="array" ref="L34">INDEX($AW$17:$AW$297,MATCH(MIN(IF($AW$17:$AW$297-(H34*(1+$BF$18))&gt;=0,$AW$17:$AW$297-(H34*(1+$BF$18)),"")),$AW$17:$AW$297-(H34*(1+$BF$18)),0))</f>
        <v>6.3899999999999998E-2</v>
      </c>
      <c r="S34"/>
      <c r="T34"/>
      <c r="U34" s="24" t="s">
        <v>140</v>
      </c>
      <c r="V34">
        <v>6.6600000000000006E-2</v>
      </c>
      <c r="W34" s="31" t="s">
        <v>141</v>
      </c>
      <c r="X34" s="27">
        <v>7.0649999999999907E-2</v>
      </c>
      <c r="Y34" s="31" t="s">
        <v>113</v>
      </c>
      <c r="Z34" s="27">
        <v>5.9149999999999911E-2</v>
      </c>
      <c r="AA34" s="31" t="s">
        <v>61</v>
      </c>
      <c r="AB34" s="27">
        <v>7.1649999999999908E-2</v>
      </c>
      <c r="AC34" s="31" t="s">
        <v>142</v>
      </c>
      <c r="AD34" s="27">
        <v>5.9149999999999911E-2</v>
      </c>
      <c r="AE34" s="31" t="s">
        <v>143</v>
      </c>
      <c r="AF34" s="32">
        <v>8.3999999999999991E-2</v>
      </c>
      <c r="AG34" s="31" t="s">
        <v>144</v>
      </c>
      <c r="AH34" s="32">
        <v>5.9249999999999858E-2</v>
      </c>
      <c r="AI34" s="31" t="s">
        <v>83</v>
      </c>
      <c r="AJ34" s="27">
        <v>5.2900000000000051E-2</v>
      </c>
      <c r="AK34" s="24" t="s">
        <v>151</v>
      </c>
      <c r="AL34" s="27">
        <v>6.2450000000000054E-2</v>
      </c>
      <c r="AM34" s="24" t="s">
        <v>146</v>
      </c>
      <c r="AN34" s="28">
        <v>9.7450000000000356E-2</v>
      </c>
      <c r="AO34" s="36"/>
      <c r="AP34" s="36"/>
      <c r="AQ34" s="23">
        <v>6.2100000000000051E-2</v>
      </c>
      <c r="AR34" s="33" t="s">
        <v>178</v>
      </c>
      <c r="AS34" s="36"/>
      <c r="AT34" s="36"/>
      <c r="AU34" s="64">
        <v>6.719E-2</v>
      </c>
      <c r="AV34" s="31" t="s">
        <v>70</v>
      </c>
      <c r="AW34" s="27">
        <v>5.2900000000000051E-2</v>
      </c>
      <c r="AX34" s="35" t="s">
        <v>149</v>
      </c>
      <c r="AY34" s="23">
        <v>7.6490000000000002E-2</v>
      </c>
      <c r="AZ34" s="30" t="s">
        <v>150</v>
      </c>
      <c r="BA34" s="23">
        <v>6.2450000000000054E-2</v>
      </c>
      <c r="BB34" s="23">
        <v>6.6699999999999995E-2</v>
      </c>
      <c r="BC34" s="11" t="s">
        <v>77</v>
      </c>
      <c r="BD34" s="7" t="s">
        <v>103</v>
      </c>
      <c r="BE34" s="8"/>
      <c r="BF34" s="9">
        <v>2.5200000000000001E-3</v>
      </c>
      <c r="BG34" s="10" t="s">
        <v>76</v>
      </c>
      <c r="BH34" s="10"/>
      <c r="BI34" s="23">
        <v>6.2450000000000054E-2</v>
      </c>
      <c r="BJ34" s="23">
        <v>6.2450000000000054E-2</v>
      </c>
    </row>
    <row r="35" spans="1:62" x14ac:dyDescent="0.25">
      <c r="A35" s="69" t="str">
        <f>+'3.1.16'!A20</f>
        <v>2017-02-01</v>
      </c>
      <c r="B35" s="56" t="str">
        <f>+'3.1.16'!B20</f>
        <v>2019-01-31</v>
      </c>
      <c r="C35" s="56">
        <f>+'3.1.16'!C20</f>
        <v>24</v>
      </c>
      <c r="D35" s="56" t="str">
        <f>+'3.1.16'!D20</f>
        <v>COMED</v>
      </c>
      <c r="E35" s="56" t="s">
        <v>370</v>
      </c>
      <c r="F35" s="79">
        <f>IF($E$11="",'3.1.16'!Y20/1000,Matrix!$E$11+('3.1.16'!Y20/1000))</f>
        <v>6.2111196426780466E-2</v>
      </c>
      <c r="G35" s="59">
        <f>IF($E$11="",'3.1.16'!Z20/1000,Matrix!$E$11+('3.1.16'!Z20/1000))</f>
        <v>6.4411196426780462E-2</v>
      </c>
      <c r="H35" s="62">
        <f>IF($E$11="",'3.1.16'!AA20/1000,Matrix!$E$11+('3.1.16'!AA20/1000))</f>
        <v>6.4611196426780468E-2</v>
      </c>
      <c r="I35" s="56"/>
      <c r="J35" s="74">
        <f t="array" ref="J35">INDEX($AW$17:$AW$297,MATCH(MIN(IF($AW$17:$AW$297-(F35*(1+$BF$18))&gt;=0,$AW$17:$AW$297-(F35*(1+$BF$18)),"")),$AW$17:$AW$297-(F35*(1+$BF$18)),0))</f>
        <v>6.2600000000000003E-2</v>
      </c>
      <c r="K35" s="59">
        <f t="array" ref="K35">INDEX($AW$17:$AW$297,MATCH(MIN(IF($AW$17:$AW$297-(G35*(1+$BF$18))&gt;=0,$AW$17:$AW$297-(G35*(1+$BF$18)),"")),$AW$17:$AW$297-(G35*(1+$BF$18)),0))</f>
        <v>6.4899999999999999E-2</v>
      </c>
      <c r="L35" s="62">
        <f t="array" ref="L35">INDEX($AW$17:$AW$297,MATCH(MIN(IF($AW$17:$AW$297-(H35*(1+$BF$18))&gt;=0,$AW$17:$AW$297-(H35*(1+$BF$18)),"")),$AW$17:$AW$297-(H35*(1+$BF$18)),0))</f>
        <v>6.5299999999999997E-2</v>
      </c>
      <c r="S35"/>
      <c r="T35"/>
      <c r="U35" s="24" t="s">
        <v>140</v>
      </c>
      <c r="V35">
        <v>6.7100000000000007E-2</v>
      </c>
      <c r="W35" s="31" t="s">
        <v>141</v>
      </c>
      <c r="X35" s="27">
        <v>7.099999999999991E-2</v>
      </c>
      <c r="Y35" s="31" t="s">
        <v>113</v>
      </c>
      <c r="Z35" s="27">
        <v>5.9499999999999914E-2</v>
      </c>
      <c r="AA35" s="31" t="s">
        <v>61</v>
      </c>
      <c r="AB35" s="27">
        <v>7.1999999999999911E-2</v>
      </c>
      <c r="AC35" s="31" t="s">
        <v>142</v>
      </c>
      <c r="AD35" s="27">
        <v>5.9499999999999914E-2</v>
      </c>
      <c r="AE35" s="31" t="s">
        <v>143</v>
      </c>
      <c r="AF35" s="32">
        <v>8.4499999999999992E-2</v>
      </c>
      <c r="AG35" s="31" t="s">
        <v>144</v>
      </c>
      <c r="AH35" s="32">
        <v>5.9599999999999861E-2</v>
      </c>
      <c r="AI35" s="31" t="s">
        <v>83</v>
      </c>
      <c r="AJ35" s="27">
        <v>5.3200000000000046E-2</v>
      </c>
      <c r="AK35" s="24" t="s">
        <v>151</v>
      </c>
      <c r="AL35" s="27">
        <v>6.280000000000005E-2</v>
      </c>
      <c r="AM35" s="24" t="s">
        <v>146</v>
      </c>
      <c r="AN35" s="28">
        <v>0.10025000000000038</v>
      </c>
      <c r="AO35" s="36"/>
      <c r="AP35" s="36"/>
      <c r="AQ35" s="23">
        <v>6.2450000000000054E-2</v>
      </c>
      <c r="AR35" s="33" t="s">
        <v>179</v>
      </c>
      <c r="AS35" s="36"/>
      <c r="AT35" s="36"/>
      <c r="AU35" s="64">
        <v>6.7460000000000006E-2</v>
      </c>
      <c r="AV35" s="31" t="s">
        <v>70</v>
      </c>
      <c r="AW35" s="27">
        <v>5.3200000000000046E-2</v>
      </c>
      <c r="AX35" s="35" t="s">
        <v>149</v>
      </c>
      <c r="AY35" s="23">
        <v>7.6899999999999996E-2</v>
      </c>
      <c r="AZ35" s="30" t="s">
        <v>150</v>
      </c>
      <c r="BA35" s="23">
        <v>6.280000000000005E-2</v>
      </c>
      <c r="BB35" s="23">
        <v>6.6900000000000001E-2</v>
      </c>
      <c r="BC35" s="11" t="s">
        <v>77</v>
      </c>
      <c r="BD35" s="7" t="s">
        <v>104</v>
      </c>
      <c r="BE35" s="8"/>
      <c r="BF35" s="9">
        <v>0</v>
      </c>
      <c r="BG35" s="10" t="s">
        <v>78</v>
      </c>
      <c r="BH35" s="10"/>
      <c r="BI35" s="23">
        <v>6.280000000000005E-2</v>
      </c>
      <c r="BJ35" s="23">
        <v>6.280000000000005E-2</v>
      </c>
    </row>
    <row r="36" spans="1:62" x14ac:dyDescent="0.25">
      <c r="A36" s="69" t="str">
        <f>+'3.1.16'!A21</f>
        <v>2017-02-01</v>
      </c>
      <c r="B36" s="56" t="str">
        <f>+'3.1.16'!B21</f>
        <v>2019-07-31</v>
      </c>
      <c r="C36" s="56">
        <f>+'3.1.16'!C21</f>
        <v>30</v>
      </c>
      <c r="D36" s="56" t="str">
        <f>+'3.1.16'!D21</f>
        <v>COMED</v>
      </c>
      <c r="E36" s="56" t="s">
        <v>370</v>
      </c>
      <c r="F36" s="79">
        <f>IF($E$11="",'3.1.16'!Y21/1000,Matrix!$E$11+('3.1.16'!Y21/1000))</f>
        <v>6.2704629611829876E-2</v>
      </c>
      <c r="G36" s="59">
        <f>IF($E$11="",'3.1.16'!Z21/1000,Matrix!$E$11+('3.1.16'!Z21/1000))</f>
        <v>6.5004629611829873E-2</v>
      </c>
      <c r="H36" s="62">
        <f>IF($E$11="",'3.1.16'!AA21/1000,Matrix!$E$11+('3.1.16'!AA21/1000))</f>
        <v>6.5204629611829878E-2</v>
      </c>
      <c r="I36" s="56"/>
      <c r="J36" s="74">
        <f t="array" ref="J36">INDEX($AW$17:$AW$297,MATCH(MIN(IF($AW$17:$AW$297-(F36*(1+$BF$18))&gt;=0,$AW$17:$AW$297-(F36*(1+$BF$18)),"")),$AW$17:$AW$297-(F36*(1+$BF$18)),0))</f>
        <v>6.3299999999999995E-2</v>
      </c>
      <c r="K36" s="59">
        <f t="array" ref="K36">INDEX($AW$17:$AW$297,MATCH(MIN(IF($AW$17:$AW$297-(G36*(1+$BF$18))&gt;=0,$AW$17:$AW$297-(G36*(1+$BF$18)),"")),$AW$17:$AW$297-(G36*(1+$BF$18)),0))</f>
        <v>6.5599999999999992E-2</v>
      </c>
      <c r="L36" s="62">
        <f t="array" ref="L36">INDEX($AW$17:$AW$297,MATCH(MIN(IF($AW$17:$AW$297-(H36*(1+$BF$18))&gt;=0,$AW$17:$AW$297-(H36*(1+$BF$18)),"")),$AW$17:$AW$297-(H36*(1+$BF$18)),0))</f>
        <v>6.59E-2</v>
      </c>
      <c r="S36"/>
      <c r="T36"/>
      <c r="U36" s="24" t="s">
        <v>140</v>
      </c>
      <c r="V36">
        <v>6.7600000000000007E-2</v>
      </c>
      <c r="W36" s="31" t="s">
        <v>141</v>
      </c>
      <c r="X36" s="27">
        <v>7.1349999999999913E-2</v>
      </c>
      <c r="Y36" s="31" t="s">
        <v>113</v>
      </c>
      <c r="Z36" s="27">
        <v>5.9849999999999917E-2</v>
      </c>
      <c r="AA36" s="31" t="s">
        <v>61</v>
      </c>
      <c r="AB36" s="27">
        <v>7.2349999999999914E-2</v>
      </c>
      <c r="AC36" s="31" t="s">
        <v>142</v>
      </c>
      <c r="AD36" s="27">
        <v>5.9849999999999917E-2</v>
      </c>
      <c r="AE36" s="31" t="s">
        <v>143</v>
      </c>
      <c r="AF36" s="32">
        <v>8.4999999999999992E-2</v>
      </c>
      <c r="AG36" s="31" t="s">
        <v>144</v>
      </c>
      <c r="AH36" s="32">
        <v>5.9949999999999865E-2</v>
      </c>
      <c r="AI36" s="31" t="s">
        <v>83</v>
      </c>
      <c r="AJ36" s="27">
        <v>5.3500000000000041E-2</v>
      </c>
      <c r="AK36" s="24" t="s">
        <v>151</v>
      </c>
      <c r="AL36" s="27">
        <v>6.3150000000000053E-2</v>
      </c>
      <c r="AM36" s="24" t="s">
        <v>146</v>
      </c>
      <c r="AN36" s="28">
        <v>0.1027000000000004</v>
      </c>
      <c r="AO36" s="36"/>
      <c r="AP36" s="36"/>
      <c r="AQ36" s="23">
        <v>6.280000000000005E-2</v>
      </c>
      <c r="AR36" s="33" t="s">
        <v>180</v>
      </c>
      <c r="AS36" s="36"/>
      <c r="AT36" s="36"/>
      <c r="AU36" s="64">
        <v>6.7739999999999995E-2</v>
      </c>
      <c r="AV36" s="31" t="s">
        <v>70</v>
      </c>
      <c r="AW36" s="27">
        <v>5.3500000000000041E-2</v>
      </c>
      <c r="AX36" s="35" t="s">
        <v>149</v>
      </c>
      <c r="AY36" s="23">
        <v>7.7490000000000003E-2</v>
      </c>
      <c r="AZ36" s="30" t="s">
        <v>150</v>
      </c>
      <c r="BA36" s="23">
        <v>6.3150000000000053E-2</v>
      </c>
      <c r="BB36" s="64">
        <v>6.6909999999999997E-2</v>
      </c>
      <c r="BC36" s="11" t="s">
        <v>79</v>
      </c>
      <c r="BD36" s="7" t="s">
        <v>105</v>
      </c>
      <c r="BE36" s="8"/>
      <c r="BF36" s="9">
        <v>0</v>
      </c>
      <c r="BG36" s="10" t="s">
        <v>76</v>
      </c>
      <c r="BH36" s="10"/>
      <c r="BI36" s="23">
        <v>6.3150000000000053E-2</v>
      </c>
      <c r="BJ36" s="23">
        <v>6.3150000000000053E-2</v>
      </c>
    </row>
    <row r="37" spans="1:62" x14ac:dyDescent="0.25">
      <c r="A37" s="70" t="str">
        <f>+'3.1.16'!A22</f>
        <v>2017-02-01</v>
      </c>
      <c r="B37" s="57" t="str">
        <f>+'3.1.16'!B22</f>
        <v>2020-01-31</v>
      </c>
      <c r="C37" s="57">
        <f>+'3.1.16'!C22</f>
        <v>36</v>
      </c>
      <c r="D37" s="57" t="str">
        <f>+'3.1.16'!D22</f>
        <v>COMED</v>
      </c>
      <c r="E37" s="57" t="s">
        <v>370</v>
      </c>
      <c r="F37" s="81">
        <f>IF($E$11="",'3.1.16'!Y22/1000,Matrix!$E$11+('3.1.16'!Y22/1000))</f>
        <v>6.2830552544877863E-2</v>
      </c>
      <c r="G37" s="60">
        <f>IF($E$11="",'3.1.16'!Z22/1000,Matrix!$E$11+('3.1.16'!Z22/1000))</f>
        <v>6.5130552544877873E-2</v>
      </c>
      <c r="H37" s="63">
        <f>IF($E$11="",'3.1.16'!AA22/1000,Matrix!$E$11+('3.1.16'!AA22/1000))</f>
        <v>6.5330552544877865E-2</v>
      </c>
      <c r="I37" s="56"/>
      <c r="J37" s="75">
        <f t="array" ref="J37">INDEX($AW$17:$AW$297,MATCH(MIN(IF($AW$17:$AW$297-(F37*(1+$BF$18))&gt;=0,$AW$17:$AW$297-(F37*(1+$BF$18)),"")),$AW$17:$AW$297-(F37*(1+$BF$18)),0))</f>
        <v>6.3299999999999995E-2</v>
      </c>
      <c r="K37" s="60">
        <f t="array" ref="K37">INDEX($AW$17:$AW$297,MATCH(MIN(IF($AW$17:$AW$297-(G37*(1+$BF$18))&gt;=0,$AW$17:$AW$297-(G37*(1+$BF$18)),"")),$AW$17:$AW$297-(G37*(1+$BF$18)),0))</f>
        <v>6.5599999999999992E-2</v>
      </c>
      <c r="L37" s="63">
        <f t="array" ref="L37">INDEX($AW$17:$AW$297,MATCH(MIN(IF($AW$17:$AW$297-(H37*(1+$BF$18))&gt;=0,$AW$17:$AW$297-(H37*(1+$BF$18)),"")),$AW$17:$AW$297-(H37*(1+$BF$18)),0))</f>
        <v>6.59E-2</v>
      </c>
      <c r="S37"/>
      <c r="T37"/>
      <c r="U37" s="24" t="s">
        <v>140</v>
      </c>
      <c r="V37">
        <v>6.8100000000000008E-2</v>
      </c>
      <c r="W37" s="31" t="s">
        <v>141</v>
      </c>
      <c r="X37" s="27">
        <v>7.1499999999999952E-2</v>
      </c>
      <c r="Y37" s="31" t="s">
        <v>113</v>
      </c>
      <c r="Z37" s="27">
        <v>6.019999999999992E-2</v>
      </c>
      <c r="AA37" s="31" t="s">
        <v>61</v>
      </c>
      <c r="AB37" s="27">
        <v>7.2699999999999917E-2</v>
      </c>
      <c r="AC37" s="31" t="s">
        <v>142</v>
      </c>
      <c r="AD37" s="27">
        <v>6.019999999999992E-2</v>
      </c>
      <c r="AE37" s="31" t="s">
        <v>143</v>
      </c>
      <c r="AF37" s="32">
        <v>8.5499999999999993E-2</v>
      </c>
      <c r="AG37" s="31" t="s">
        <v>144</v>
      </c>
      <c r="AH37" s="32">
        <v>6.0299999999999868E-2</v>
      </c>
      <c r="AI37" s="31" t="s">
        <v>83</v>
      </c>
      <c r="AJ37" s="27">
        <v>5.3800000000000035E-2</v>
      </c>
      <c r="AK37" s="24" t="s">
        <v>151</v>
      </c>
      <c r="AL37" s="27">
        <v>6.3500000000000056E-2</v>
      </c>
      <c r="AM37" s="24" t="s">
        <v>146</v>
      </c>
      <c r="AN37" s="28">
        <v>0.10515000000000042</v>
      </c>
      <c r="AO37" s="36"/>
      <c r="AP37" s="36"/>
      <c r="AQ37" s="23">
        <v>6.3150000000000053E-2</v>
      </c>
      <c r="AR37" s="33" t="s">
        <v>181</v>
      </c>
      <c r="AS37" s="36"/>
      <c r="AT37" s="36"/>
      <c r="AU37" s="64">
        <v>6.8010000000000001E-2</v>
      </c>
      <c r="AV37" s="31" t="s">
        <v>70</v>
      </c>
      <c r="AW37" s="27">
        <v>5.3800000000000035E-2</v>
      </c>
      <c r="AX37" s="35" t="s">
        <v>149</v>
      </c>
      <c r="AY37" s="23">
        <v>7.7899999999999997E-2</v>
      </c>
      <c r="AZ37" s="30" t="s">
        <v>150</v>
      </c>
      <c r="BA37" s="23">
        <v>6.3500000000000056E-2</v>
      </c>
      <c r="BB37" s="64">
        <v>6.719E-2</v>
      </c>
      <c r="BC37" s="11" t="s">
        <v>79</v>
      </c>
      <c r="BD37" s="7" t="s">
        <v>106</v>
      </c>
      <c r="BE37" s="8"/>
      <c r="BF37" s="9">
        <v>0</v>
      </c>
      <c r="BG37" s="10" t="s">
        <v>76</v>
      </c>
      <c r="BH37" s="10"/>
      <c r="BI37" s="23">
        <v>6.3500000000000056E-2</v>
      </c>
      <c r="BJ37" s="23">
        <v>6.3500000000000056E-2</v>
      </c>
    </row>
    <row r="38" spans="1:62" x14ac:dyDescent="0.25">
      <c r="A38" s="68" t="str">
        <f>+'3.1.16'!A23</f>
        <v>2017-03-01</v>
      </c>
      <c r="B38" s="55" t="str">
        <f>+'3.1.16'!B23</f>
        <v>2018-02-28</v>
      </c>
      <c r="C38" s="55">
        <f>+'3.1.16'!C23</f>
        <v>12</v>
      </c>
      <c r="D38" s="55" t="str">
        <f>+'3.1.16'!D23</f>
        <v>COMED</v>
      </c>
      <c r="E38" s="55" t="s">
        <v>370</v>
      </c>
      <c r="F38" s="80">
        <f>IF($E$11="",'3.1.16'!Y23/1000,Matrix!$E$11+('3.1.16'!Y23/1000))</f>
        <v>6.04696954112817E-2</v>
      </c>
      <c r="G38" s="58">
        <f>IF($E$11="",'3.1.16'!Z23/1000,Matrix!$E$11+('3.1.16'!Z23/1000))</f>
        <v>6.276969541128169E-2</v>
      </c>
      <c r="H38" s="61">
        <f>IF($E$11="",'3.1.16'!AA23/1000,Matrix!$E$11+('3.1.16'!AA23/1000))</f>
        <v>6.2969695411281695E-2</v>
      </c>
      <c r="I38" s="55"/>
      <c r="J38" s="73">
        <f t="array" ref="J38">INDEX($AW$17:$AW$297,MATCH(MIN(IF($AW$17:$AW$297-(F38*(1+$BF$18))&gt;=0,$AW$17:$AW$297-(F38*(1+$BF$18)),"")),$AW$17:$AW$297-(F38*(1+$BF$18)),0))</f>
        <v>6.0899999999999996E-2</v>
      </c>
      <c r="K38" s="58">
        <f t="array" ref="K38">INDEX($AW$17:$AW$297,MATCH(MIN(IF($AW$17:$AW$297-(G38*(1+$BF$18))&gt;=0,$AW$17:$AW$297-(G38*(1+$BF$18)),"")),$AW$17:$AW$297-(G38*(1+$BF$18)),0))</f>
        <v>6.3299999999999995E-2</v>
      </c>
      <c r="L38" s="61">
        <f t="array" ref="L38">INDEX($AW$17:$AW$297,MATCH(MIN(IF($AW$17:$AW$297-(H38*(1+$BF$18))&gt;=0,$AW$17:$AW$297-(H38*(1+$BF$18)),"")),$AW$17:$AW$297-(H38*(1+$BF$18)),0))</f>
        <v>6.3600000000000004E-2</v>
      </c>
      <c r="S38"/>
      <c r="T38"/>
      <c r="U38" s="24" t="s">
        <v>140</v>
      </c>
      <c r="V38">
        <v>6.8600000000000008E-2</v>
      </c>
      <c r="W38" s="31" t="s">
        <v>141</v>
      </c>
      <c r="X38" s="27">
        <v>7.1699999999999917E-2</v>
      </c>
      <c r="Y38" s="31" t="s">
        <v>113</v>
      </c>
      <c r="Z38" s="27">
        <v>6.0549999999999923E-2</v>
      </c>
      <c r="AA38" s="31" t="s">
        <v>61</v>
      </c>
      <c r="AB38" s="27">
        <v>7.3049999999999921E-2</v>
      </c>
      <c r="AC38" s="31" t="s">
        <v>142</v>
      </c>
      <c r="AD38" s="27">
        <v>6.0549999999999923E-2</v>
      </c>
      <c r="AE38" s="31" t="s">
        <v>143</v>
      </c>
      <c r="AF38" s="32">
        <v>8.5999999999999993E-2</v>
      </c>
      <c r="AG38" s="31" t="s">
        <v>144</v>
      </c>
      <c r="AH38" s="32">
        <v>6.0649999999999871E-2</v>
      </c>
      <c r="AI38" s="31" t="s">
        <v>83</v>
      </c>
      <c r="AJ38" s="27">
        <v>5.410000000000003E-2</v>
      </c>
      <c r="AK38" s="24" t="s">
        <v>151</v>
      </c>
      <c r="AL38" s="27">
        <v>6.3850000000000059E-2</v>
      </c>
      <c r="AM38" s="24" t="s">
        <v>146</v>
      </c>
      <c r="AN38" s="28">
        <v>0.10725000000000044</v>
      </c>
      <c r="AO38" s="36"/>
      <c r="AP38" s="36"/>
      <c r="AQ38" s="23">
        <v>6.3500000000000056E-2</v>
      </c>
      <c r="AR38" s="33" t="s">
        <v>182</v>
      </c>
      <c r="AS38" s="36"/>
      <c r="AT38" s="36"/>
      <c r="AU38" s="64">
        <v>6.8290000000000003E-2</v>
      </c>
      <c r="AV38" s="31" t="s">
        <v>70</v>
      </c>
      <c r="AW38" s="27">
        <v>5.410000000000003E-2</v>
      </c>
      <c r="AX38" s="35" t="s">
        <v>149</v>
      </c>
      <c r="AY38" s="23">
        <v>7.8490000000000004E-2</v>
      </c>
      <c r="AZ38" s="30" t="s">
        <v>150</v>
      </c>
      <c r="BA38" s="23">
        <v>6.3850000000000059E-2</v>
      </c>
      <c r="BB38" s="64">
        <v>6.7460000000000006E-2</v>
      </c>
      <c r="BC38" s="11" t="s">
        <v>80</v>
      </c>
      <c r="BD38" s="7" t="s">
        <v>107</v>
      </c>
      <c r="BE38" s="8"/>
      <c r="BF38" s="9">
        <v>0</v>
      </c>
      <c r="BG38" s="10" t="s">
        <v>76</v>
      </c>
      <c r="BH38" s="10"/>
      <c r="BI38" s="23">
        <v>6.3850000000000059E-2</v>
      </c>
      <c r="BJ38" s="23">
        <v>6.3850000000000059E-2</v>
      </c>
    </row>
    <row r="39" spans="1:62" x14ac:dyDescent="0.25">
      <c r="A39" s="69" t="str">
        <f>+'3.1.16'!A24</f>
        <v>2017-03-01</v>
      </c>
      <c r="B39" s="56" t="str">
        <f>+'3.1.16'!B24</f>
        <v>2018-08-31</v>
      </c>
      <c r="C39" s="56">
        <f>+'3.1.16'!C24</f>
        <v>18</v>
      </c>
      <c r="D39" s="56" t="str">
        <f>+'3.1.16'!D24</f>
        <v>COMED</v>
      </c>
      <c r="E39" s="56" t="s">
        <v>370</v>
      </c>
      <c r="F39" s="79">
        <f>IF($E$11="",'3.1.16'!Y24/1000,Matrix!$E$11+('3.1.16'!Y24/1000))</f>
        <v>6.089853358839506E-2</v>
      </c>
      <c r="G39" s="59">
        <f>IF($E$11="",'3.1.16'!Z24/1000,Matrix!$E$11+('3.1.16'!Z24/1000))</f>
        <v>6.3198533588395056E-2</v>
      </c>
      <c r="H39" s="62">
        <f>IF($E$11="",'3.1.16'!AA24/1000,Matrix!$E$11+('3.1.16'!AA24/1000))</f>
        <v>6.3398533588395062E-2</v>
      </c>
      <c r="I39" s="56"/>
      <c r="J39" s="74">
        <f t="array" ref="J39">INDEX($AW$17:$AW$297,MATCH(MIN(IF($AW$17:$AW$297-(F39*(1+$BF$18))&gt;=0,$AW$17:$AW$297-(F39*(1+$BF$18)),"")),$AW$17:$AW$297-(F39*(1+$BF$18)),0))</f>
        <v>6.1600000000000002E-2</v>
      </c>
      <c r="K39" s="59">
        <f t="array" ref="K39">INDEX($AW$17:$AW$297,MATCH(MIN(IF($AW$17:$AW$297-(G39*(1+$BF$18))&gt;=0,$AW$17:$AW$297-(G39*(1+$BF$18)),"")),$AW$17:$AW$297-(G39*(1+$BF$18)),0))</f>
        <v>6.3899999999999998E-2</v>
      </c>
      <c r="L39" s="62">
        <f t="array" ref="L39">INDEX($AW$17:$AW$297,MATCH(MIN(IF($AW$17:$AW$297-(H39*(1+$BF$18))&gt;=0,$AW$17:$AW$297-(H39*(1+$BF$18)),"")),$AW$17:$AW$297-(H39*(1+$BF$18)),0))</f>
        <v>6.3899999999999998E-2</v>
      </c>
      <c r="S39"/>
      <c r="T39"/>
      <c r="U39" s="24" t="s">
        <v>140</v>
      </c>
      <c r="V39">
        <v>6.9100000000000009E-2</v>
      </c>
      <c r="W39" s="31" t="s">
        <v>141</v>
      </c>
      <c r="X39" s="27">
        <v>7.204999999999992E-2</v>
      </c>
      <c r="Y39" s="31" t="s">
        <v>113</v>
      </c>
      <c r="Z39" s="27">
        <v>6.0899999999999926E-2</v>
      </c>
      <c r="AA39" s="31" t="s">
        <v>61</v>
      </c>
      <c r="AB39" s="27">
        <v>7.3399999999999924E-2</v>
      </c>
      <c r="AC39" s="31" t="s">
        <v>142</v>
      </c>
      <c r="AD39" s="27">
        <v>6.0899999999999926E-2</v>
      </c>
      <c r="AE39" s="31" t="s">
        <v>143</v>
      </c>
      <c r="AF39" s="32">
        <v>8.6499999999999994E-2</v>
      </c>
      <c r="AG39" s="31" t="s">
        <v>144</v>
      </c>
      <c r="AH39" s="32">
        <v>6.0999999999999874E-2</v>
      </c>
      <c r="AI39" s="31" t="s">
        <v>83</v>
      </c>
      <c r="AJ39" s="27">
        <v>5.4400000000000025E-2</v>
      </c>
      <c r="AK39" s="24" t="s">
        <v>151</v>
      </c>
      <c r="AL39" s="27">
        <v>6.4200000000000063E-2</v>
      </c>
      <c r="AM39" s="24" t="s">
        <v>146</v>
      </c>
      <c r="AN39" s="28">
        <v>0.11005000000000047</v>
      </c>
      <c r="AO39" s="36"/>
      <c r="AP39" s="36"/>
      <c r="AQ39" s="23">
        <v>6.3850000000000059E-2</v>
      </c>
      <c r="AR39" s="33" t="s">
        <v>183</v>
      </c>
      <c r="AS39" s="36"/>
      <c r="AT39" s="36"/>
      <c r="AU39" s="64">
        <v>6.8559999999999996E-2</v>
      </c>
      <c r="AV39" s="31" t="s">
        <v>70</v>
      </c>
      <c r="AW39" s="27">
        <v>5.4400000000000025E-2</v>
      </c>
      <c r="AX39" s="35" t="s">
        <v>149</v>
      </c>
      <c r="AY39" s="23">
        <v>7.8899999999999998E-2</v>
      </c>
      <c r="AZ39" s="30" t="s">
        <v>150</v>
      </c>
      <c r="BA39" s="23">
        <v>6.4200000000000063E-2</v>
      </c>
      <c r="BB39" s="64">
        <v>6.7739999999999995E-2</v>
      </c>
      <c r="BC39" s="11" t="s">
        <v>55</v>
      </c>
      <c r="BD39" s="7" t="s">
        <v>56</v>
      </c>
      <c r="BE39" s="8"/>
      <c r="BF39" s="9">
        <v>7.1999999999999998E-3</v>
      </c>
      <c r="BG39" s="10" t="s">
        <v>76</v>
      </c>
      <c r="BH39" s="10" t="s">
        <v>355</v>
      </c>
      <c r="BI39" s="23">
        <v>6.4200000000000063E-2</v>
      </c>
      <c r="BJ39" s="23">
        <v>6.4200000000000063E-2</v>
      </c>
    </row>
    <row r="40" spans="1:62" x14ac:dyDescent="0.25">
      <c r="A40" s="69" t="str">
        <f>+'3.1.16'!A25</f>
        <v>2017-03-01</v>
      </c>
      <c r="B40" s="56" t="str">
        <f>+'3.1.16'!B25</f>
        <v>2019-02-28</v>
      </c>
      <c r="C40" s="56">
        <f>+'3.1.16'!C25</f>
        <v>24</v>
      </c>
      <c r="D40" s="56" t="str">
        <f>+'3.1.16'!D25</f>
        <v>COMED</v>
      </c>
      <c r="E40" s="56" t="s">
        <v>370</v>
      </c>
      <c r="F40" s="79">
        <f>IF($E$11="",'3.1.16'!Y25/1000,Matrix!$E$11+('3.1.16'!Y25/1000))</f>
        <v>6.2590762588697571E-2</v>
      </c>
      <c r="G40" s="59">
        <f>IF($E$11="",'3.1.16'!Z25/1000,Matrix!$E$11+('3.1.16'!Z25/1000))</f>
        <v>6.4890762588697568E-2</v>
      </c>
      <c r="H40" s="62">
        <f>IF($E$11="",'3.1.16'!AA25/1000,Matrix!$E$11+('3.1.16'!AA25/1000))</f>
        <v>6.5090762588697573E-2</v>
      </c>
      <c r="I40" s="56"/>
      <c r="J40" s="74">
        <f t="array" ref="J40">INDEX($AW$17:$AW$297,MATCH(MIN(IF($AW$17:$AW$297-(F40*(1+$BF$18))&gt;=0,$AW$17:$AW$297-(F40*(1+$BF$18)),"")),$AW$17:$AW$297-(F40*(1+$BF$18)),0))</f>
        <v>6.3299999999999995E-2</v>
      </c>
      <c r="K40" s="59">
        <f t="array" ref="K40">INDEX($AW$17:$AW$297,MATCH(MIN(IF($AW$17:$AW$297-(G40*(1+$BF$18))&gt;=0,$AW$17:$AW$297-(G40*(1+$BF$18)),"")),$AW$17:$AW$297-(G40*(1+$BF$18)),0))</f>
        <v>6.5599999999999992E-2</v>
      </c>
      <c r="L40" s="62">
        <f t="array" ref="L40">INDEX($AW$17:$AW$297,MATCH(MIN(IF($AW$17:$AW$297-(H40*(1+$BF$18))&gt;=0,$AW$17:$AW$297-(H40*(1+$BF$18)),"")),$AW$17:$AW$297-(H40*(1+$BF$18)),0))</f>
        <v>6.5599999999999992E-2</v>
      </c>
      <c r="S40"/>
      <c r="T40"/>
      <c r="U40" s="24" t="s">
        <v>140</v>
      </c>
      <c r="V40">
        <v>6.9600000000000009E-2</v>
      </c>
      <c r="W40" s="31" t="s">
        <v>141</v>
      </c>
      <c r="X40" s="27">
        <v>7.2399999999999923E-2</v>
      </c>
      <c r="Y40" s="31" t="s">
        <v>113</v>
      </c>
      <c r="Z40" s="27">
        <v>6.124999999999993E-2</v>
      </c>
      <c r="AA40" s="31" t="s">
        <v>61</v>
      </c>
      <c r="AB40" s="27">
        <v>7.3749999999999927E-2</v>
      </c>
      <c r="AC40" s="31" t="s">
        <v>142</v>
      </c>
      <c r="AD40" s="27">
        <v>6.124999999999993E-2</v>
      </c>
      <c r="AE40" s="31" t="s">
        <v>143</v>
      </c>
      <c r="AF40" s="32">
        <v>8.6999999999999994E-2</v>
      </c>
      <c r="AG40" s="31" t="s">
        <v>144</v>
      </c>
      <c r="AH40" s="32">
        <v>6.1349999999999877E-2</v>
      </c>
      <c r="AI40" s="31" t="s">
        <v>83</v>
      </c>
      <c r="AJ40" s="27">
        <v>5.4700000000000013E-2</v>
      </c>
      <c r="AK40" s="24" t="s">
        <v>151</v>
      </c>
      <c r="AL40" s="27">
        <v>6.4550000000000066E-2</v>
      </c>
      <c r="AM40" s="24" t="s">
        <v>146</v>
      </c>
      <c r="AN40" s="28">
        <v>0.11250000000000049</v>
      </c>
      <c r="AO40" s="36"/>
      <c r="AP40" s="36"/>
      <c r="AQ40" s="23">
        <v>6.4200000000000063E-2</v>
      </c>
      <c r="AR40" s="33" t="s">
        <v>184</v>
      </c>
      <c r="AS40" s="36"/>
      <c r="AT40" s="36"/>
      <c r="AU40" s="64">
        <v>6.8839999999999998E-2</v>
      </c>
      <c r="AV40" s="31" t="s">
        <v>70</v>
      </c>
      <c r="AW40" s="27">
        <v>5.4700000000000013E-2</v>
      </c>
      <c r="AX40" s="35" t="s">
        <v>149</v>
      </c>
      <c r="AY40" s="23">
        <v>7.9490000000000005E-2</v>
      </c>
      <c r="AZ40" s="30" t="s">
        <v>150</v>
      </c>
      <c r="BA40" s="23">
        <v>6.4550000000000066E-2</v>
      </c>
      <c r="BB40" s="23">
        <v>6.7900000000000002E-2</v>
      </c>
      <c r="BC40" s="11" t="s">
        <v>55</v>
      </c>
      <c r="BD40" s="7" t="s">
        <v>53</v>
      </c>
      <c r="BE40" s="8"/>
      <c r="BF40" s="9">
        <v>2.3999999999999998E-3</v>
      </c>
      <c r="BG40" s="10" t="s">
        <v>76</v>
      </c>
      <c r="BH40" s="10" t="s">
        <v>356</v>
      </c>
      <c r="BI40" s="23">
        <v>6.4550000000000066E-2</v>
      </c>
      <c r="BJ40" s="23">
        <v>6.4550000000000066E-2</v>
      </c>
    </row>
    <row r="41" spans="1:62" x14ac:dyDescent="0.25">
      <c r="A41" s="69" t="str">
        <f>+'3.1.16'!A26</f>
        <v>2017-03-01</v>
      </c>
      <c r="B41" s="56" t="str">
        <f>+'3.1.16'!B26</f>
        <v>2019-08-31</v>
      </c>
      <c r="C41" s="56">
        <f>+'3.1.16'!C26</f>
        <v>30</v>
      </c>
      <c r="D41" s="56" t="str">
        <f>+'3.1.16'!D26</f>
        <v>COMED</v>
      </c>
      <c r="E41" s="56" t="s">
        <v>370</v>
      </c>
      <c r="F41" s="79">
        <f>IF($E$11="",'3.1.16'!Y26/1000,Matrix!$E$11+('3.1.16'!Y26/1000))</f>
        <v>6.2626138557621308E-2</v>
      </c>
      <c r="G41" s="59">
        <f>IF($E$11="",'3.1.16'!Z26/1000,Matrix!$E$11+('3.1.16'!Z26/1000))</f>
        <v>6.4926138557621318E-2</v>
      </c>
      <c r="H41" s="62">
        <f>IF($E$11="",'3.1.16'!AA26/1000,Matrix!$E$11+('3.1.16'!AA26/1000))</f>
        <v>6.512613855762131E-2</v>
      </c>
      <c r="I41" s="56"/>
      <c r="J41" s="74">
        <f t="array" ref="J41">INDEX($AW$17:$AW$297,MATCH(MIN(IF($AW$17:$AW$297-(F41*(1+$BF$18))&gt;=0,$AW$17:$AW$297-(F41*(1+$BF$18)),"")),$AW$17:$AW$297-(F41*(1+$BF$18)),0))</f>
        <v>6.3299999999999995E-2</v>
      </c>
      <c r="K41" s="59">
        <f t="array" ref="K41">INDEX($AW$17:$AW$297,MATCH(MIN(IF($AW$17:$AW$297-(G41*(1+$BF$18))&gt;=0,$AW$17:$AW$297-(G41*(1+$BF$18)),"")),$AW$17:$AW$297-(G41*(1+$BF$18)),0))</f>
        <v>6.5599999999999992E-2</v>
      </c>
      <c r="L41" s="62">
        <f t="array" ref="L41">INDEX($AW$17:$AW$297,MATCH(MIN(IF($AW$17:$AW$297-(H41*(1+$BF$18))&gt;=0,$AW$17:$AW$297-(H41*(1+$BF$18)),"")),$AW$17:$AW$297-(H41*(1+$BF$18)),0))</f>
        <v>6.5599999999999992E-2</v>
      </c>
      <c r="S41"/>
      <c r="T41"/>
      <c r="U41" s="24" t="s">
        <v>140</v>
      </c>
      <c r="V41">
        <v>7.010000000000001E-2</v>
      </c>
      <c r="W41" s="31" t="s">
        <v>141</v>
      </c>
      <c r="X41" s="27">
        <v>7.2499999999999953E-2</v>
      </c>
      <c r="Y41" s="31" t="s">
        <v>113</v>
      </c>
      <c r="Z41" s="27">
        <v>6.1599999999999933E-2</v>
      </c>
      <c r="AA41" s="31" t="s">
        <v>61</v>
      </c>
      <c r="AB41" s="27">
        <v>7.409999999999993E-2</v>
      </c>
      <c r="AC41" s="31" t="s">
        <v>142</v>
      </c>
      <c r="AD41" s="27">
        <v>6.1599999999999933E-2</v>
      </c>
      <c r="AE41" s="31" t="s">
        <v>143</v>
      </c>
      <c r="AF41" s="32">
        <v>8.7499999999999994E-2</v>
      </c>
      <c r="AG41" s="31" t="s">
        <v>144</v>
      </c>
      <c r="AH41" s="32">
        <v>6.169999999999988E-2</v>
      </c>
      <c r="AI41" s="31" t="s">
        <v>83</v>
      </c>
      <c r="AJ41" s="27">
        <v>5.5000000000000007E-2</v>
      </c>
      <c r="AK41" s="24" t="s">
        <v>151</v>
      </c>
      <c r="AL41" s="27">
        <v>6.4900000000000069E-2</v>
      </c>
      <c r="AM41" s="24" t="s">
        <v>146</v>
      </c>
      <c r="AN41" s="28">
        <v>0.11495000000000051</v>
      </c>
      <c r="AO41" s="36"/>
      <c r="AP41" s="36"/>
      <c r="AQ41" s="23">
        <v>6.4550000000000066E-2</v>
      </c>
      <c r="AR41" s="33" t="s">
        <v>185</v>
      </c>
      <c r="AS41" s="36"/>
      <c r="AT41" s="36"/>
      <c r="AU41" s="64">
        <v>6.9110000000000005E-2</v>
      </c>
      <c r="AV41" s="31" t="s">
        <v>70</v>
      </c>
      <c r="AW41" s="27">
        <v>5.5000000000000007E-2</v>
      </c>
      <c r="AX41" s="35" t="s">
        <v>149</v>
      </c>
      <c r="AY41" s="23">
        <v>7.9899999999999999E-2</v>
      </c>
      <c r="AZ41" s="30" t="s">
        <v>150</v>
      </c>
      <c r="BA41" s="23">
        <v>6.4900000000000069E-2</v>
      </c>
      <c r="BB41" s="64">
        <v>6.8010000000000001E-2</v>
      </c>
      <c r="BC41" s="16" t="s">
        <v>81</v>
      </c>
      <c r="BD41" s="13" t="s">
        <v>108</v>
      </c>
      <c r="BE41" s="14"/>
      <c r="BF41" s="15"/>
      <c r="BG41" s="10"/>
      <c r="BH41" s="10"/>
      <c r="BI41" s="23">
        <v>6.4900000000000069E-2</v>
      </c>
      <c r="BJ41" s="23">
        <v>6.4900000000000069E-2</v>
      </c>
    </row>
    <row r="42" spans="1:62" x14ac:dyDescent="0.25">
      <c r="A42" s="70" t="str">
        <f>+'3.1.16'!A27</f>
        <v>2017-03-01</v>
      </c>
      <c r="B42" s="57" t="str">
        <f>+'3.1.16'!B27</f>
        <v>2020-02-29</v>
      </c>
      <c r="C42" s="57">
        <f>+'3.1.16'!C27</f>
        <v>36</v>
      </c>
      <c r="D42" s="57" t="str">
        <f>+'3.1.16'!D27</f>
        <v>COMED</v>
      </c>
      <c r="E42" s="57" t="s">
        <v>370</v>
      </c>
      <c r="F42" s="81">
        <f>IF($E$11="",'3.1.16'!Y27/1000,Matrix!$E$11+('3.1.16'!Y27/1000))</f>
        <v>6.308562091381735E-2</v>
      </c>
      <c r="G42" s="60">
        <f>IF($E$11="",'3.1.16'!Z27/1000,Matrix!$E$11+('3.1.16'!Z27/1000))</f>
        <v>6.5385620913817347E-2</v>
      </c>
      <c r="H42" s="63">
        <f>IF($E$11="",'3.1.16'!AA27/1000,Matrix!$E$11+('3.1.16'!AA27/1000))</f>
        <v>6.5585620913817338E-2</v>
      </c>
      <c r="I42" s="56"/>
      <c r="J42" s="75">
        <f t="array" ref="J42">INDEX($AW$17:$AW$297,MATCH(MIN(IF($AW$17:$AW$297-(F42*(1+$BF$18))&gt;=0,$AW$17:$AW$297-(F42*(1+$BF$18)),"")),$AW$17:$AW$297-(F42*(1+$BF$18)),0))</f>
        <v>6.3600000000000004E-2</v>
      </c>
      <c r="K42" s="60">
        <f t="array" ref="K42">INDEX($AW$17:$AW$297,MATCH(MIN(IF($AW$17:$AW$297-(G42*(1+$BF$18))&gt;=0,$AW$17:$AW$297-(G42*(1+$BF$18)),"")),$AW$17:$AW$297-(G42*(1+$BF$18)),0))</f>
        <v>6.59E-2</v>
      </c>
      <c r="L42" s="63">
        <f t="array" ref="L42">INDEX($AW$17:$AW$297,MATCH(MIN(IF($AW$17:$AW$297-(H42*(1+$BF$18))&gt;=0,$AW$17:$AW$297-(H42*(1+$BF$18)),"")),$AW$17:$AW$297-(H42*(1+$BF$18)),0))</f>
        <v>6.6299999999999998E-2</v>
      </c>
      <c r="S42"/>
      <c r="T42"/>
      <c r="U42" s="24" t="s">
        <v>140</v>
      </c>
      <c r="V42">
        <v>7.060000000000001E-2</v>
      </c>
      <c r="W42" s="31" t="s">
        <v>141</v>
      </c>
      <c r="X42" s="27">
        <v>7.2749999999999926E-2</v>
      </c>
      <c r="Y42" s="31" t="s">
        <v>113</v>
      </c>
      <c r="Z42" s="27">
        <v>6.1949999999999936E-2</v>
      </c>
      <c r="AA42" s="31" t="s">
        <v>61</v>
      </c>
      <c r="AB42" s="27">
        <v>7.4449999999999933E-2</v>
      </c>
      <c r="AC42" s="31" t="s">
        <v>142</v>
      </c>
      <c r="AD42" s="27">
        <v>6.1949999999999936E-2</v>
      </c>
      <c r="AE42" s="31" t="s">
        <v>143</v>
      </c>
      <c r="AF42" s="32">
        <v>8.7999999999999995E-2</v>
      </c>
      <c r="AG42" s="31" t="s">
        <v>144</v>
      </c>
      <c r="AH42" s="32">
        <v>6.2049999999999883E-2</v>
      </c>
      <c r="AI42" s="31" t="s">
        <v>83</v>
      </c>
      <c r="AJ42" s="27">
        <v>5.5300000000000002E-2</v>
      </c>
      <c r="AK42" s="24" t="s">
        <v>151</v>
      </c>
      <c r="AL42" s="27">
        <v>6.5250000000000072E-2</v>
      </c>
      <c r="AM42" s="24" t="s">
        <v>146</v>
      </c>
      <c r="AN42" s="28">
        <v>0.11740000000000053</v>
      </c>
      <c r="AO42" s="36"/>
      <c r="AP42" s="36"/>
      <c r="AQ42" s="23">
        <v>6.4900000000000069E-2</v>
      </c>
      <c r="AR42" s="33" t="s">
        <v>186</v>
      </c>
      <c r="AS42" s="36"/>
      <c r="AT42" s="36"/>
      <c r="AU42" s="64">
        <v>6.9389999999999993E-2</v>
      </c>
      <c r="AV42" s="31" t="s">
        <v>70</v>
      </c>
      <c r="AW42" s="27">
        <v>5.5300000000000002E-2</v>
      </c>
      <c r="AX42" s="35" t="s">
        <v>149</v>
      </c>
      <c r="AY42" s="23">
        <v>8.1900000000000001E-2</v>
      </c>
      <c r="AZ42" s="30" t="s">
        <v>150</v>
      </c>
      <c r="BA42" s="23">
        <v>6.5250000000000072E-2</v>
      </c>
      <c r="BB42" s="64">
        <v>6.8290000000000003E-2</v>
      </c>
      <c r="BC42" s="16" t="s">
        <v>81</v>
      </c>
      <c r="BD42" s="13" t="s">
        <v>47</v>
      </c>
      <c r="BE42" s="14"/>
      <c r="BF42" s="15"/>
      <c r="BG42" s="10"/>
      <c r="BH42" s="10"/>
      <c r="BI42" s="23">
        <v>6.5250000000000072E-2</v>
      </c>
      <c r="BJ42" s="23">
        <v>6.5250000000000072E-2</v>
      </c>
    </row>
    <row r="43" spans="1:62" x14ac:dyDescent="0.25">
      <c r="A43" s="68" t="str">
        <f>+'3.1.16'!A28</f>
        <v>2017-04-01</v>
      </c>
      <c r="B43" s="55" t="str">
        <f>+'3.1.16'!B28</f>
        <v>2018-03-31</v>
      </c>
      <c r="C43" s="55">
        <f>+'3.1.16'!C28</f>
        <v>12</v>
      </c>
      <c r="D43" s="55" t="str">
        <f>+'3.1.16'!D28</f>
        <v>COMED</v>
      </c>
      <c r="E43" s="55" t="s">
        <v>370</v>
      </c>
      <c r="F43" s="80">
        <f>IF($E$11="",'3.1.16'!Y28/1000,Matrix!$E$11+('3.1.16'!Y28/1000))</f>
        <v>6.0852127443754386E-2</v>
      </c>
      <c r="G43" s="58">
        <f>IF($E$11="",'3.1.16'!Z28/1000,Matrix!$E$11+('3.1.16'!Z28/1000))</f>
        <v>6.3152127443754383E-2</v>
      </c>
      <c r="H43" s="61">
        <f>IF($E$11="",'3.1.16'!AA28/1000,Matrix!$E$11+('3.1.16'!AA28/1000))</f>
        <v>6.3352127443754389E-2</v>
      </c>
      <c r="I43" s="55"/>
      <c r="J43" s="73">
        <f t="array" ref="J43">INDEX($AW$17:$AW$297,MATCH(MIN(IF($AW$17:$AW$297-(F43*(1+$BF$18))&gt;=0,$AW$17:$AW$297-(F43*(1+$BF$18)),"")),$AW$17:$AW$297-(F43*(1+$BF$18)),0))</f>
        <v>6.13E-2</v>
      </c>
      <c r="K43" s="58">
        <f t="array" ref="K43">INDEX($AW$17:$AW$297,MATCH(MIN(IF($AW$17:$AW$297-(G43*(1+$BF$18))&gt;=0,$AW$17:$AW$297-(G43*(1+$BF$18)),"")),$AW$17:$AW$297-(G43*(1+$BF$18)),0))</f>
        <v>6.3600000000000004E-2</v>
      </c>
      <c r="L43" s="61">
        <f t="array" ref="L43">INDEX($AW$17:$AW$297,MATCH(MIN(IF($AW$17:$AW$297-(H43*(1+$BF$18))&gt;=0,$AW$17:$AW$297-(H43*(1+$BF$18)),"")),$AW$17:$AW$297-(H43*(1+$BF$18)),0))</f>
        <v>6.3899999999999998E-2</v>
      </c>
      <c r="S43"/>
      <c r="T43"/>
      <c r="U43" s="24" t="s">
        <v>140</v>
      </c>
      <c r="V43">
        <v>7.110000000000001E-2</v>
      </c>
      <c r="W43" s="31" t="s">
        <v>141</v>
      </c>
      <c r="X43" s="27">
        <v>7.3099999999999929E-2</v>
      </c>
      <c r="Y43" s="31" t="s">
        <v>113</v>
      </c>
      <c r="Z43" s="27">
        <v>6.2299999999999939E-2</v>
      </c>
      <c r="AA43" s="31" t="s">
        <v>61</v>
      </c>
      <c r="AB43" s="27">
        <v>7.4799999999999936E-2</v>
      </c>
      <c r="AC43" s="31" t="s">
        <v>142</v>
      </c>
      <c r="AD43" s="27">
        <v>6.2299999999999939E-2</v>
      </c>
      <c r="AE43" s="31" t="s">
        <v>143</v>
      </c>
      <c r="AF43" s="32">
        <v>8.8499999999999995E-2</v>
      </c>
      <c r="AG43" s="31" t="s">
        <v>144</v>
      </c>
      <c r="AH43" s="32">
        <v>6.2399999999999886E-2</v>
      </c>
      <c r="AI43" s="31" t="s">
        <v>83</v>
      </c>
      <c r="AJ43" s="27">
        <v>5.5599999999999997E-2</v>
      </c>
      <c r="AK43" s="24" t="s">
        <v>151</v>
      </c>
      <c r="AL43" s="27">
        <v>6.5600000000000075E-2</v>
      </c>
      <c r="AM43" s="24" t="s">
        <v>146</v>
      </c>
      <c r="AN43" s="28">
        <v>0.12020000000000056</v>
      </c>
      <c r="AO43" s="36"/>
      <c r="AP43" s="36"/>
      <c r="AQ43" s="23">
        <v>6.5250000000000072E-2</v>
      </c>
      <c r="AR43" s="33" t="s">
        <v>187</v>
      </c>
      <c r="AS43" s="36"/>
      <c r="AT43" s="36"/>
      <c r="AU43" s="64">
        <v>6.966E-2</v>
      </c>
      <c r="AV43" s="31" t="s">
        <v>70</v>
      </c>
      <c r="AW43" s="27">
        <v>5.5599999999999997E-2</v>
      </c>
      <c r="AX43" s="35" t="s">
        <v>149</v>
      </c>
      <c r="AY43" s="23">
        <v>8.2900000000000001E-2</v>
      </c>
      <c r="AZ43" s="30" t="s">
        <v>150</v>
      </c>
      <c r="BA43" s="23">
        <v>6.5600000000000075E-2</v>
      </c>
      <c r="BB43" s="23">
        <v>6.83E-2</v>
      </c>
      <c r="BC43" s="16" t="s">
        <v>81</v>
      </c>
      <c r="BD43" s="13" t="s">
        <v>109</v>
      </c>
      <c r="BE43" s="14"/>
      <c r="BF43" s="15"/>
      <c r="BG43" s="10"/>
      <c r="BH43" s="10"/>
      <c r="BI43" s="23">
        <v>6.5600000000000075E-2</v>
      </c>
      <c r="BJ43" s="23">
        <v>6.5600000000000075E-2</v>
      </c>
    </row>
    <row r="44" spans="1:62" x14ac:dyDescent="0.25">
      <c r="A44" s="69" t="str">
        <f>+'3.1.16'!A29</f>
        <v>2017-04-01</v>
      </c>
      <c r="B44" s="56" t="str">
        <f>+'3.1.16'!B29</f>
        <v>2018-09-30</v>
      </c>
      <c r="C44" s="56">
        <f>+'3.1.16'!C29</f>
        <v>18</v>
      </c>
      <c r="D44" s="56" t="str">
        <f>+'3.1.16'!D29</f>
        <v>COMED</v>
      </c>
      <c r="E44" s="56" t="s">
        <v>370</v>
      </c>
      <c r="F44" s="79">
        <f>IF($E$11="",'3.1.16'!Y29/1000,Matrix!$E$11+('3.1.16'!Y29/1000))</f>
        <v>6.1059597987636952E-2</v>
      </c>
      <c r="G44" s="59">
        <f>IF($E$11="",'3.1.16'!Z29/1000,Matrix!$E$11+('3.1.16'!Z29/1000))</f>
        <v>6.3359597987636948E-2</v>
      </c>
      <c r="H44" s="62">
        <f>IF($E$11="",'3.1.16'!AA29/1000,Matrix!$E$11+('3.1.16'!AA29/1000))</f>
        <v>6.3559597987636954E-2</v>
      </c>
      <c r="I44" s="56"/>
      <c r="J44" s="74">
        <f t="array" ref="J44">INDEX($AW$17:$AW$297,MATCH(MIN(IF($AW$17:$AW$297-(F44*(1+$BF$18))&gt;=0,$AW$17:$AW$297-(F44*(1+$BF$18)),"")),$AW$17:$AW$297-(F44*(1+$BF$18)),0))</f>
        <v>6.1600000000000002E-2</v>
      </c>
      <c r="K44" s="59">
        <f t="array" ref="K44">INDEX($AW$17:$AW$297,MATCH(MIN(IF($AW$17:$AW$297-(G44*(1+$BF$18))&gt;=0,$AW$17:$AW$297-(G44*(1+$BF$18)),"")),$AW$17:$AW$297-(G44*(1+$BF$18)),0))</f>
        <v>6.3899999999999998E-2</v>
      </c>
      <c r="L44" s="62">
        <f t="array" ref="L44">INDEX($AW$17:$AW$297,MATCH(MIN(IF($AW$17:$AW$297-(H44*(1+$BF$18))&gt;=0,$AW$17:$AW$297-(H44*(1+$BF$18)),"")),$AW$17:$AW$297-(H44*(1+$BF$18)),0))</f>
        <v>6.4299999999999996E-2</v>
      </c>
      <c r="S44"/>
      <c r="T44"/>
      <c r="U44" s="24" t="s">
        <v>140</v>
      </c>
      <c r="V44">
        <v>7.1600000000000011E-2</v>
      </c>
      <c r="W44" s="31" t="s">
        <v>141</v>
      </c>
      <c r="X44" s="27">
        <v>7.3449999999999932E-2</v>
      </c>
      <c r="Y44" s="31" t="s">
        <v>113</v>
      </c>
      <c r="Z44" s="27">
        <v>6.2649999999999942E-2</v>
      </c>
      <c r="AA44" s="31" t="s">
        <v>61</v>
      </c>
      <c r="AB44" s="27">
        <v>7.5149999999999939E-2</v>
      </c>
      <c r="AC44" s="31" t="s">
        <v>142</v>
      </c>
      <c r="AD44" s="27">
        <v>6.2649999999999942E-2</v>
      </c>
      <c r="AE44" s="31" t="s">
        <v>143</v>
      </c>
      <c r="AF44" s="32">
        <v>8.8999999999999996E-2</v>
      </c>
      <c r="AG44" s="31" t="s">
        <v>144</v>
      </c>
      <c r="AH44" s="32">
        <v>6.2749999999999889E-2</v>
      </c>
      <c r="AI44" s="31" t="s">
        <v>83</v>
      </c>
      <c r="AJ44" s="27">
        <v>5.5899999999999998E-2</v>
      </c>
      <c r="AK44" s="24" t="s">
        <v>151</v>
      </c>
      <c r="AL44" s="27">
        <v>6.5950000000000078E-2</v>
      </c>
      <c r="AM44" s="24" t="s">
        <v>146</v>
      </c>
      <c r="AN44" s="28">
        <v>0.1247500000000006</v>
      </c>
      <c r="AO44" s="36"/>
      <c r="AP44" s="36"/>
      <c r="AQ44" s="23">
        <v>6.5600000000000075E-2</v>
      </c>
      <c r="AR44" s="33" t="s">
        <v>188</v>
      </c>
      <c r="AS44" s="36"/>
      <c r="AT44" s="36"/>
      <c r="AU44" s="64">
        <v>6.9940000000000002E-2</v>
      </c>
      <c r="AV44" s="31" t="s">
        <v>70</v>
      </c>
      <c r="AW44" s="27">
        <v>5.5899999999999998E-2</v>
      </c>
      <c r="AX44" s="35" t="s">
        <v>149</v>
      </c>
      <c r="AY44" s="23">
        <v>8.3900000000000002E-2</v>
      </c>
      <c r="AZ44" s="30" t="s">
        <v>150</v>
      </c>
      <c r="BA44" s="23">
        <v>6.5950000000000078E-2</v>
      </c>
      <c r="BB44" s="64">
        <v>6.8559999999999996E-2</v>
      </c>
      <c r="BC44" s="16" t="s">
        <v>81</v>
      </c>
      <c r="BD44" s="13" t="s">
        <v>110</v>
      </c>
      <c r="BE44" s="14"/>
      <c r="BF44" s="15"/>
      <c r="BG44" s="10"/>
      <c r="BH44" s="10"/>
      <c r="BI44" s="23">
        <v>6.5950000000000078E-2</v>
      </c>
      <c r="BJ44" s="23">
        <v>6.5950000000000078E-2</v>
      </c>
    </row>
    <row r="45" spans="1:62" x14ac:dyDescent="0.25">
      <c r="A45" s="69" t="str">
        <f>+'3.1.16'!A30</f>
        <v>2017-04-01</v>
      </c>
      <c r="B45" s="56" t="str">
        <f>+'3.1.16'!B30</f>
        <v>2019-03-31</v>
      </c>
      <c r="C45" s="56">
        <f>+'3.1.16'!C30</f>
        <v>24</v>
      </c>
      <c r="D45" s="56" t="str">
        <f>+'3.1.16'!D30</f>
        <v>COMED</v>
      </c>
      <c r="E45" s="56" t="s">
        <v>370</v>
      </c>
      <c r="F45" s="79">
        <f>IF($E$11="",'3.1.16'!Y30/1000,Matrix!$E$11+('3.1.16'!Y30/1000))</f>
        <v>6.29618836149234E-2</v>
      </c>
      <c r="G45" s="59">
        <f>IF($E$11="",'3.1.16'!Z30/1000,Matrix!$E$11+('3.1.16'!Z30/1000))</f>
        <v>6.5261883614923411E-2</v>
      </c>
      <c r="H45" s="62">
        <f>IF($E$11="",'3.1.16'!AA30/1000,Matrix!$E$11+('3.1.16'!AA30/1000))</f>
        <v>6.5461883614923402E-2</v>
      </c>
      <c r="I45" s="56"/>
      <c r="J45" s="74">
        <f t="array" ref="J45">INDEX($AW$17:$AW$297,MATCH(MIN(IF($AW$17:$AW$297-(F45*(1+$BF$18))&gt;=0,$AW$17:$AW$297-(F45*(1+$BF$18)),"")),$AW$17:$AW$297-(F45*(1+$BF$18)),0))</f>
        <v>6.3600000000000004E-2</v>
      </c>
      <c r="K45" s="59">
        <f t="array" ref="K45">INDEX($AW$17:$AW$297,MATCH(MIN(IF($AW$17:$AW$297-(G45*(1+$BF$18))&gt;=0,$AW$17:$AW$297-(G45*(1+$BF$18)),"")),$AW$17:$AW$297-(G45*(1+$BF$18)),0))</f>
        <v>6.59E-2</v>
      </c>
      <c r="L45" s="62">
        <f t="array" ref="L45">INDEX($AW$17:$AW$297,MATCH(MIN(IF($AW$17:$AW$297-(H45*(1+$BF$18))&gt;=0,$AW$17:$AW$297-(H45*(1+$BF$18)),"")),$AW$17:$AW$297-(H45*(1+$BF$18)),0))</f>
        <v>6.59E-2</v>
      </c>
      <c r="S45"/>
      <c r="T45"/>
      <c r="U45" s="24" t="s">
        <v>140</v>
      </c>
      <c r="V45">
        <v>7.2100000000000011E-2</v>
      </c>
      <c r="W45" s="31" t="s">
        <v>141</v>
      </c>
      <c r="X45" s="27">
        <v>7.3499999999999954E-2</v>
      </c>
      <c r="Y45" s="31" t="s">
        <v>113</v>
      </c>
      <c r="Z45" s="27">
        <v>6.2999999999999945E-2</v>
      </c>
      <c r="AA45" s="31" t="s">
        <v>61</v>
      </c>
      <c r="AB45" s="27">
        <v>7.5499999999999942E-2</v>
      </c>
      <c r="AC45" s="31" t="s">
        <v>142</v>
      </c>
      <c r="AD45" s="27">
        <v>6.2999999999999945E-2</v>
      </c>
      <c r="AE45" s="31" t="s">
        <v>143</v>
      </c>
      <c r="AF45" s="32">
        <v>8.9499999999999996E-2</v>
      </c>
      <c r="AG45" s="31" t="s">
        <v>144</v>
      </c>
      <c r="AH45" s="32">
        <v>6.3099999999999892E-2</v>
      </c>
      <c r="AI45" s="31" t="s">
        <v>83</v>
      </c>
      <c r="AJ45" s="27">
        <v>5.6299999999999996E-2</v>
      </c>
      <c r="AK45" s="24" t="s">
        <v>151</v>
      </c>
      <c r="AL45" s="27">
        <v>6.6300000000000081E-2</v>
      </c>
      <c r="AM45" s="24" t="s">
        <v>146</v>
      </c>
      <c r="AN45" s="28">
        <v>8.5186999999999999E-2</v>
      </c>
      <c r="AO45" s="36"/>
      <c r="AP45" s="36"/>
      <c r="AQ45" s="23">
        <v>6.5950000000000078E-2</v>
      </c>
      <c r="AR45" s="33" t="s">
        <v>189</v>
      </c>
      <c r="AS45" s="36"/>
      <c r="AT45" s="36"/>
      <c r="AU45" s="64">
        <v>7.0209999999999995E-2</v>
      </c>
      <c r="AV45" s="31" t="s">
        <v>70</v>
      </c>
      <c r="AW45" s="27">
        <v>5.6299999999999996E-2</v>
      </c>
      <c r="AX45" s="35" t="s">
        <v>149</v>
      </c>
      <c r="AY45" s="23">
        <v>8.4900000000000003E-2</v>
      </c>
      <c r="AZ45" s="30" t="s">
        <v>150</v>
      </c>
      <c r="BA45" s="23">
        <v>6.6300000000000081E-2</v>
      </c>
      <c r="BB45" s="23">
        <v>6.88E-2</v>
      </c>
      <c r="BC45" s="11" t="s">
        <v>82</v>
      </c>
      <c r="BD45" s="7" t="s">
        <v>111</v>
      </c>
      <c r="BE45" s="8">
        <v>2.41E-2</v>
      </c>
      <c r="BF45" s="9">
        <v>1.1900000000000001E-2</v>
      </c>
      <c r="BG45" s="10" t="s">
        <v>76</v>
      </c>
      <c r="BH45" s="10"/>
      <c r="BI45" s="23">
        <v>6.6300000000000081E-2</v>
      </c>
      <c r="BJ45" s="23">
        <v>6.6300000000000081E-2</v>
      </c>
    </row>
    <row r="46" spans="1:62" x14ac:dyDescent="0.25">
      <c r="A46" s="69" t="str">
        <f>+'3.1.16'!A31</f>
        <v>2017-04-01</v>
      </c>
      <c r="B46" s="56" t="str">
        <f>+'3.1.16'!B31</f>
        <v>2019-09-30</v>
      </c>
      <c r="C46" s="56">
        <f>+'3.1.16'!C31</f>
        <v>30</v>
      </c>
      <c r="D46" s="56" t="str">
        <f>+'3.1.16'!D31</f>
        <v>COMED</v>
      </c>
      <c r="E46" s="56" t="s">
        <v>370</v>
      </c>
      <c r="F46" s="79">
        <f>IF($E$11="",'3.1.16'!Y31/1000,Matrix!$E$11+('3.1.16'!Y31/1000))</f>
        <v>6.2666905020873812E-2</v>
      </c>
      <c r="G46" s="59">
        <f>IF($E$11="",'3.1.16'!Z31/1000,Matrix!$E$11+('3.1.16'!Z31/1000))</f>
        <v>6.4966905020873808E-2</v>
      </c>
      <c r="H46" s="62">
        <f>IF($E$11="",'3.1.16'!AA31/1000,Matrix!$E$11+('3.1.16'!AA31/1000))</f>
        <v>6.5166905020873814E-2</v>
      </c>
      <c r="I46" s="56"/>
      <c r="J46" s="74">
        <f t="array" ref="J46">INDEX($AW$17:$AW$297,MATCH(MIN(IF($AW$17:$AW$297-(F46*(1+$BF$18))&gt;=0,$AW$17:$AW$297-(F46*(1+$BF$18)),"")),$AW$17:$AW$297-(F46*(1+$BF$18)),0))</f>
        <v>6.3299999999999995E-2</v>
      </c>
      <c r="K46" s="59">
        <f t="array" ref="K46">INDEX($AW$17:$AW$297,MATCH(MIN(IF($AW$17:$AW$297-(G46*(1+$BF$18))&gt;=0,$AW$17:$AW$297-(G46*(1+$BF$18)),"")),$AW$17:$AW$297-(G46*(1+$BF$18)),0))</f>
        <v>6.5599999999999992E-2</v>
      </c>
      <c r="L46" s="62">
        <f t="array" ref="L46">INDEX($AW$17:$AW$297,MATCH(MIN(IF($AW$17:$AW$297-(H46*(1+$BF$18))&gt;=0,$AW$17:$AW$297-(H46*(1+$BF$18)),"")),$AW$17:$AW$297-(H46*(1+$BF$18)),0))</f>
        <v>6.5599999999999992E-2</v>
      </c>
      <c r="S46"/>
      <c r="T46"/>
      <c r="U46" s="24" t="s">
        <v>140</v>
      </c>
      <c r="V46">
        <v>7.2600000000000012E-2</v>
      </c>
      <c r="W46" s="31" t="s">
        <v>141</v>
      </c>
      <c r="X46" s="27">
        <v>7.3799999999999935E-2</v>
      </c>
      <c r="Y46" s="31" t="s">
        <v>113</v>
      </c>
      <c r="Z46" s="27">
        <v>6.3349999999999948E-2</v>
      </c>
      <c r="AA46" s="31" t="s">
        <v>61</v>
      </c>
      <c r="AB46" s="27">
        <v>7.5849999999999945E-2</v>
      </c>
      <c r="AC46" s="31" t="s">
        <v>142</v>
      </c>
      <c r="AD46" s="27">
        <v>6.3349999999999948E-2</v>
      </c>
      <c r="AE46" s="31" t="s">
        <v>143</v>
      </c>
      <c r="AF46" s="32">
        <v>0.09</v>
      </c>
      <c r="AG46" s="31" t="s">
        <v>144</v>
      </c>
      <c r="AH46" s="32">
        <v>6.3449999999999895E-2</v>
      </c>
      <c r="AI46" s="31" t="s">
        <v>83</v>
      </c>
      <c r="AJ46" s="27">
        <v>5.6600000000000004E-2</v>
      </c>
      <c r="AK46" s="24" t="s">
        <v>151</v>
      </c>
      <c r="AL46" s="27">
        <v>6.6650000000000084E-2</v>
      </c>
      <c r="AM46" s="38"/>
      <c r="AN46" s="38"/>
      <c r="AO46" s="36"/>
      <c r="AP46" s="36"/>
      <c r="AQ46" s="23">
        <v>6.6300000000000081E-2</v>
      </c>
      <c r="AR46" s="33" t="s">
        <v>190</v>
      </c>
      <c r="AS46" s="36"/>
      <c r="AT46" s="36"/>
      <c r="AU46" s="64">
        <v>7.0489999999999997E-2</v>
      </c>
      <c r="AV46" s="31" t="s">
        <v>70</v>
      </c>
      <c r="AW46" s="27">
        <v>5.6600000000000004E-2</v>
      </c>
      <c r="AX46" s="35" t="s">
        <v>149</v>
      </c>
      <c r="AY46" s="23">
        <v>8.5900000000000004E-2</v>
      </c>
      <c r="AZ46" s="30" t="s">
        <v>150</v>
      </c>
      <c r="BA46" s="23">
        <v>6.6650000000000084E-2</v>
      </c>
      <c r="BB46" s="64">
        <v>6.8839999999999998E-2</v>
      </c>
      <c r="BC46" s="11" t="s">
        <v>82</v>
      </c>
      <c r="BD46" s="7" t="s">
        <v>112</v>
      </c>
      <c r="BE46" s="8">
        <v>2.41E-2</v>
      </c>
      <c r="BF46" s="9">
        <v>1.1900000000000001E-2</v>
      </c>
      <c r="BG46" s="10" t="s">
        <v>76</v>
      </c>
      <c r="BH46" s="10"/>
      <c r="BI46" s="23">
        <v>6.6650000000000084E-2</v>
      </c>
      <c r="BJ46" s="23">
        <v>6.6650000000000084E-2</v>
      </c>
    </row>
    <row r="47" spans="1:62" x14ac:dyDescent="0.25">
      <c r="A47" s="70" t="str">
        <f>+'3.1.16'!A32</f>
        <v>2017-04-01</v>
      </c>
      <c r="B47" s="57" t="str">
        <f>+'3.1.16'!B32</f>
        <v>2020-03-31</v>
      </c>
      <c r="C47" s="57">
        <f>+'3.1.16'!C32</f>
        <v>36</v>
      </c>
      <c r="D47" s="57" t="str">
        <f>+'3.1.16'!D32</f>
        <v>COMED</v>
      </c>
      <c r="E47" s="57" t="s">
        <v>370</v>
      </c>
      <c r="F47" s="81">
        <f>IF($E$11="",'3.1.16'!Y32/1000,Matrix!$E$11+('3.1.16'!Y32/1000))</f>
        <v>6.3308330839878732E-2</v>
      </c>
      <c r="G47" s="60">
        <f>IF($E$11="",'3.1.16'!Z32/1000,Matrix!$E$11+('3.1.16'!Z32/1000))</f>
        <v>6.5608330839878728E-2</v>
      </c>
      <c r="H47" s="63">
        <f>IF($E$11="",'3.1.16'!AA32/1000,Matrix!$E$11+('3.1.16'!AA32/1000))</f>
        <v>6.5808330839878734E-2</v>
      </c>
      <c r="I47" s="56"/>
      <c r="J47" s="75">
        <f t="array" ref="J47">INDEX($AW$17:$AW$297,MATCH(MIN(IF($AW$17:$AW$297-(F47*(1+$BF$18))&gt;=0,$AW$17:$AW$297-(F47*(1+$BF$18)),"")),$AW$17:$AW$297-(F47*(1+$BF$18)),0))</f>
        <v>6.3899999999999998E-2</v>
      </c>
      <c r="K47" s="60">
        <f t="array" ref="K47">INDEX($AW$17:$AW$297,MATCH(MIN(IF($AW$17:$AW$297-(G47*(1+$BF$18))&gt;=0,$AW$17:$AW$297-(G47*(1+$BF$18)),"")),$AW$17:$AW$297-(G47*(1+$BF$18)),0))</f>
        <v>6.6299999999999998E-2</v>
      </c>
      <c r="L47" s="63">
        <f t="array" ref="L47">INDEX($AW$17:$AW$297,MATCH(MIN(IF($AW$17:$AW$297-(H47*(1+$BF$18))&gt;=0,$AW$17:$AW$297-(H47*(1+$BF$18)),"")),$AW$17:$AW$297-(H47*(1+$BF$18)),0))</f>
        <v>6.6299999999999998E-2</v>
      </c>
      <c r="S47"/>
      <c r="T47"/>
      <c r="U47" s="24" t="s">
        <v>140</v>
      </c>
      <c r="V47">
        <v>7.3100000000000012E-2</v>
      </c>
      <c r="W47" s="31" t="s">
        <v>141</v>
      </c>
      <c r="X47" s="27">
        <v>7.4149999999999938E-2</v>
      </c>
      <c r="Y47" s="31" t="s">
        <v>113</v>
      </c>
      <c r="Z47" s="27">
        <v>6.3699999999999951E-2</v>
      </c>
      <c r="AA47" s="31" t="s">
        <v>61</v>
      </c>
      <c r="AB47" s="27">
        <v>7.6199999999999948E-2</v>
      </c>
      <c r="AC47" s="31" t="s">
        <v>142</v>
      </c>
      <c r="AD47" s="27">
        <v>6.3699999999999951E-2</v>
      </c>
      <c r="AE47" s="31" t="s">
        <v>143</v>
      </c>
      <c r="AF47" s="32">
        <v>9.0499999999999997E-2</v>
      </c>
      <c r="AG47" s="31" t="s">
        <v>144</v>
      </c>
      <c r="AH47" s="32">
        <v>6.3799999999999898E-2</v>
      </c>
      <c r="AI47" s="31" t="s">
        <v>83</v>
      </c>
      <c r="AJ47" s="27">
        <v>5.6900000000000006E-2</v>
      </c>
      <c r="AK47" s="24" t="s">
        <v>151</v>
      </c>
      <c r="AL47" s="27">
        <v>6.7000000000000087E-2</v>
      </c>
      <c r="AM47" s="38"/>
      <c r="AN47" s="38"/>
      <c r="AO47" s="36"/>
      <c r="AP47" s="36"/>
      <c r="AQ47" s="23">
        <v>6.6650000000000084E-2</v>
      </c>
      <c r="AR47" s="33" t="s">
        <v>191</v>
      </c>
      <c r="AS47" s="36"/>
      <c r="AT47" s="36"/>
      <c r="AU47" s="64">
        <v>7.0760000000000003E-2</v>
      </c>
      <c r="AV47" s="31" t="s">
        <v>70</v>
      </c>
      <c r="AW47" s="27">
        <v>5.6900000000000006E-2</v>
      </c>
      <c r="AX47" s="35" t="s">
        <v>149</v>
      </c>
      <c r="AY47" s="23">
        <v>8.6900000000000005E-2</v>
      </c>
      <c r="AZ47" s="30" t="s">
        <v>150</v>
      </c>
      <c r="BA47" s="23">
        <v>6.7000000000000087E-2</v>
      </c>
      <c r="BB47" s="64">
        <v>6.9110000000000005E-2</v>
      </c>
      <c r="BC47" s="11" t="s">
        <v>82</v>
      </c>
      <c r="BD47" s="7" t="s">
        <v>113</v>
      </c>
      <c r="BE47" s="8">
        <v>0</v>
      </c>
      <c r="BF47" s="9">
        <v>0</v>
      </c>
      <c r="BG47" s="10" t="s">
        <v>76</v>
      </c>
      <c r="BH47" s="10"/>
      <c r="BI47" s="23">
        <v>6.7000000000000087E-2</v>
      </c>
      <c r="BJ47" s="23">
        <v>6.7000000000000087E-2</v>
      </c>
    </row>
    <row r="48" spans="1:62" x14ac:dyDescent="0.25">
      <c r="A48" s="68" t="str">
        <f>+'3.1.16'!A33</f>
        <v>2017-05-01</v>
      </c>
      <c r="B48" s="55" t="str">
        <f>+'3.1.16'!B33</f>
        <v>2018-04-30</v>
      </c>
      <c r="C48" s="55">
        <f>+'3.1.16'!C33</f>
        <v>12</v>
      </c>
      <c r="D48" s="55" t="str">
        <f>+'3.1.16'!D33</f>
        <v>COMED</v>
      </c>
      <c r="E48" s="55" t="s">
        <v>370</v>
      </c>
      <c r="F48" s="80">
        <f>IF($E$11="",'3.1.16'!Y33/1000,Matrix!$E$11+('3.1.16'!Y33/1000))</f>
        <v>6.1158473439840461E-2</v>
      </c>
      <c r="G48" s="58">
        <f>IF($E$11="",'3.1.16'!Z33/1000,Matrix!$E$11+('3.1.16'!Z33/1000))</f>
        <v>6.3458473439840457E-2</v>
      </c>
      <c r="H48" s="61">
        <f>IF($E$11="",'3.1.16'!AA33/1000,Matrix!$E$11+('3.1.16'!AA33/1000))</f>
        <v>6.3658473439840463E-2</v>
      </c>
      <c r="I48" s="55"/>
      <c r="J48" s="73">
        <f t="array" ref="J48">INDEX($AW$17:$AW$297,MATCH(MIN(IF($AW$17:$AW$297-(F48*(1+$BF$18))&gt;=0,$AW$17:$AW$297-(F48*(1+$BF$18)),"")),$AW$17:$AW$297-(F48*(1+$BF$18)),0))</f>
        <v>6.1600000000000002E-2</v>
      </c>
      <c r="K48" s="58">
        <f t="array" ref="K48">INDEX($AW$17:$AW$297,MATCH(MIN(IF($AW$17:$AW$297-(G48*(1+$BF$18))&gt;=0,$AW$17:$AW$297-(G48*(1+$BF$18)),"")),$AW$17:$AW$297-(G48*(1+$BF$18)),0))</f>
        <v>6.3899999999999998E-2</v>
      </c>
      <c r="L48" s="61">
        <f t="array" ref="L48">INDEX($AW$17:$AW$297,MATCH(MIN(IF($AW$17:$AW$297-(H48*(1+$BF$18))&gt;=0,$AW$17:$AW$297-(H48*(1+$BF$18)),"")),$AW$17:$AW$297-(H48*(1+$BF$18)),0))</f>
        <v>6.4299999999999996E-2</v>
      </c>
      <c r="S48"/>
      <c r="T48"/>
      <c r="U48" s="24" t="s">
        <v>140</v>
      </c>
      <c r="V48">
        <v>7.3600000000000013E-2</v>
      </c>
      <c r="W48" s="31" t="s">
        <v>141</v>
      </c>
      <c r="X48" s="27">
        <v>7.4499999999999941E-2</v>
      </c>
      <c r="Y48" s="31" t="s">
        <v>113</v>
      </c>
      <c r="Z48" s="27">
        <v>6.4049999999999954E-2</v>
      </c>
      <c r="AA48" s="31" t="s">
        <v>61</v>
      </c>
      <c r="AB48" s="27">
        <v>7.6549999999999951E-2</v>
      </c>
      <c r="AC48" s="31" t="s">
        <v>142</v>
      </c>
      <c r="AD48" s="27">
        <v>6.4049999999999954E-2</v>
      </c>
      <c r="AE48" s="31" t="s">
        <v>143</v>
      </c>
      <c r="AF48" s="32">
        <v>9.0999999999999998E-2</v>
      </c>
      <c r="AG48" s="31" t="s">
        <v>144</v>
      </c>
      <c r="AH48" s="32">
        <v>6.4149999999999902E-2</v>
      </c>
      <c r="AI48" s="31" t="s">
        <v>83</v>
      </c>
      <c r="AJ48" s="27">
        <v>5.7300000000000004E-2</v>
      </c>
      <c r="AK48" s="24" t="s">
        <v>151</v>
      </c>
      <c r="AL48" s="27">
        <v>6.735000000000009E-2</v>
      </c>
      <c r="AM48" s="38"/>
      <c r="AN48" s="38"/>
      <c r="AO48" s="36"/>
      <c r="AP48" s="36"/>
      <c r="AQ48" s="23">
        <v>6.7000000000000087E-2</v>
      </c>
      <c r="AR48" s="33" t="s">
        <v>192</v>
      </c>
      <c r="AS48" s="36"/>
      <c r="AT48" s="36"/>
      <c r="AU48" s="64">
        <v>7.1040000000000006E-2</v>
      </c>
      <c r="AV48" s="31" t="s">
        <v>70</v>
      </c>
      <c r="AW48" s="27">
        <v>5.7300000000000004E-2</v>
      </c>
      <c r="AX48" s="35" t="s">
        <v>149</v>
      </c>
      <c r="AY48" s="23">
        <v>8.7489999999999998E-2</v>
      </c>
      <c r="AZ48" s="30" t="s">
        <v>150</v>
      </c>
      <c r="BA48" s="23">
        <v>6.735000000000009E-2</v>
      </c>
      <c r="BB48" s="23">
        <v>6.9199999999999998E-2</v>
      </c>
      <c r="BC48" s="11" t="s">
        <v>82</v>
      </c>
      <c r="BD48" s="7" t="s">
        <v>61</v>
      </c>
      <c r="BE48" s="8">
        <v>2.41E-2</v>
      </c>
      <c r="BF48" s="9">
        <v>2.3099999999999999E-2</v>
      </c>
      <c r="BG48" s="10" t="s">
        <v>73</v>
      </c>
      <c r="BH48" s="10" t="s">
        <v>357</v>
      </c>
      <c r="BI48" s="23">
        <v>6.735000000000009E-2</v>
      </c>
      <c r="BJ48" s="23">
        <v>6.735000000000009E-2</v>
      </c>
    </row>
    <row r="49" spans="1:62" x14ac:dyDescent="0.25">
      <c r="A49" s="69" t="str">
        <f>+'3.1.16'!A34</f>
        <v>2017-05-01</v>
      </c>
      <c r="B49" s="56" t="str">
        <f>+'3.1.16'!B34</f>
        <v>2018-10-31</v>
      </c>
      <c r="C49" s="56">
        <f>+'3.1.16'!C34</f>
        <v>18</v>
      </c>
      <c r="D49" s="56" t="str">
        <f>+'3.1.16'!D34</f>
        <v>COMED</v>
      </c>
      <c r="E49" s="56" t="s">
        <v>370</v>
      </c>
      <c r="F49" s="79">
        <f>IF($E$11="",'3.1.16'!Y34/1000,Matrix!$E$11+('3.1.16'!Y34/1000))</f>
        <v>6.1300484334422617E-2</v>
      </c>
      <c r="G49" s="59">
        <f>IF($E$11="",'3.1.16'!Z34/1000,Matrix!$E$11+('3.1.16'!Z34/1000))</f>
        <v>6.3600484334422613E-2</v>
      </c>
      <c r="H49" s="62">
        <f>IF($E$11="",'3.1.16'!AA34/1000,Matrix!$E$11+('3.1.16'!AA34/1000))</f>
        <v>6.3800484334422619E-2</v>
      </c>
      <c r="I49" s="56"/>
      <c r="J49" s="74">
        <f t="array" ref="J49">INDEX($AW$17:$AW$297,MATCH(MIN(IF($AW$17:$AW$297-(F49*(1+$BF$18))&gt;=0,$AW$17:$AW$297-(F49*(1+$BF$18)),"")),$AW$17:$AW$297-(F49*(1+$BF$18)),0))</f>
        <v>6.1900000000000004E-2</v>
      </c>
      <c r="K49" s="59">
        <f t="array" ref="K49">INDEX($AW$17:$AW$297,MATCH(MIN(IF($AW$17:$AW$297-(G49*(1+$BF$18))&gt;=0,$AW$17:$AW$297-(G49*(1+$BF$18)),"")),$AW$17:$AW$297-(G49*(1+$BF$18)),0))</f>
        <v>6.4299999999999996E-2</v>
      </c>
      <c r="L49" s="62">
        <f t="array" ref="L49">INDEX($AW$17:$AW$297,MATCH(MIN(IF($AW$17:$AW$297-(H49*(1+$BF$18))&gt;=0,$AW$17:$AW$297-(H49*(1+$BF$18)),"")),$AW$17:$AW$297-(H49*(1+$BF$18)),0))</f>
        <v>6.4299999999999996E-2</v>
      </c>
      <c r="S49"/>
      <c r="T49"/>
      <c r="U49" s="24" t="s">
        <v>140</v>
      </c>
      <c r="V49">
        <v>7.4100000000000013E-2</v>
      </c>
      <c r="W49" s="31" t="s">
        <v>141</v>
      </c>
      <c r="X49" s="27">
        <v>7.4499999999999955E-2</v>
      </c>
      <c r="Y49" s="31" t="s">
        <v>113</v>
      </c>
      <c r="Z49" s="27">
        <v>6.4399999999999957E-2</v>
      </c>
      <c r="AA49" s="31" t="s">
        <v>61</v>
      </c>
      <c r="AB49" s="27">
        <v>7.6899999999999955E-2</v>
      </c>
      <c r="AC49" s="31" t="s">
        <v>142</v>
      </c>
      <c r="AD49" s="27">
        <v>6.4399999999999957E-2</v>
      </c>
      <c r="AE49" s="31" t="s">
        <v>143</v>
      </c>
      <c r="AF49" s="32">
        <v>9.1499999999999998E-2</v>
      </c>
      <c r="AG49" s="31" t="s">
        <v>144</v>
      </c>
      <c r="AH49" s="32">
        <v>6.4499999999999905E-2</v>
      </c>
      <c r="AI49" s="31" t="s">
        <v>83</v>
      </c>
      <c r="AJ49" s="27">
        <v>5.7599999999999998E-2</v>
      </c>
      <c r="AK49" s="24" t="s">
        <v>151</v>
      </c>
      <c r="AL49" s="27">
        <v>6.7700000000000093E-2</v>
      </c>
      <c r="AM49" s="38"/>
      <c r="AN49" s="38"/>
      <c r="AO49" s="36"/>
      <c r="AP49" s="36"/>
      <c r="AQ49" s="23">
        <v>6.735000000000009E-2</v>
      </c>
      <c r="AR49" s="33" t="s">
        <v>193</v>
      </c>
      <c r="AS49" s="36"/>
      <c r="AT49" s="36"/>
      <c r="AU49" s="64">
        <v>7.1309999999999998E-2</v>
      </c>
      <c r="AV49" s="31" t="s">
        <v>70</v>
      </c>
      <c r="AW49" s="27">
        <v>5.7599999999999998E-2</v>
      </c>
      <c r="AX49" s="35" t="s">
        <v>149</v>
      </c>
      <c r="AY49" s="23">
        <v>8.7900000000000006E-2</v>
      </c>
      <c r="AZ49" s="30" t="s">
        <v>150</v>
      </c>
      <c r="BA49" s="23">
        <v>6.7700000000000093E-2</v>
      </c>
      <c r="BB49" s="64">
        <v>6.9389999999999993E-2</v>
      </c>
      <c r="BC49" s="11" t="s">
        <v>82</v>
      </c>
      <c r="BD49" s="7" t="s">
        <v>114</v>
      </c>
      <c r="BE49" s="8">
        <v>2.41E-2</v>
      </c>
      <c r="BF49" s="9">
        <v>3.2399999999999998E-2</v>
      </c>
      <c r="BG49" s="10" t="s">
        <v>73</v>
      </c>
      <c r="BH49" s="10"/>
      <c r="BI49" s="23">
        <v>6.7700000000000093E-2</v>
      </c>
      <c r="BJ49" s="23">
        <v>6.7700000000000093E-2</v>
      </c>
    </row>
    <row r="50" spans="1:62" x14ac:dyDescent="0.25">
      <c r="A50" s="69" t="str">
        <f>+'3.1.16'!A35</f>
        <v>2017-05-01</v>
      </c>
      <c r="B50" s="56" t="str">
        <f>+'3.1.16'!B35</f>
        <v>2019-04-30</v>
      </c>
      <c r="C50" s="56">
        <f>+'3.1.16'!C35</f>
        <v>24</v>
      </c>
      <c r="D50" s="56" t="str">
        <f>+'3.1.16'!D35</f>
        <v>COMED</v>
      </c>
      <c r="E50" s="56" t="s">
        <v>370</v>
      </c>
      <c r="F50" s="79">
        <f>IF($E$11="",'3.1.16'!Y35/1000,Matrix!$E$11+('3.1.16'!Y35/1000))</f>
        <v>6.3267138329267475E-2</v>
      </c>
      <c r="G50" s="59">
        <f>IF($E$11="",'3.1.16'!Z35/1000,Matrix!$E$11+('3.1.16'!Z35/1000))</f>
        <v>6.5567138329267485E-2</v>
      </c>
      <c r="H50" s="62">
        <f>IF($E$11="",'3.1.16'!AA35/1000,Matrix!$E$11+('3.1.16'!AA35/1000))</f>
        <v>6.5767138329267477E-2</v>
      </c>
      <c r="I50" s="56"/>
      <c r="J50" s="74">
        <f t="array" ref="J50">INDEX($AW$17:$AW$297,MATCH(MIN(IF($AW$17:$AW$297-(F50*(1+$BF$18))&gt;=0,$AW$17:$AW$297-(F50*(1+$BF$18)),"")),$AW$17:$AW$297-(F50*(1+$BF$18)),0))</f>
        <v>6.3899999999999998E-2</v>
      </c>
      <c r="K50" s="59">
        <f t="array" ref="K50">INDEX($AW$17:$AW$297,MATCH(MIN(IF($AW$17:$AW$297-(G50*(1+$BF$18))&gt;=0,$AW$17:$AW$297-(G50*(1+$BF$18)),"")),$AW$17:$AW$297-(G50*(1+$BF$18)),0))</f>
        <v>6.6299999999999998E-2</v>
      </c>
      <c r="L50" s="62">
        <f t="array" ref="L50">INDEX($AW$17:$AW$297,MATCH(MIN(IF($AW$17:$AW$297-(H50*(1+$BF$18))&gt;=0,$AW$17:$AW$297-(H50*(1+$BF$18)),"")),$AW$17:$AW$297-(H50*(1+$BF$18)),0))</f>
        <v>6.6299999999999998E-2</v>
      </c>
      <c r="S50"/>
      <c r="T50"/>
      <c r="U50" s="24" t="s">
        <v>140</v>
      </c>
      <c r="V50">
        <v>7.4600000000000014E-2</v>
      </c>
      <c r="W50" s="31" t="s">
        <v>141</v>
      </c>
      <c r="X50" s="27">
        <v>7.4849999999999944E-2</v>
      </c>
      <c r="Y50" s="31" t="s">
        <v>113</v>
      </c>
      <c r="Z50" s="27">
        <v>6.474999999999996E-2</v>
      </c>
      <c r="AA50" s="31" t="s">
        <v>61</v>
      </c>
      <c r="AB50" s="27">
        <v>7.7249999999999958E-2</v>
      </c>
      <c r="AC50" s="31" t="s">
        <v>142</v>
      </c>
      <c r="AD50" s="27">
        <v>6.474999999999996E-2</v>
      </c>
      <c r="AE50" s="31" t="s">
        <v>143</v>
      </c>
      <c r="AF50" s="32">
        <v>9.1999999999999998E-2</v>
      </c>
      <c r="AG50" s="31" t="s">
        <v>144</v>
      </c>
      <c r="AH50" s="32">
        <v>6.4849999999999908E-2</v>
      </c>
      <c r="AI50" s="31" t="s">
        <v>83</v>
      </c>
      <c r="AJ50" s="27">
        <v>5.79E-2</v>
      </c>
      <c r="AK50" s="24" t="s">
        <v>151</v>
      </c>
      <c r="AL50" s="27">
        <v>6.8050000000000097E-2</v>
      </c>
      <c r="AM50" s="38"/>
      <c r="AN50" s="38"/>
      <c r="AO50" s="36"/>
      <c r="AP50" s="36"/>
      <c r="AQ50" s="23">
        <v>6.7700000000000093E-2</v>
      </c>
      <c r="AR50" s="33" t="s">
        <v>194</v>
      </c>
      <c r="AS50" s="36"/>
      <c r="AT50" s="36"/>
      <c r="AU50" s="64">
        <v>7.1590000000000001E-2</v>
      </c>
      <c r="AV50" s="31" t="s">
        <v>70</v>
      </c>
      <c r="AW50" s="27">
        <v>5.79E-2</v>
      </c>
      <c r="AX50" s="35" t="s">
        <v>149</v>
      </c>
      <c r="AY50" s="23">
        <v>8.8900000000000007E-2</v>
      </c>
      <c r="AZ50" s="30" t="s">
        <v>150</v>
      </c>
      <c r="BA50" s="23">
        <v>6.8050000000000097E-2</v>
      </c>
      <c r="BB50" s="23">
        <v>6.9400000000000003E-2</v>
      </c>
      <c r="BC50" s="11" t="s">
        <v>82</v>
      </c>
      <c r="BD50" s="7" t="s">
        <v>60</v>
      </c>
      <c r="BE50" s="8">
        <v>1.0101010101010102E-2</v>
      </c>
      <c r="BF50" s="9">
        <v>1.298E-2</v>
      </c>
      <c r="BG50" s="10" t="s">
        <v>76</v>
      </c>
      <c r="BH50" s="10" t="s">
        <v>358</v>
      </c>
      <c r="BI50" s="23">
        <v>6.8050000000000097E-2</v>
      </c>
      <c r="BJ50" s="23">
        <v>6.8050000000000097E-2</v>
      </c>
    </row>
    <row r="51" spans="1:62" x14ac:dyDescent="0.25">
      <c r="A51" s="69" t="str">
        <f>+'3.1.16'!A36</f>
        <v>2017-05-01</v>
      </c>
      <c r="B51" s="56" t="str">
        <f>+'3.1.16'!B36</f>
        <v>2019-10-31</v>
      </c>
      <c r="C51" s="56">
        <f>+'3.1.16'!C36</f>
        <v>30</v>
      </c>
      <c r="D51" s="56" t="str">
        <f>+'3.1.16'!D36</f>
        <v>COMED</v>
      </c>
      <c r="E51" s="56" t="s">
        <v>370</v>
      </c>
      <c r="F51" s="79">
        <f>IF($E$11="",'3.1.16'!Y36/1000,Matrix!$E$11+('3.1.16'!Y36/1000))</f>
        <v>6.2743711201824023E-2</v>
      </c>
      <c r="G51" s="59">
        <f>IF($E$11="",'3.1.16'!Z36/1000,Matrix!$E$11+('3.1.16'!Z36/1000))</f>
        <v>6.504371120182402E-2</v>
      </c>
      <c r="H51" s="62">
        <f>IF($E$11="",'3.1.16'!AA36/1000,Matrix!$E$11+('3.1.16'!AA36/1000))</f>
        <v>6.5243711201824026E-2</v>
      </c>
      <c r="I51" s="56"/>
      <c r="J51" s="74">
        <f t="array" ref="J51">INDEX($AW$17:$AW$297,MATCH(MIN(IF($AW$17:$AW$297-(F51*(1+$BF$18))&gt;=0,$AW$17:$AW$297-(F51*(1+$BF$18)),"")),$AW$17:$AW$297-(F51*(1+$BF$18)),0))</f>
        <v>6.3299999999999995E-2</v>
      </c>
      <c r="K51" s="59">
        <f t="array" ref="K51">INDEX($AW$17:$AW$297,MATCH(MIN(IF($AW$17:$AW$297-(G51*(1+$BF$18))&gt;=0,$AW$17:$AW$297-(G51*(1+$BF$18)),"")),$AW$17:$AW$297-(G51*(1+$BF$18)),0))</f>
        <v>6.5599999999999992E-2</v>
      </c>
      <c r="L51" s="62">
        <f t="array" ref="L51">INDEX($AW$17:$AW$297,MATCH(MIN(IF($AW$17:$AW$297-(H51*(1+$BF$18))&gt;=0,$AW$17:$AW$297-(H51*(1+$BF$18)),"")),$AW$17:$AW$297-(H51*(1+$BF$18)),0))</f>
        <v>6.59E-2</v>
      </c>
      <c r="S51"/>
      <c r="T51"/>
      <c r="U51" s="24" t="s">
        <v>140</v>
      </c>
      <c r="V51">
        <v>7.5100000000000014E-2</v>
      </c>
      <c r="W51" s="31" t="s">
        <v>141</v>
      </c>
      <c r="X51" s="27">
        <v>7.5199999999999947E-2</v>
      </c>
      <c r="Y51" s="31" t="s">
        <v>113</v>
      </c>
      <c r="Z51" s="27">
        <v>6.5099999999999963E-2</v>
      </c>
      <c r="AA51" s="31" t="s">
        <v>61</v>
      </c>
      <c r="AB51" s="27">
        <v>7.7599999999999961E-2</v>
      </c>
      <c r="AC51" s="31" t="s">
        <v>142</v>
      </c>
      <c r="AD51" s="27">
        <v>6.5099999999999963E-2</v>
      </c>
      <c r="AE51" s="31" t="s">
        <v>143</v>
      </c>
      <c r="AF51" s="32">
        <v>9.2499999999999999E-2</v>
      </c>
      <c r="AG51" s="31" t="s">
        <v>144</v>
      </c>
      <c r="AH51" s="32">
        <v>6.5199999999999911E-2</v>
      </c>
      <c r="AI51" s="31" t="s">
        <v>83</v>
      </c>
      <c r="AJ51" s="27">
        <v>5.8299999999999998E-2</v>
      </c>
      <c r="AK51" s="24" t="s">
        <v>151</v>
      </c>
      <c r="AL51" s="27">
        <v>6.84000000000001E-2</v>
      </c>
      <c r="AM51" s="38"/>
      <c r="AN51" s="38"/>
      <c r="AO51" s="36"/>
      <c r="AP51" s="36"/>
      <c r="AQ51" s="23">
        <v>6.8050000000000097E-2</v>
      </c>
      <c r="AR51" s="33" t="s">
        <v>195</v>
      </c>
      <c r="AS51" s="36"/>
      <c r="AT51" s="36"/>
      <c r="AU51" s="64">
        <v>7.1859999999999993E-2</v>
      </c>
      <c r="AV51" s="31" t="s">
        <v>70</v>
      </c>
      <c r="AW51" s="27">
        <v>5.8299999999999998E-2</v>
      </c>
      <c r="AX51" s="35" t="s">
        <v>149</v>
      </c>
      <c r="AY51" s="23">
        <v>8.9899999999999994E-2</v>
      </c>
      <c r="AZ51" s="30" t="s">
        <v>150</v>
      </c>
      <c r="BA51" s="23">
        <v>6.84000000000001E-2</v>
      </c>
      <c r="BB51" s="23">
        <v>6.9500000000000006E-2</v>
      </c>
      <c r="BC51" s="11" t="s">
        <v>82</v>
      </c>
      <c r="BD51" s="7" t="s">
        <v>115</v>
      </c>
      <c r="BE51" s="8"/>
      <c r="BF51" s="9">
        <v>5.1799999999999999E-2</v>
      </c>
      <c r="BG51" s="10" t="s">
        <v>76</v>
      </c>
      <c r="BH51" s="10" t="s">
        <v>359</v>
      </c>
      <c r="BI51" s="23">
        <v>6.84000000000001E-2</v>
      </c>
      <c r="BJ51" s="23">
        <v>6.84000000000001E-2</v>
      </c>
    </row>
    <row r="52" spans="1:62" x14ac:dyDescent="0.25">
      <c r="A52" s="70" t="str">
        <f>+'3.1.16'!A37</f>
        <v>2017-05-01</v>
      </c>
      <c r="B52" s="57" t="str">
        <f>+'3.1.16'!B37</f>
        <v>2020-04-30</v>
      </c>
      <c r="C52" s="57">
        <f>+'3.1.16'!C37</f>
        <v>36</v>
      </c>
      <c r="D52" s="57" t="str">
        <f>+'3.1.16'!D37</f>
        <v>COMED</v>
      </c>
      <c r="E52" s="57" t="s">
        <v>370</v>
      </c>
      <c r="F52" s="81">
        <f>IF($E$11="",'3.1.16'!Y37/1000,Matrix!$E$11+('3.1.16'!Y37/1000))</f>
        <v>6.3459600479233547E-2</v>
      </c>
      <c r="G52" s="60">
        <f>IF($E$11="",'3.1.16'!Z37/1000,Matrix!$E$11+('3.1.16'!Z37/1000))</f>
        <v>6.5759600479233557E-2</v>
      </c>
      <c r="H52" s="63">
        <f>IF($E$11="",'3.1.16'!AA37/1000,Matrix!$E$11+('3.1.16'!AA37/1000))</f>
        <v>6.5959600479233563E-2</v>
      </c>
      <c r="I52" s="56"/>
      <c r="J52" s="75">
        <f t="array" ref="J52">INDEX($AW$17:$AW$297,MATCH(MIN(IF($AW$17:$AW$297-(F52*(1+$BF$18))&gt;=0,$AW$17:$AW$297-(F52*(1+$BF$18)),"")),$AW$17:$AW$297-(F52*(1+$BF$18)),0))</f>
        <v>6.3899999999999998E-2</v>
      </c>
      <c r="K52" s="60">
        <f t="array" ref="K52">INDEX($AW$17:$AW$297,MATCH(MIN(IF($AW$17:$AW$297-(G52*(1+$BF$18))&gt;=0,$AW$17:$AW$297-(G52*(1+$BF$18)),"")),$AW$17:$AW$297-(G52*(1+$BF$18)),0))</f>
        <v>6.6299999999999998E-2</v>
      </c>
      <c r="L52" s="63">
        <f t="array" ref="L52">INDEX($AW$17:$AW$297,MATCH(MIN(IF($AW$17:$AW$297-(H52*(1+$BF$18))&gt;=0,$AW$17:$AW$297-(H52*(1+$BF$18)),"")),$AW$17:$AW$297-(H52*(1+$BF$18)),0))</f>
        <v>6.6600000000000006E-2</v>
      </c>
      <c r="S52"/>
      <c r="T52"/>
      <c r="U52" s="24" t="s">
        <v>140</v>
      </c>
      <c r="V52">
        <v>7.5600000000000014E-2</v>
      </c>
      <c r="W52" s="31" t="s">
        <v>141</v>
      </c>
      <c r="X52" s="27">
        <v>7.5499999999999956E-2</v>
      </c>
      <c r="Y52" s="31" t="s">
        <v>113</v>
      </c>
      <c r="Z52" s="27">
        <v>6.5449999999999967E-2</v>
      </c>
      <c r="AA52" s="31" t="s">
        <v>61</v>
      </c>
      <c r="AB52" s="27">
        <v>7.7949999999999964E-2</v>
      </c>
      <c r="AC52" s="31" t="s">
        <v>142</v>
      </c>
      <c r="AD52" s="27">
        <v>6.5449999999999967E-2</v>
      </c>
      <c r="AE52" s="31" t="s">
        <v>143</v>
      </c>
      <c r="AF52" s="32">
        <v>9.2999999999999999E-2</v>
      </c>
      <c r="AG52" s="31" t="s">
        <v>144</v>
      </c>
      <c r="AH52" s="32">
        <v>6.5549999999999914E-2</v>
      </c>
      <c r="AI52" s="31" t="s">
        <v>83</v>
      </c>
      <c r="AJ52" s="27">
        <v>5.8600000000000006E-2</v>
      </c>
      <c r="AK52" s="24" t="s">
        <v>151</v>
      </c>
      <c r="AL52" s="27">
        <v>6.8750000000000103E-2</v>
      </c>
      <c r="AM52" s="38"/>
      <c r="AN52" s="38"/>
      <c r="AO52" s="36"/>
      <c r="AP52" s="36"/>
      <c r="AQ52" s="23">
        <v>6.84000000000001E-2</v>
      </c>
      <c r="AR52" s="33" t="s">
        <v>196</v>
      </c>
      <c r="AS52" s="36"/>
      <c r="AT52" s="36"/>
      <c r="AU52" s="64">
        <v>7.2139999999999996E-2</v>
      </c>
      <c r="AV52" s="31" t="s">
        <v>70</v>
      </c>
      <c r="AW52" s="27">
        <v>5.8600000000000006E-2</v>
      </c>
      <c r="AX52" s="35" t="s">
        <v>149</v>
      </c>
      <c r="AY52" s="23">
        <v>9.2950000000000005E-2</v>
      </c>
      <c r="AZ52" s="30" t="s">
        <v>150</v>
      </c>
      <c r="BA52" s="23">
        <v>6.8750000000000103E-2</v>
      </c>
      <c r="BB52" s="64">
        <v>6.966E-2</v>
      </c>
      <c r="BC52" s="11" t="s">
        <v>82</v>
      </c>
      <c r="BD52" s="7" t="s">
        <v>116</v>
      </c>
      <c r="BE52" s="8"/>
      <c r="BF52" s="9">
        <v>5.1799999999999999E-2</v>
      </c>
      <c r="BG52" s="10" t="s">
        <v>76</v>
      </c>
      <c r="BH52" s="10" t="s">
        <v>359</v>
      </c>
      <c r="BI52" s="23">
        <v>6.8750000000000103E-2</v>
      </c>
      <c r="BJ52" s="23">
        <v>6.8750000000000103E-2</v>
      </c>
    </row>
    <row r="53" spans="1:62" x14ac:dyDescent="0.25">
      <c r="A53" s="68" t="str">
        <f>+'3.1.16'!A38</f>
        <v>2017-06-01</v>
      </c>
      <c r="B53" s="55" t="str">
        <f>+'3.1.16'!B38</f>
        <v>2018-05-31</v>
      </c>
      <c r="C53" s="55">
        <f>+'3.1.16'!C38</f>
        <v>12</v>
      </c>
      <c r="D53" s="55" t="str">
        <f>+'3.1.16'!D38</f>
        <v>COMED</v>
      </c>
      <c r="E53" s="55" t="s">
        <v>370</v>
      </c>
      <c r="F53" s="80">
        <f>IF($E$11="",'3.1.16'!Y38/1000,Matrix!$E$11+('3.1.16'!Y38/1000))</f>
        <v>6.1525465474461805E-2</v>
      </c>
      <c r="G53" s="58">
        <f>IF($E$11="",'3.1.16'!Z38/1000,Matrix!$E$11+('3.1.16'!Z38/1000))</f>
        <v>6.3825465474461801E-2</v>
      </c>
      <c r="H53" s="61">
        <f>IF($E$11="",'3.1.16'!AA38/1000,Matrix!$E$11+('3.1.16'!AA38/1000))</f>
        <v>6.4025465474461807E-2</v>
      </c>
      <c r="I53" s="55"/>
      <c r="J53" s="73">
        <f t="array" ref="J53">INDEX($AW$17:$AW$297,MATCH(MIN(IF($AW$17:$AW$297-(F53*(1+$BF$18))&gt;=0,$AW$17:$AW$297-(F53*(1+$BF$18)),"")),$AW$17:$AW$297-(F53*(1+$BF$18)),0))</f>
        <v>6.2300000000000001E-2</v>
      </c>
      <c r="K53" s="58">
        <f t="array" ref="K53">INDEX($AW$17:$AW$297,MATCH(MIN(IF($AW$17:$AW$297-(G53*(1+$BF$18))&gt;=0,$AW$17:$AW$297-(G53*(1+$BF$18)),"")),$AW$17:$AW$297-(G53*(1+$BF$18)),0))</f>
        <v>6.4299999999999996E-2</v>
      </c>
      <c r="L53" s="61">
        <f t="array" ref="L53">INDEX($AW$17:$AW$297,MATCH(MIN(IF($AW$17:$AW$297-(H53*(1+$BF$18))&gt;=0,$AW$17:$AW$297-(H53*(1+$BF$18)),"")),$AW$17:$AW$297-(H53*(1+$BF$18)),0))</f>
        <v>6.4600000000000005E-2</v>
      </c>
      <c r="S53"/>
      <c r="T53"/>
      <c r="U53" s="24" t="s">
        <v>140</v>
      </c>
      <c r="V53">
        <v>7.6100000000000015E-2</v>
      </c>
      <c r="W53" s="31" t="s">
        <v>141</v>
      </c>
      <c r="X53" s="27">
        <v>7.5549999999999951E-2</v>
      </c>
      <c r="Y53" s="31" t="s">
        <v>113</v>
      </c>
      <c r="Z53" s="27">
        <v>6.579999999999997E-2</v>
      </c>
      <c r="AA53" s="31" t="s">
        <v>61</v>
      </c>
      <c r="AB53" s="27">
        <v>7.8299999999999967E-2</v>
      </c>
      <c r="AC53" s="31" t="s">
        <v>142</v>
      </c>
      <c r="AD53" s="27">
        <v>6.579999999999997E-2</v>
      </c>
      <c r="AE53" s="31" t="s">
        <v>143</v>
      </c>
      <c r="AF53" s="32">
        <v>9.35E-2</v>
      </c>
      <c r="AG53" s="31" t="s">
        <v>144</v>
      </c>
      <c r="AH53" s="32">
        <v>6.5899999999999917E-2</v>
      </c>
      <c r="AI53" s="31" t="s">
        <v>83</v>
      </c>
      <c r="AJ53" s="27">
        <v>5.8899999999999994E-2</v>
      </c>
      <c r="AK53" s="24" t="s">
        <v>151</v>
      </c>
      <c r="AL53" s="27">
        <v>6.9100000000000106E-2</v>
      </c>
      <c r="AM53" s="38"/>
      <c r="AN53" s="38"/>
      <c r="AO53" s="36"/>
      <c r="AP53" s="36"/>
      <c r="AQ53" s="23">
        <v>6.8750000000000103E-2</v>
      </c>
      <c r="AR53" s="33" t="s">
        <v>197</v>
      </c>
      <c r="AS53" s="36"/>
      <c r="AT53" s="36"/>
      <c r="AU53" s="64">
        <v>7.2410000000000002E-2</v>
      </c>
      <c r="AV53" s="31" t="s">
        <v>70</v>
      </c>
      <c r="AW53" s="27">
        <v>5.8899999999999994E-2</v>
      </c>
      <c r="AX53" s="35" t="s">
        <v>149</v>
      </c>
      <c r="AY53" s="23">
        <v>9.4549999999999995E-2</v>
      </c>
      <c r="AZ53" s="30" t="s">
        <v>150</v>
      </c>
      <c r="BA53" s="23">
        <v>6.9100000000000106E-2</v>
      </c>
      <c r="BB53" s="64">
        <v>6.9940000000000002E-2</v>
      </c>
      <c r="BC53" s="17" t="s">
        <v>83</v>
      </c>
      <c r="BD53" s="7" t="s">
        <v>52</v>
      </c>
      <c r="BE53" s="8">
        <v>2.5999999999999999E-3</v>
      </c>
      <c r="BF53" s="9">
        <v>0</v>
      </c>
      <c r="BG53" s="10" t="s">
        <v>76</v>
      </c>
      <c r="BH53" s="10" t="s">
        <v>360</v>
      </c>
      <c r="BI53" s="23">
        <v>6.9100000000000106E-2</v>
      </c>
      <c r="BJ53" s="23">
        <v>6.9100000000000106E-2</v>
      </c>
    </row>
    <row r="54" spans="1:62" x14ac:dyDescent="0.25">
      <c r="A54" s="69" t="str">
        <f>+'3.1.16'!A39</f>
        <v>2017-06-01</v>
      </c>
      <c r="B54" s="56" t="str">
        <f>+'3.1.16'!B39</f>
        <v>2018-11-30</v>
      </c>
      <c r="C54" s="56">
        <f>+'3.1.16'!C39</f>
        <v>18</v>
      </c>
      <c r="D54" s="56" t="str">
        <f>+'3.1.16'!D39</f>
        <v>COMED</v>
      </c>
      <c r="E54" s="56" t="s">
        <v>370</v>
      </c>
      <c r="F54" s="79">
        <f>IF($E$11="",'3.1.16'!Y39/1000,Matrix!$E$11+('3.1.16'!Y39/1000))</f>
        <v>6.1835449117470007E-2</v>
      </c>
      <c r="G54" s="59">
        <f>IF($E$11="",'3.1.16'!Z39/1000,Matrix!$E$11+('3.1.16'!Z39/1000))</f>
        <v>6.4135449117470003E-2</v>
      </c>
      <c r="H54" s="62">
        <f>IF($E$11="",'3.1.16'!AA39/1000,Matrix!$E$11+('3.1.16'!AA39/1000))</f>
        <v>6.4335449117470009E-2</v>
      </c>
      <c r="I54" s="56"/>
      <c r="J54" s="74">
        <f t="array" ref="J54">INDEX($AW$17:$AW$297,MATCH(MIN(IF($AW$17:$AW$297-(F54*(1+$BF$18))&gt;=0,$AW$17:$AW$297-(F54*(1+$BF$18)),"")),$AW$17:$AW$297-(F54*(1+$BF$18)),0))</f>
        <v>6.2300000000000001E-2</v>
      </c>
      <c r="K54" s="59">
        <f t="array" ref="K54">INDEX($AW$17:$AW$297,MATCH(MIN(IF($AW$17:$AW$297-(G54*(1+$BF$18))&gt;=0,$AW$17:$AW$297-(G54*(1+$BF$18)),"")),$AW$17:$AW$297-(G54*(1+$BF$18)),0))</f>
        <v>6.4600000000000005E-2</v>
      </c>
      <c r="L54" s="62">
        <f t="array" ref="L54">INDEX($AW$17:$AW$297,MATCH(MIN(IF($AW$17:$AW$297-(H54*(1+$BF$18))&gt;=0,$AW$17:$AW$297-(H54*(1+$BF$18)),"")),$AW$17:$AW$297-(H54*(1+$BF$18)),0))</f>
        <v>6.4899999999999999E-2</v>
      </c>
      <c r="S54"/>
      <c r="T54"/>
      <c r="U54" s="24" t="s">
        <v>140</v>
      </c>
      <c r="V54">
        <v>7.6600000000000015E-2</v>
      </c>
      <c r="W54" s="31" t="s">
        <v>141</v>
      </c>
      <c r="X54" s="27">
        <v>7.5899999999999954E-2</v>
      </c>
      <c r="Y54" s="31" t="s">
        <v>113</v>
      </c>
      <c r="Z54" s="27">
        <v>6.6149999999999973E-2</v>
      </c>
      <c r="AA54" s="31" t="s">
        <v>61</v>
      </c>
      <c r="AB54" s="27">
        <v>7.864999999999997E-2</v>
      </c>
      <c r="AC54" s="31" t="s">
        <v>142</v>
      </c>
      <c r="AD54" s="27">
        <v>6.6149999999999973E-2</v>
      </c>
      <c r="AE54" s="31" t="s">
        <v>143</v>
      </c>
      <c r="AF54" s="32">
        <v>9.4E-2</v>
      </c>
      <c r="AG54" s="31" t="s">
        <v>144</v>
      </c>
      <c r="AH54" s="32">
        <v>6.624999999999992E-2</v>
      </c>
      <c r="AI54" s="31" t="s">
        <v>83</v>
      </c>
      <c r="AJ54" s="27">
        <v>5.9299999999999999E-2</v>
      </c>
      <c r="AK54" s="24" t="s">
        <v>151</v>
      </c>
      <c r="AL54" s="27">
        <v>6.9450000000000109E-2</v>
      </c>
      <c r="AM54" s="38"/>
      <c r="AN54" s="38"/>
      <c r="AO54" s="36"/>
      <c r="AP54" s="36"/>
      <c r="AQ54" s="23">
        <v>6.9100000000000106E-2</v>
      </c>
      <c r="AR54" s="33" t="s">
        <v>198</v>
      </c>
      <c r="AS54" s="36"/>
      <c r="AT54" s="36"/>
      <c r="AU54" s="64">
        <v>7.2690000000000005E-2</v>
      </c>
      <c r="AV54" s="31" t="s">
        <v>70</v>
      </c>
      <c r="AW54" s="27">
        <v>5.9299999999999999E-2</v>
      </c>
      <c r="AX54" s="30" t="s">
        <v>149</v>
      </c>
      <c r="AY54" s="23">
        <v>9.7989999999999994E-2</v>
      </c>
      <c r="AZ54" s="30" t="s">
        <v>150</v>
      </c>
      <c r="BA54" s="23">
        <v>6.9450000000000109E-2</v>
      </c>
      <c r="BB54" s="64">
        <v>7.0209999999999995E-2</v>
      </c>
      <c r="BC54" s="11" t="s">
        <v>83</v>
      </c>
      <c r="BD54" s="7" t="s">
        <v>50</v>
      </c>
      <c r="BE54" s="8">
        <v>2.5999999999999999E-3</v>
      </c>
      <c r="BF54" s="9">
        <v>0</v>
      </c>
      <c r="BG54" s="10" t="s">
        <v>76</v>
      </c>
      <c r="BH54" s="10" t="s">
        <v>360</v>
      </c>
      <c r="BI54" s="23">
        <v>6.9450000000000109E-2</v>
      </c>
      <c r="BJ54" s="23">
        <v>6.9450000000000109E-2</v>
      </c>
    </row>
    <row r="55" spans="1:62" x14ac:dyDescent="0.25">
      <c r="A55" s="69" t="str">
        <f>+'3.1.16'!A40</f>
        <v>2017-06-01</v>
      </c>
      <c r="B55" s="56" t="str">
        <f>+'3.1.16'!B40</f>
        <v>2019-05-31</v>
      </c>
      <c r="C55" s="56">
        <f>+'3.1.16'!C40</f>
        <v>24</v>
      </c>
      <c r="D55" s="56" t="str">
        <f>+'3.1.16'!D40</f>
        <v>COMED</v>
      </c>
      <c r="E55" s="56" t="s">
        <v>370</v>
      </c>
      <c r="F55" s="79">
        <f>IF($E$11="",'3.1.16'!Y40/1000,Matrix!$E$11+('3.1.16'!Y40/1000))</f>
        <v>6.3665966282036537E-2</v>
      </c>
      <c r="G55" s="59">
        <f>IF($E$11="",'3.1.16'!Z40/1000,Matrix!$E$11+('3.1.16'!Z40/1000))</f>
        <v>6.5965966282036534E-2</v>
      </c>
      <c r="H55" s="62">
        <f>IF($E$11="",'3.1.16'!AA40/1000,Matrix!$E$11+('3.1.16'!AA40/1000))</f>
        <v>6.616596628203654E-2</v>
      </c>
      <c r="I55" s="56"/>
      <c r="J55" s="74">
        <f t="array" ref="J55">INDEX($AW$17:$AW$297,MATCH(MIN(IF($AW$17:$AW$297-(F55*(1+$BF$18))&gt;=0,$AW$17:$AW$297-(F55*(1+$BF$18)),"")),$AW$17:$AW$297-(F55*(1+$BF$18)),0))</f>
        <v>6.4299999999999996E-2</v>
      </c>
      <c r="K55" s="59">
        <f t="array" ref="K55">INDEX($AW$17:$AW$297,MATCH(MIN(IF($AW$17:$AW$297-(G55*(1+$BF$18))&gt;=0,$AW$17:$AW$297-(G55*(1+$BF$18)),"")),$AW$17:$AW$297-(G55*(1+$BF$18)),0))</f>
        <v>6.6600000000000006E-2</v>
      </c>
      <c r="L55" s="62">
        <f t="array" ref="L55">INDEX($AW$17:$AW$297,MATCH(MIN(IF($AW$17:$AW$297-(H55*(1+$BF$18))&gt;=0,$AW$17:$AW$297-(H55*(1+$BF$18)),"")),$AW$17:$AW$297-(H55*(1+$BF$18)),0))</f>
        <v>6.6900000000000001E-2</v>
      </c>
      <c r="S55"/>
      <c r="T55"/>
      <c r="U55" s="24" t="s">
        <v>140</v>
      </c>
      <c r="V55">
        <v>7.7100000000000016E-2</v>
      </c>
      <c r="W55" s="31" t="s">
        <v>141</v>
      </c>
      <c r="X55" s="27">
        <v>7.6249999999999957E-2</v>
      </c>
      <c r="Y55" s="31" t="s">
        <v>113</v>
      </c>
      <c r="Z55" s="27">
        <v>6.6499999999999976E-2</v>
      </c>
      <c r="AA55" s="31" t="s">
        <v>61</v>
      </c>
      <c r="AB55" s="27">
        <v>7.8999999999999973E-2</v>
      </c>
      <c r="AC55" s="31" t="s">
        <v>142</v>
      </c>
      <c r="AD55" s="27">
        <v>6.6499999999999976E-2</v>
      </c>
      <c r="AE55" s="31" t="s">
        <v>143</v>
      </c>
      <c r="AF55" s="32">
        <v>9.4500000000000001E-2</v>
      </c>
      <c r="AG55" s="31" t="s">
        <v>144</v>
      </c>
      <c r="AH55" s="32">
        <v>6.6599999999999923E-2</v>
      </c>
      <c r="AI55" s="31" t="s">
        <v>83</v>
      </c>
      <c r="AJ55" s="27">
        <v>5.96E-2</v>
      </c>
      <c r="AK55" s="24" t="s">
        <v>151</v>
      </c>
      <c r="AL55" s="27">
        <v>6.9800000000000112E-2</v>
      </c>
      <c r="AM55" s="38"/>
      <c r="AN55" s="38"/>
      <c r="AO55" s="36"/>
      <c r="AP55" s="36"/>
      <c r="AQ55" s="23">
        <v>6.9450000000000109E-2</v>
      </c>
      <c r="AR55" s="33" t="s">
        <v>199</v>
      </c>
      <c r="AS55" s="36"/>
      <c r="AT55" s="36"/>
      <c r="AU55" s="64">
        <v>7.2959999999999997E-2</v>
      </c>
      <c r="AV55" s="31" t="s">
        <v>70</v>
      </c>
      <c r="AW55" s="27">
        <v>5.96E-2</v>
      </c>
      <c r="AX55" s="35" t="s">
        <v>149</v>
      </c>
      <c r="AY55" s="23">
        <v>9.7989999999999994E-2</v>
      </c>
      <c r="AZ55" s="30" t="s">
        <v>150</v>
      </c>
      <c r="BA55" s="23">
        <v>6.9800000000000112E-2</v>
      </c>
      <c r="BB55" s="64">
        <v>7.0489999999999997E-2</v>
      </c>
      <c r="BC55" s="11" t="s">
        <v>83</v>
      </c>
      <c r="BD55" s="7" t="s">
        <v>117</v>
      </c>
      <c r="BE55" s="8">
        <v>2.5999999999999999E-3</v>
      </c>
      <c r="BF55" s="9">
        <v>0</v>
      </c>
      <c r="BG55" s="10" t="s">
        <v>76</v>
      </c>
      <c r="BH55" s="10" t="s">
        <v>360</v>
      </c>
      <c r="BI55" s="23">
        <v>6.9800000000000112E-2</v>
      </c>
      <c r="BJ55" s="23">
        <v>6.9800000000000112E-2</v>
      </c>
    </row>
    <row r="56" spans="1:62" x14ac:dyDescent="0.25">
      <c r="A56" s="69" t="str">
        <f>+'3.1.16'!A41</f>
        <v>2017-06-01</v>
      </c>
      <c r="B56" s="56" t="str">
        <f>+'3.1.16'!B41</f>
        <v>2019-11-30</v>
      </c>
      <c r="C56" s="56">
        <f>+'3.1.16'!C41</f>
        <v>30</v>
      </c>
      <c r="D56" s="56" t="str">
        <f>+'3.1.16'!D41</f>
        <v>COMED</v>
      </c>
      <c r="E56" s="56" t="s">
        <v>370</v>
      </c>
      <c r="F56" s="79">
        <f>IF($E$11="",'3.1.16'!Y41/1000,Matrix!$E$11+('3.1.16'!Y41/1000))</f>
        <v>6.3381061823679946E-2</v>
      </c>
      <c r="G56" s="59">
        <f>IF($E$11="",'3.1.16'!Z41/1000,Matrix!$E$11+('3.1.16'!Z41/1000))</f>
        <v>6.5681061823679943E-2</v>
      </c>
      <c r="H56" s="62">
        <f>IF($E$11="",'3.1.16'!AA41/1000,Matrix!$E$11+('3.1.16'!AA41/1000))</f>
        <v>6.5881061823679948E-2</v>
      </c>
      <c r="I56" s="56"/>
      <c r="J56" s="74">
        <f t="array" ref="J56">INDEX($AW$17:$AW$297,MATCH(MIN(IF($AW$17:$AW$297-(F56*(1+$BF$18))&gt;=0,$AW$17:$AW$297-(F56*(1+$BF$18)),"")),$AW$17:$AW$297-(F56*(1+$BF$18)),0))</f>
        <v>6.3899999999999998E-2</v>
      </c>
      <c r="K56" s="59">
        <f t="array" ref="K56">INDEX($AW$17:$AW$297,MATCH(MIN(IF($AW$17:$AW$297-(G56*(1+$BF$18))&gt;=0,$AW$17:$AW$297-(G56*(1+$BF$18)),"")),$AW$17:$AW$297-(G56*(1+$BF$18)),0))</f>
        <v>6.6299999999999998E-2</v>
      </c>
      <c r="L56" s="62">
        <f t="array" ref="L56">INDEX($AW$17:$AW$297,MATCH(MIN(IF($AW$17:$AW$297-(H56*(1+$BF$18))&gt;=0,$AW$17:$AW$297-(H56*(1+$BF$18)),"")),$AW$17:$AW$297-(H56*(1+$BF$18)),0))</f>
        <v>6.6600000000000006E-2</v>
      </c>
      <c r="S56"/>
      <c r="T56"/>
      <c r="U56" s="24" t="s">
        <v>140</v>
      </c>
      <c r="V56">
        <v>7.7600000000000016E-2</v>
      </c>
      <c r="W56" s="31" t="s">
        <v>141</v>
      </c>
      <c r="X56" s="27">
        <v>7.6499999999999957E-2</v>
      </c>
      <c r="Y56" s="31" t="s">
        <v>113</v>
      </c>
      <c r="Z56" s="27">
        <v>6.6849999999999979E-2</v>
      </c>
      <c r="AA56" s="31" t="s">
        <v>61</v>
      </c>
      <c r="AB56" s="27">
        <v>7.9349999999999976E-2</v>
      </c>
      <c r="AC56" s="31" t="s">
        <v>142</v>
      </c>
      <c r="AD56" s="27">
        <v>6.6849999999999979E-2</v>
      </c>
      <c r="AE56" s="31" t="s">
        <v>143</v>
      </c>
      <c r="AF56" s="32">
        <v>9.5000000000000001E-2</v>
      </c>
      <c r="AG56" s="31" t="s">
        <v>144</v>
      </c>
      <c r="AH56" s="32">
        <v>6.6949999999999926E-2</v>
      </c>
      <c r="AI56" s="31" t="s">
        <v>83</v>
      </c>
      <c r="AJ56" s="27">
        <v>5.9900000000000002E-2</v>
      </c>
      <c r="AK56" s="24" t="s">
        <v>151</v>
      </c>
      <c r="AL56" s="27">
        <v>7.0150000000000115E-2</v>
      </c>
      <c r="AM56" s="38"/>
      <c r="AN56" s="38"/>
      <c r="AO56" s="36"/>
      <c r="AP56" s="36"/>
      <c r="AQ56" s="23">
        <v>6.9800000000000112E-2</v>
      </c>
      <c r="AR56" s="33" t="s">
        <v>200</v>
      </c>
      <c r="AS56" s="36"/>
      <c r="AT56" s="36"/>
      <c r="AU56" s="64">
        <v>7.324E-2</v>
      </c>
      <c r="AV56" s="31" t="s">
        <v>70</v>
      </c>
      <c r="AW56" s="27">
        <v>5.9900000000000002E-2</v>
      </c>
      <c r="AX56" s="30" t="s">
        <v>149</v>
      </c>
      <c r="AY56" s="23">
        <v>9.9489999999999995E-2</v>
      </c>
      <c r="AZ56" s="30" t="s">
        <v>150</v>
      </c>
      <c r="BA56" s="23">
        <v>7.0150000000000115E-2</v>
      </c>
      <c r="BB56" s="64">
        <v>7.0760000000000003E-2</v>
      </c>
      <c r="BC56" s="11" t="s">
        <v>83</v>
      </c>
      <c r="BD56" s="7" t="s">
        <v>118</v>
      </c>
      <c r="BE56" s="8">
        <v>2.5999999999999999E-3</v>
      </c>
      <c r="BF56" s="9">
        <v>0</v>
      </c>
      <c r="BG56" s="10" t="s">
        <v>76</v>
      </c>
      <c r="BH56" s="10" t="s">
        <v>360</v>
      </c>
      <c r="BI56" s="23">
        <v>7.0150000000000115E-2</v>
      </c>
      <c r="BJ56" s="23">
        <v>7.0150000000000115E-2</v>
      </c>
    </row>
    <row r="57" spans="1:62" x14ac:dyDescent="0.25">
      <c r="A57" s="70" t="str">
        <f>+'3.1.16'!A42</f>
        <v>2017-06-01</v>
      </c>
      <c r="B57" s="57" t="str">
        <f>+'3.1.16'!B42</f>
        <v>2020-05-31</v>
      </c>
      <c r="C57" s="57">
        <f>+'3.1.16'!C42</f>
        <v>36</v>
      </c>
      <c r="D57" s="57" t="str">
        <f>+'3.1.16'!D42</f>
        <v>COMED</v>
      </c>
      <c r="E57" s="57" t="s">
        <v>370</v>
      </c>
      <c r="F57" s="81">
        <f>IF($E$11="",'3.1.16'!Y42/1000,Matrix!$E$11+('3.1.16'!Y42/1000))</f>
        <v>6.43026643836032E-2</v>
      </c>
      <c r="G57" s="60">
        <f>IF($E$11="",'3.1.16'!Z42/1000,Matrix!$E$11+('3.1.16'!Z42/1000))</f>
        <v>6.6602664383603197E-2</v>
      </c>
      <c r="H57" s="63">
        <f>IF($E$11="",'3.1.16'!AA42/1000,Matrix!$E$11+('3.1.16'!AA42/1000))</f>
        <v>6.6802664383603202E-2</v>
      </c>
      <c r="I57" s="56"/>
      <c r="J57" s="75">
        <f t="array" ref="J57">INDEX($AW$17:$AW$297,MATCH(MIN(IF($AW$17:$AW$297-(F57*(1+$BF$18))&gt;=0,$AW$17:$AW$297-(F57*(1+$BF$18)),"")),$AW$17:$AW$297-(F57*(1+$BF$18)),0))</f>
        <v>6.4899999999999999E-2</v>
      </c>
      <c r="K57" s="60">
        <f t="array" ref="K57">INDEX($AW$17:$AW$297,MATCH(MIN(IF($AW$17:$AW$297-(G57*(1+$BF$18))&gt;=0,$AW$17:$AW$297-(G57*(1+$BF$18)),"")),$AW$17:$AW$297-(G57*(1+$BF$18)),0))</f>
        <v>6.7299999999999999E-2</v>
      </c>
      <c r="L57" s="63">
        <f t="array" ref="L57">INDEX($AW$17:$AW$297,MATCH(MIN(IF($AW$17:$AW$297-(H57*(1+$BF$18))&gt;=0,$AW$17:$AW$297-(H57*(1+$BF$18)),"")),$AW$17:$AW$297-(H57*(1+$BF$18)),0))</f>
        <v>6.7299999999999999E-2</v>
      </c>
      <c r="S57"/>
      <c r="T57"/>
      <c r="U57" s="24" t="s">
        <v>140</v>
      </c>
      <c r="V57">
        <v>7.8100000000000017E-2</v>
      </c>
      <c r="W57" s="31" t="s">
        <v>141</v>
      </c>
      <c r="X57" s="27">
        <v>7.659999999999996E-2</v>
      </c>
      <c r="Y57" s="31" t="s">
        <v>113</v>
      </c>
      <c r="Z57" s="27">
        <v>6.7199999999999982E-2</v>
      </c>
      <c r="AA57" s="31" t="s">
        <v>61</v>
      </c>
      <c r="AB57" s="27">
        <v>7.9699999999999979E-2</v>
      </c>
      <c r="AC57" s="31" t="s">
        <v>142</v>
      </c>
      <c r="AD57" s="27">
        <v>6.7199999999999982E-2</v>
      </c>
      <c r="AE57" s="31" t="s">
        <v>143</v>
      </c>
      <c r="AF57" s="32">
        <v>9.5500000000000002E-2</v>
      </c>
      <c r="AG57" s="31" t="s">
        <v>144</v>
      </c>
      <c r="AH57" s="32">
        <v>6.7299999999999929E-2</v>
      </c>
      <c r="AI57" s="31" t="s">
        <v>83</v>
      </c>
      <c r="AJ57" s="27">
        <v>6.0299999999999999E-2</v>
      </c>
      <c r="AK57" s="24" t="s">
        <v>151</v>
      </c>
      <c r="AL57" s="27">
        <v>7.0500000000000118E-2</v>
      </c>
      <c r="AM57" s="38"/>
      <c r="AN57" s="38"/>
      <c r="AO57" s="36"/>
      <c r="AP57" s="36"/>
      <c r="AQ57" s="23">
        <v>7.0150000000000115E-2</v>
      </c>
      <c r="AR57" s="33" t="s">
        <v>201</v>
      </c>
      <c r="AS57" s="36"/>
      <c r="AT57" s="36"/>
      <c r="AU57" s="64">
        <v>7.3510000000000006E-2</v>
      </c>
      <c r="AV57" s="31" t="s">
        <v>70</v>
      </c>
      <c r="AW57" s="27">
        <v>6.0299999999999999E-2</v>
      </c>
      <c r="AX57" s="30" t="s">
        <v>149</v>
      </c>
      <c r="AY57" s="23">
        <v>9.9900000000000003E-2</v>
      </c>
      <c r="AZ57" s="30" t="s">
        <v>150</v>
      </c>
      <c r="BA57" s="23">
        <v>7.0500000000000118E-2</v>
      </c>
      <c r="BB57" s="64">
        <v>7.1040000000000006E-2</v>
      </c>
      <c r="BC57" s="11" t="s">
        <v>83</v>
      </c>
      <c r="BD57" s="7" t="s">
        <v>119</v>
      </c>
      <c r="BE57" s="8">
        <v>2.5999999999999999E-3</v>
      </c>
      <c r="BF57" s="9">
        <v>0</v>
      </c>
      <c r="BG57" s="10" t="s">
        <v>76</v>
      </c>
      <c r="BH57" s="10" t="s">
        <v>360</v>
      </c>
      <c r="BI57" s="23">
        <v>7.0500000000000118E-2</v>
      </c>
      <c r="BJ57" s="23">
        <v>7.0500000000000118E-2</v>
      </c>
    </row>
    <row r="58" spans="1:62" x14ac:dyDescent="0.25">
      <c r="A58" s="68" t="str">
        <f>+'3.1.16'!A43</f>
        <v>2017-07-01</v>
      </c>
      <c r="B58" s="55" t="str">
        <f>+'3.1.16'!B43</f>
        <v>2018-06-30</v>
      </c>
      <c r="C58" s="55">
        <f>+'3.1.16'!C43</f>
        <v>12</v>
      </c>
      <c r="D58" s="55" t="str">
        <f>+'3.1.16'!D43</f>
        <v>COMED</v>
      </c>
      <c r="E58" s="55" t="s">
        <v>370</v>
      </c>
      <c r="F58" s="80">
        <f>IF($E$11="",'3.1.16'!Y43/1000,Matrix!$E$11+('3.1.16'!Y43/1000))</f>
        <v>6.1934807849140669E-2</v>
      </c>
      <c r="G58" s="58">
        <f>IF($E$11="",'3.1.16'!Z43/1000,Matrix!$E$11+('3.1.16'!Z43/1000))</f>
        <v>6.4234807849140665E-2</v>
      </c>
      <c r="H58" s="61">
        <f>IF($E$11="",'3.1.16'!AA43/1000,Matrix!$E$11+('3.1.16'!AA43/1000))</f>
        <v>6.4434807849140671E-2</v>
      </c>
      <c r="I58" s="55"/>
      <c r="J58" s="73">
        <f t="array" ref="J58">INDEX($AW$17:$AW$297,MATCH(MIN(IF($AW$17:$AW$297-(F58*(1+$BF$18))&gt;=0,$AW$17:$AW$297-(F58*(1+$BF$18)),"")),$AW$17:$AW$297-(F58*(1+$BF$18)),0))</f>
        <v>6.2600000000000003E-2</v>
      </c>
      <c r="K58" s="58">
        <f t="array" ref="K58">INDEX($AW$17:$AW$297,MATCH(MIN(IF($AW$17:$AW$297-(G58*(1+$BF$18))&gt;=0,$AW$17:$AW$297-(G58*(1+$BF$18)),"")),$AW$17:$AW$297-(G58*(1+$BF$18)),0))</f>
        <v>6.4899999999999999E-2</v>
      </c>
      <c r="L58" s="61">
        <f t="array" ref="L58">INDEX($AW$17:$AW$297,MATCH(MIN(IF($AW$17:$AW$297-(H58*(1+$BF$18))&gt;=0,$AW$17:$AW$297-(H58*(1+$BF$18)),"")),$AW$17:$AW$297-(H58*(1+$BF$18)),0))</f>
        <v>6.4899999999999999E-2</v>
      </c>
      <c r="S58"/>
      <c r="T58"/>
      <c r="U58" s="24" t="s">
        <v>140</v>
      </c>
      <c r="V58">
        <v>7.8600000000000017E-2</v>
      </c>
      <c r="W58" s="31" t="s">
        <v>141</v>
      </c>
      <c r="X58" s="27">
        <v>7.6949999999999963E-2</v>
      </c>
      <c r="Y58" s="31" t="s">
        <v>113</v>
      </c>
      <c r="Z58" s="27">
        <v>6.7549999999999985E-2</v>
      </c>
      <c r="AA58" s="31" t="s">
        <v>61</v>
      </c>
      <c r="AB58" s="27">
        <v>8.0049999999999982E-2</v>
      </c>
      <c r="AC58" s="31" t="s">
        <v>142</v>
      </c>
      <c r="AD58" s="27">
        <v>6.7549999999999985E-2</v>
      </c>
      <c r="AE58" s="31" t="s">
        <v>143</v>
      </c>
      <c r="AF58" s="32">
        <v>9.6000000000000002E-2</v>
      </c>
      <c r="AG58" s="31" t="s">
        <v>144</v>
      </c>
      <c r="AH58" s="32">
        <v>6.7649999999999932E-2</v>
      </c>
      <c r="AI58" s="31" t="s">
        <v>83</v>
      </c>
      <c r="AJ58" s="27">
        <v>6.0599999999999994E-2</v>
      </c>
      <c r="AK58" s="24" t="s">
        <v>151</v>
      </c>
      <c r="AL58" s="27">
        <v>7.0850000000000121E-2</v>
      </c>
      <c r="AM58" s="38"/>
      <c r="AN58" s="38"/>
      <c r="AO58" s="36"/>
      <c r="AP58" s="36"/>
      <c r="AQ58" s="23">
        <v>7.0500000000000118E-2</v>
      </c>
      <c r="AR58" s="33" t="s">
        <v>202</v>
      </c>
      <c r="AS58" s="36"/>
      <c r="AT58" s="36"/>
      <c r="AU58" s="64">
        <v>7.3789999999999994E-2</v>
      </c>
      <c r="AV58" s="31" t="s">
        <v>70</v>
      </c>
      <c r="AW58" s="27">
        <v>6.0599999999999994E-2</v>
      </c>
      <c r="AX58" s="30" t="s">
        <v>149</v>
      </c>
      <c r="AY58" s="23">
        <v>0.10009999999999999</v>
      </c>
      <c r="AZ58" s="30" t="s">
        <v>150</v>
      </c>
      <c r="BA58" s="23">
        <v>7.0850000000000121E-2</v>
      </c>
      <c r="BB58" s="64">
        <v>7.1309999999999998E-2</v>
      </c>
      <c r="BC58" s="11" t="s">
        <v>83</v>
      </c>
      <c r="BD58" s="7" t="s">
        <v>120</v>
      </c>
      <c r="BE58" s="8">
        <v>2.5999999999999999E-3</v>
      </c>
      <c r="BF58" s="9">
        <v>0</v>
      </c>
      <c r="BG58" s="10" t="s">
        <v>76</v>
      </c>
      <c r="BH58" s="10" t="s">
        <v>360</v>
      </c>
      <c r="BI58" s="23">
        <v>7.0850000000000121E-2</v>
      </c>
      <c r="BJ58" s="23">
        <v>7.0850000000000121E-2</v>
      </c>
    </row>
    <row r="59" spans="1:62" x14ac:dyDescent="0.25">
      <c r="A59" s="69" t="str">
        <f>+'3.1.16'!A44</f>
        <v>2017-07-01</v>
      </c>
      <c r="B59" s="56" t="str">
        <f>+'3.1.16'!B44</f>
        <v>2018-12-31</v>
      </c>
      <c r="C59" s="56">
        <f>+'3.1.16'!C44</f>
        <v>18</v>
      </c>
      <c r="D59" s="56" t="str">
        <f>+'3.1.16'!D44</f>
        <v>COMED</v>
      </c>
      <c r="E59" s="56" t="s">
        <v>370</v>
      </c>
      <c r="F59" s="79">
        <f>IF($E$11="",'3.1.16'!Y44/1000,Matrix!$E$11+('3.1.16'!Y44/1000))</f>
        <v>6.2240735147105146E-2</v>
      </c>
      <c r="G59" s="59">
        <f>IF($E$11="",'3.1.16'!Z44/1000,Matrix!$E$11+('3.1.16'!Z44/1000))</f>
        <v>6.4540735147105149E-2</v>
      </c>
      <c r="H59" s="62">
        <f>IF($E$11="",'3.1.16'!AA44/1000,Matrix!$E$11+('3.1.16'!AA44/1000))</f>
        <v>6.4740735147105141E-2</v>
      </c>
      <c r="I59" s="56"/>
      <c r="J59" s="74">
        <f t="array" ref="J59">INDEX($AW$17:$AW$297,MATCH(MIN(IF($AW$17:$AW$297-(F59*(1+$BF$18))&gt;=0,$AW$17:$AW$297-(F59*(1+$BF$18)),"")),$AW$17:$AW$297-(F59*(1+$BF$18)),0))</f>
        <v>6.2899999999999998E-2</v>
      </c>
      <c r="K59" s="59">
        <f t="array" ref="K59">INDEX($AW$17:$AW$297,MATCH(MIN(IF($AW$17:$AW$297-(G59*(1+$BF$18))&gt;=0,$AW$17:$AW$297-(G59*(1+$BF$18)),"")),$AW$17:$AW$297-(G59*(1+$BF$18)),0))</f>
        <v>6.5299999999999997E-2</v>
      </c>
      <c r="L59" s="62">
        <f t="array" ref="L59">INDEX($AW$17:$AW$297,MATCH(MIN(IF($AW$17:$AW$297-(H59*(1+$BF$18))&gt;=0,$AW$17:$AW$297-(H59*(1+$BF$18)),"")),$AW$17:$AW$297-(H59*(1+$BF$18)),0))</f>
        <v>6.5299999999999997E-2</v>
      </c>
      <c r="S59"/>
      <c r="T59"/>
      <c r="U59" s="24" t="s">
        <v>140</v>
      </c>
      <c r="V59">
        <v>7.9100000000000018E-2</v>
      </c>
      <c r="W59" s="31" t="s">
        <v>141</v>
      </c>
      <c r="X59" s="27">
        <v>7.7299999999999966E-2</v>
      </c>
      <c r="Y59" s="31" t="s">
        <v>113</v>
      </c>
      <c r="Z59" s="27">
        <v>6.7899999999999988E-2</v>
      </c>
      <c r="AA59" s="31" t="s">
        <v>61</v>
      </c>
      <c r="AB59" s="27">
        <v>8.0399999999999985E-2</v>
      </c>
      <c r="AC59" s="31" t="s">
        <v>142</v>
      </c>
      <c r="AD59" s="27">
        <v>6.7899999999999988E-2</v>
      </c>
      <c r="AE59" s="31" t="s">
        <v>143</v>
      </c>
      <c r="AF59" s="32">
        <v>9.6500000000000002E-2</v>
      </c>
      <c r="AG59" s="31" t="s">
        <v>144</v>
      </c>
      <c r="AH59" s="32">
        <v>6.7999999999999935E-2</v>
      </c>
      <c r="AI59" s="31" t="s">
        <v>83</v>
      </c>
      <c r="AJ59" s="27">
        <v>6.0899999999999996E-2</v>
      </c>
      <c r="AK59" s="24" t="s">
        <v>151</v>
      </c>
      <c r="AL59" s="27">
        <v>7.1200000000000124E-2</v>
      </c>
      <c r="AM59" s="38"/>
      <c r="AN59" s="38"/>
      <c r="AO59" s="36"/>
      <c r="AP59" s="36"/>
      <c r="AQ59" s="23">
        <v>7.0850000000000121E-2</v>
      </c>
      <c r="AR59" s="33" t="s">
        <v>203</v>
      </c>
      <c r="AS59" s="36"/>
      <c r="AT59" s="36"/>
      <c r="AU59" s="64">
        <v>7.4060000000000001E-2</v>
      </c>
      <c r="AV59" s="31" t="s">
        <v>70</v>
      </c>
      <c r="AW59" s="27">
        <v>6.0899999999999996E-2</v>
      </c>
      <c r="AX59" s="30" t="s">
        <v>149</v>
      </c>
      <c r="AY59" s="23">
        <v>0.1007</v>
      </c>
      <c r="AZ59" s="30" t="s">
        <v>150</v>
      </c>
      <c r="BA59" s="23">
        <v>7.1200000000000124E-2</v>
      </c>
      <c r="BB59" s="64">
        <v>7.1590000000000001E-2</v>
      </c>
      <c r="BC59" s="11" t="s">
        <v>83</v>
      </c>
      <c r="BD59" s="7" t="s">
        <v>121</v>
      </c>
      <c r="BE59" s="8">
        <v>2.5999999999999999E-3</v>
      </c>
      <c r="BF59" s="9">
        <v>0</v>
      </c>
      <c r="BG59" s="10" t="s">
        <v>76</v>
      </c>
      <c r="BH59" s="10" t="s">
        <v>360</v>
      </c>
      <c r="BI59" s="23">
        <v>7.1200000000000124E-2</v>
      </c>
      <c r="BJ59" s="23">
        <v>7.1200000000000124E-2</v>
      </c>
    </row>
    <row r="60" spans="1:62" x14ac:dyDescent="0.25">
      <c r="A60" s="69" t="str">
        <f>+'3.1.16'!A45</f>
        <v>2017-07-01</v>
      </c>
      <c r="B60" s="56" t="str">
        <f>+'3.1.16'!B45</f>
        <v>2019-06-30</v>
      </c>
      <c r="C60" s="56">
        <f>+'3.1.16'!C45</f>
        <v>24</v>
      </c>
      <c r="D60" s="56" t="str">
        <f>+'3.1.16'!D45</f>
        <v>COMED</v>
      </c>
      <c r="E60" s="56" t="s">
        <v>370</v>
      </c>
      <c r="F60" s="79">
        <f>IF($E$11="",'3.1.16'!Y45/1000,Matrix!$E$11+('3.1.16'!Y45/1000))</f>
        <v>6.3822377584011547E-2</v>
      </c>
      <c r="G60" s="59">
        <f>IF($E$11="",'3.1.16'!Z45/1000,Matrix!$E$11+('3.1.16'!Z45/1000))</f>
        <v>6.6122377584011544E-2</v>
      </c>
      <c r="H60" s="62">
        <f>IF($E$11="",'3.1.16'!AA45/1000,Matrix!$E$11+('3.1.16'!AA45/1000))</f>
        <v>6.6322377584011549E-2</v>
      </c>
      <c r="I60" s="56"/>
      <c r="J60" s="74">
        <f t="array" ref="J60">INDEX($AW$17:$AW$297,MATCH(MIN(IF($AW$17:$AW$297-(F60*(1+$BF$18))&gt;=0,$AW$17:$AW$297-(F60*(1+$BF$18)),"")),$AW$17:$AW$297-(F60*(1+$BF$18)),0))</f>
        <v>6.4299999999999996E-2</v>
      </c>
      <c r="K60" s="59">
        <f t="array" ref="K60">INDEX($AW$17:$AW$297,MATCH(MIN(IF($AW$17:$AW$297-(G60*(1+$BF$18))&gt;=0,$AW$17:$AW$297-(G60*(1+$BF$18)),"")),$AW$17:$AW$297-(G60*(1+$BF$18)),0))</f>
        <v>6.6600000000000006E-2</v>
      </c>
      <c r="L60" s="62">
        <f t="array" ref="L60">INDEX($AW$17:$AW$297,MATCH(MIN(IF($AW$17:$AW$297-(H60*(1+$BF$18))&gt;=0,$AW$17:$AW$297-(H60*(1+$BF$18)),"")),$AW$17:$AW$297-(H60*(1+$BF$18)),0))</f>
        <v>6.6900000000000001E-2</v>
      </c>
      <c r="S60"/>
      <c r="T60"/>
      <c r="U60" s="24" t="s">
        <v>140</v>
      </c>
      <c r="V60">
        <v>7.9600000000000018E-2</v>
      </c>
      <c r="W60" s="31" t="s">
        <v>141</v>
      </c>
      <c r="X60" s="27">
        <v>7.7499999999999958E-2</v>
      </c>
      <c r="Y60" s="31" t="s">
        <v>113</v>
      </c>
      <c r="Z60" s="27">
        <v>6.8249999999999991E-2</v>
      </c>
      <c r="AA60" s="31" t="s">
        <v>61</v>
      </c>
      <c r="AB60" s="27">
        <v>8.0749999999999988E-2</v>
      </c>
      <c r="AC60" s="31" t="s">
        <v>142</v>
      </c>
      <c r="AD60" s="27">
        <v>6.8249999999999991E-2</v>
      </c>
      <c r="AE60" s="31" t="s">
        <v>143</v>
      </c>
      <c r="AF60" s="32">
        <v>9.7000000000000003E-2</v>
      </c>
      <c r="AG60" s="31" t="s">
        <v>144</v>
      </c>
      <c r="AH60" s="32">
        <v>6.8349999999999939E-2</v>
      </c>
      <c r="AI60" s="31" t="s">
        <v>83</v>
      </c>
      <c r="AJ60" s="27">
        <v>6.13E-2</v>
      </c>
      <c r="AK60" s="24" t="s">
        <v>151</v>
      </c>
      <c r="AL60" s="27">
        <v>7.1550000000000127E-2</v>
      </c>
      <c r="AM60" s="38"/>
      <c r="AN60" s="38"/>
      <c r="AO60" s="36"/>
      <c r="AP60" s="36"/>
      <c r="AQ60" s="23">
        <v>7.1200000000000124E-2</v>
      </c>
      <c r="AR60" s="33" t="s">
        <v>204</v>
      </c>
      <c r="AS60" s="36"/>
      <c r="AT60" s="36"/>
      <c r="AU60" s="64">
        <v>7.4340000000000003E-2</v>
      </c>
      <c r="AV60" s="31" t="s">
        <v>70</v>
      </c>
      <c r="AW60" s="27">
        <v>6.13E-2</v>
      </c>
      <c r="AX60" s="30" t="s">
        <v>149</v>
      </c>
      <c r="AY60" s="23">
        <v>0.10099</v>
      </c>
      <c r="AZ60" s="30" t="s">
        <v>150</v>
      </c>
      <c r="BA60" s="23">
        <v>7.1550000000000127E-2</v>
      </c>
      <c r="BB60" s="64">
        <v>7.1859999999999993E-2</v>
      </c>
      <c r="BC60" s="18" t="s">
        <v>84</v>
      </c>
      <c r="BD60" s="7" t="s">
        <v>85</v>
      </c>
      <c r="BE60" s="19"/>
      <c r="BF60" s="9"/>
      <c r="BG60" s="10" t="s">
        <v>73</v>
      </c>
      <c r="BH60" s="10"/>
      <c r="BI60" s="23">
        <v>7.1550000000000127E-2</v>
      </c>
      <c r="BJ60" s="23">
        <v>7.1550000000000127E-2</v>
      </c>
    </row>
    <row r="61" spans="1:62" x14ac:dyDescent="0.25">
      <c r="A61" s="69" t="str">
        <f>+'3.1.16'!A46</f>
        <v>2017-07-01</v>
      </c>
      <c r="B61" s="56" t="str">
        <f>+'3.1.16'!B46</f>
        <v>2019-12-31</v>
      </c>
      <c r="C61" s="56">
        <f>+'3.1.16'!C46</f>
        <v>30</v>
      </c>
      <c r="D61" s="56" t="str">
        <f>+'3.1.16'!D46</f>
        <v>COMED</v>
      </c>
      <c r="E61" s="56" t="s">
        <v>370</v>
      </c>
      <c r="F61" s="79">
        <f>IF($E$11="",'3.1.16'!Y46/1000,Matrix!$E$11+('3.1.16'!Y46/1000))</f>
        <v>6.3588672874097862E-2</v>
      </c>
      <c r="G61" s="59">
        <f>IF($E$11="",'3.1.16'!Z46/1000,Matrix!$E$11+('3.1.16'!Z46/1000))</f>
        <v>6.5888672874097859E-2</v>
      </c>
      <c r="H61" s="62">
        <f>IF($E$11="",'3.1.16'!AA46/1000,Matrix!$E$11+('3.1.16'!AA46/1000))</f>
        <v>6.6088672874097865E-2</v>
      </c>
      <c r="I61" s="56"/>
      <c r="J61" s="74">
        <f t="array" ref="J61">INDEX($AW$17:$AW$297,MATCH(MIN(IF($AW$17:$AW$297-(F61*(1+$BF$18))&gt;=0,$AW$17:$AW$297-(F61*(1+$BF$18)),"")),$AW$17:$AW$297-(F61*(1+$BF$18)),0))</f>
        <v>6.4299999999999996E-2</v>
      </c>
      <c r="K61" s="59">
        <f t="array" ref="K61">INDEX($AW$17:$AW$297,MATCH(MIN(IF($AW$17:$AW$297-(G61*(1+$BF$18))&gt;=0,$AW$17:$AW$297-(G61*(1+$BF$18)),"")),$AW$17:$AW$297-(G61*(1+$BF$18)),0))</f>
        <v>6.6600000000000006E-2</v>
      </c>
      <c r="L61" s="62">
        <f t="array" ref="L61">INDEX($AW$17:$AW$297,MATCH(MIN(IF($AW$17:$AW$297-(H61*(1+$BF$18))&gt;=0,$AW$17:$AW$297-(H61*(1+$BF$18)),"")),$AW$17:$AW$297-(H61*(1+$BF$18)),0))</f>
        <v>6.6600000000000006E-2</v>
      </c>
      <c r="S61"/>
      <c r="T61"/>
      <c r="U61" s="24" t="s">
        <v>140</v>
      </c>
      <c r="V61">
        <v>8.0100000000000018E-2</v>
      </c>
      <c r="W61" s="31" t="s">
        <v>141</v>
      </c>
      <c r="X61" s="27">
        <v>7.7649999999999969E-2</v>
      </c>
      <c r="Y61" s="31" t="s">
        <v>113</v>
      </c>
      <c r="Z61" s="27">
        <v>6.8599999999999994E-2</v>
      </c>
      <c r="AA61" s="31" t="s">
        <v>61</v>
      </c>
      <c r="AB61" s="27">
        <v>8.1099999999999992E-2</v>
      </c>
      <c r="AC61" s="31" t="s">
        <v>142</v>
      </c>
      <c r="AD61" s="27">
        <v>6.8599999999999994E-2</v>
      </c>
      <c r="AE61" s="31" t="s">
        <v>143</v>
      </c>
      <c r="AF61" s="32">
        <v>9.7500000000000003E-2</v>
      </c>
      <c r="AG61" s="31" t="s">
        <v>144</v>
      </c>
      <c r="AH61" s="32">
        <v>6.8699999999999942E-2</v>
      </c>
      <c r="AI61" s="31" t="s">
        <v>83</v>
      </c>
      <c r="AJ61" s="27">
        <v>6.1600000000000002E-2</v>
      </c>
      <c r="AK61" s="24" t="s">
        <v>151</v>
      </c>
      <c r="AL61" s="27">
        <v>7.190000000000013E-2</v>
      </c>
      <c r="AM61" s="38"/>
      <c r="AN61" s="38"/>
      <c r="AO61" s="36"/>
      <c r="AP61" s="36"/>
      <c r="AQ61" s="23">
        <v>7.1550000000000127E-2</v>
      </c>
      <c r="AR61" s="33" t="s">
        <v>205</v>
      </c>
      <c r="AS61" s="36"/>
      <c r="AT61" s="36"/>
      <c r="AU61" s="64">
        <v>7.4609999999999996E-2</v>
      </c>
      <c r="AV61" s="31" t="s">
        <v>70</v>
      </c>
      <c r="AW61" s="27">
        <v>6.1600000000000002E-2</v>
      </c>
      <c r="AX61" s="30" t="s">
        <v>149</v>
      </c>
      <c r="AY61" s="23">
        <v>0.10100000000000001</v>
      </c>
      <c r="AZ61" s="30" t="s">
        <v>150</v>
      </c>
      <c r="BA61" s="23">
        <v>7.190000000000013E-2</v>
      </c>
      <c r="BB61" s="64">
        <v>7.2139999999999996E-2</v>
      </c>
      <c r="BC61" s="18" t="s">
        <v>84</v>
      </c>
      <c r="BD61" s="7" t="s">
        <v>48</v>
      </c>
      <c r="BE61" s="19"/>
      <c r="BF61" s="9"/>
      <c r="BG61" s="10" t="s">
        <v>73</v>
      </c>
      <c r="BH61" s="10" t="s">
        <v>360</v>
      </c>
      <c r="BI61" s="23">
        <v>7.190000000000013E-2</v>
      </c>
      <c r="BJ61" s="23">
        <v>7.190000000000013E-2</v>
      </c>
    </row>
    <row r="62" spans="1:62" x14ac:dyDescent="0.25">
      <c r="A62" s="70" t="str">
        <f>+'3.1.16'!A47</f>
        <v>2017-07-01</v>
      </c>
      <c r="B62" s="57" t="str">
        <f>+'3.1.16'!B47</f>
        <v>2020-06-30</v>
      </c>
      <c r="C62" s="57">
        <f>+'3.1.16'!C47</f>
        <v>36</v>
      </c>
      <c r="D62" s="57" t="str">
        <f>+'3.1.16'!D47</f>
        <v>COMED</v>
      </c>
      <c r="E62" s="57" t="s">
        <v>370</v>
      </c>
      <c r="F62" s="81">
        <f>IF($E$11="",'3.1.16'!Y47/1000,Matrix!$E$11+('3.1.16'!Y47/1000))</f>
        <v>6.4406525700127962E-2</v>
      </c>
      <c r="G62" s="60">
        <f>IF($E$11="",'3.1.16'!Z47/1000,Matrix!$E$11+('3.1.16'!Z47/1000))</f>
        <v>6.6706525700127958E-2</v>
      </c>
      <c r="H62" s="63">
        <f>IF($E$11="",'3.1.16'!AA47/1000,Matrix!$E$11+('3.1.16'!AA47/1000))</f>
        <v>6.6906525700127964E-2</v>
      </c>
      <c r="I62" s="56"/>
      <c r="J62" s="75">
        <f t="array" ref="J62">INDEX($AW$17:$AW$297,MATCH(MIN(IF($AW$17:$AW$297-(F62*(1+$BF$18))&gt;=0,$AW$17:$AW$297-(F62*(1+$BF$18)),"")),$AW$17:$AW$297-(F62*(1+$BF$18)),0))</f>
        <v>6.4899999999999999E-2</v>
      </c>
      <c r="K62" s="60">
        <f t="array" ref="K62">INDEX($AW$17:$AW$297,MATCH(MIN(IF($AW$17:$AW$297-(G62*(1+$BF$18))&gt;=0,$AW$17:$AW$297-(G62*(1+$BF$18)),"")),$AW$17:$AW$297-(G62*(1+$BF$18)),0))</f>
        <v>6.7299999999999999E-2</v>
      </c>
      <c r="L62" s="63">
        <f t="array" ref="L62">INDEX($AW$17:$AW$297,MATCH(MIN(IF($AW$17:$AW$297-(H62*(1+$BF$18))&gt;=0,$AW$17:$AW$297-(H62*(1+$BF$18)),"")),$AW$17:$AW$297-(H62*(1+$BF$18)),0))</f>
        <v>6.7599999999999993E-2</v>
      </c>
      <c r="S62"/>
      <c r="T62"/>
      <c r="U62" s="24" t="s">
        <v>140</v>
      </c>
      <c r="V62">
        <v>8.0600000000000019E-2</v>
      </c>
      <c r="W62" s="31" t="s">
        <v>141</v>
      </c>
      <c r="X62" s="27">
        <v>7.7999999999999972E-2</v>
      </c>
      <c r="Y62" s="31" t="s">
        <v>113</v>
      </c>
      <c r="Z62" s="27">
        <v>6.8949999999999997E-2</v>
      </c>
      <c r="AA62" s="31" t="s">
        <v>61</v>
      </c>
      <c r="AB62" s="27">
        <v>8.1449999999999995E-2</v>
      </c>
      <c r="AC62" s="31" t="s">
        <v>142</v>
      </c>
      <c r="AD62" s="27">
        <v>6.8949999999999997E-2</v>
      </c>
      <c r="AE62" s="31" t="s">
        <v>143</v>
      </c>
      <c r="AF62" s="32">
        <v>9.8000000000000004E-2</v>
      </c>
      <c r="AG62" s="31" t="s">
        <v>144</v>
      </c>
      <c r="AH62" s="32">
        <v>6.9049999999999945E-2</v>
      </c>
      <c r="AI62" s="31" t="s">
        <v>83</v>
      </c>
      <c r="AJ62" s="27">
        <v>6.1900000000000004E-2</v>
      </c>
      <c r="AK62" s="24" t="s">
        <v>151</v>
      </c>
      <c r="AL62" s="27">
        <v>7.2250000000000134E-2</v>
      </c>
      <c r="AM62" s="38"/>
      <c r="AN62" s="38"/>
      <c r="AO62" s="36"/>
      <c r="AP62" s="36"/>
      <c r="AQ62" s="23">
        <v>7.190000000000013E-2</v>
      </c>
      <c r="AR62" s="33" t="s">
        <v>206</v>
      </c>
      <c r="AS62" s="36"/>
      <c r="AT62" s="36"/>
      <c r="AU62" s="64">
        <v>7.4889999999999998E-2</v>
      </c>
      <c r="AV62" s="31" t="s">
        <v>70</v>
      </c>
      <c r="AW62" s="27">
        <v>6.1900000000000004E-2</v>
      </c>
      <c r="AX62" s="30" t="s">
        <v>149</v>
      </c>
      <c r="AY62" s="23">
        <v>0.1014</v>
      </c>
      <c r="AZ62" s="30" t="s">
        <v>150</v>
      </c>
      <c r="BA62" s="23">
        <v>7.2250000000000134E-2</v>
      </c>
      <c r="BB62" s="64">
        <v>7.2410000000000002E-2</v>
      </c>
      <c r="BC62" s="11" t="s">
        <v>84</v>
      </c>
      <c r="BD62" s="7" t="s">
        <v>122</v>
      </c>
      <c r="BE62" s="19"/>
      <c r="BF62" s="9"/>
      <c r="BG62" s="10" t="s">
        <v>73</v>
      </c>
      <c r="BH62" s="10"/>
      <c r="BI62" s="23">
        <v>7.2250000000000134E-2</v>
      </c>
      <c r="BJ62" s="23">
        <v>7.2250000000000134E-2</v>
      </c>
    </row>
    <row r="63" spans="1:62" x14ac:dyDescent="0.25">
      <c r="A63" s="68" t="str">
        <f>+'3.1.16'!A48</f>
        <v>2017-08-01</v>
      </c>
      <c r="B63" s="55" t="str">
        <f>+'3.1.16'!B48</f>
        <v>2018-07-31</v>
      </c>
      <c r="C63" s="55">
        <f>+'3.1.16'!C48</f>
        <v>12</v>
      </c>
      <c r="D63" s="55" t="str">
        <f>+'3.1.16'!D48</f>
        <v>COMED</v>
      </c>
      <c r="E63" s="55" t="s">
        <v>370</v>
      </c>
      <c r="F63" s="80">
        <f>IF($E$11="",'3.1.16'!Y48/1000,Matrix!$E$11+('3.1.16'!Y48/1000))</f>
        <v>6.2295250056943356E-2</v>
      </c>
      <c r="G63" s="58">
        <f>IF($E$11="",'3.1.16'!Z48/1000,Matrix!$E$11+('3.1.16'!Z48/1000))</f>
        <v>6.459525005694336E-2</v>
      </c>
      <c r="H63" s="61">
        <f>IF($E$11="",'3.1.16'!AA48/1000,Matrix!$E$11+('3.1.16'!AA48/1000))</f>
        <v>6.4795250056943365E-2</v>
      </c>
      <c r="I63" s="55"/>
      <c r="J63" s="73">
        <f t="array" ref="J63">INDEX($AW$17:$AW$297,MATCH(MIN(IF($AW$17:$AW$297-(F63*(1+$BF$18))&gt;=0,$AW$17:$AW$297-(F63*(1+$BF$18)),"")),$AW$17:$AW$297-(F63*(1+$BF$18)),0))</f>
        <v>6.2899999999999998E-2</v>
      </c>
      <c r="K63" s="58">
        <f t="array" ref="K63">INDEX($AW$17:$AW$297,MATCH(MIN(IF($AW$17:$AW$297-(G63*(1+$BF$18))&gt;=0,$AW$17:$AW$297-(G63*(1+$BF$18)),"")),$AW$17:$AW$297-(G63*(1+$BF$18)),0))</f>
        <v>6.5299999999999997E-2</v>
      </c>
      <c r="L63" s="61">
        <f t="array" ref="L63">INDEX($AW$17:$AW$297,MATCH(MIN(IF($AW$17:$AW$297-(H63*(1+$BF$18))&gt;=0,$AW$17:$AW$297-(H63*(1+$BF$18)),"")),$AW$17:$AW$297-(H63*(1+$BF$18)),0))</f>
        <v>6.5299999999999997E-2</v>
      </c>
      <c r="S63"/>
      <c r="T63"/>
      <c r="U63" s="24" t="s">
        <v>140</v>
      </c>
      <c r="V63">
        <v>8.1100000000000019E-2</v>
      </c>
      <c r="W63" s="31" t="s">
        <v>141</v>
      </c>
      <c r="X63" s="27">
        <v>7.8039999999999998E-2</v>
      </c>
      <c r="Y63" s="31" t="s">
        <v>113</v>
      </c>
      <c r="Z63" s="27">
        <v>6.93E-2</v>
      </c>
      <c r="AA63" s="31" t="s">
        <v>61</v>
      </c>
      <c r="AB63" s="27">
        <v>8.1799999999999998E-2</v>
      </c>
      <c r="AC63" s="31" t="s">
        <v>142</v>
      </c>
      <c r="AD63" s="27">
        <v>6.93E-2</v>
      </c>
      <c r="AE63" s="31" t="s">
        <v>143</v>
      </c>
      <c r="AF63" s="32">
        <v>9.8500000000000004E-2</v>
      </c>
      <c r="AG63" s="31" t="s">
        <v>144</v>
      </c>
      <c r="AH63" s="32">
        <v>6.9399999999999948E-2</v>
      </c>
      <c r="AI63" s="31" t="s">
        <v>83</v>
      </c>
      <c r="AJ63" s="27">
        <v>6.2300000000000001E-2</v>
      </c>
      <c r="AK63" s="24" t="s">
        <v>151</v>
      </c>
      <c r="AL63" s="27">
        <v>7.2600000000000137E-2</v>
      </c>
      <c r="AM63" s="38"/>
      <c r="AN63" s="38"/>
      <c r="AO63" s="36"/>
      <c r="AP63" s="36"/>
      <c r="AQ63" s="23">
        <v>7.2250000000000134E-2</v>
      </c>
      <c r="AR63" s="33" t="s">
        <v>207</v>
      </c>
      <c r="AS63" s="36"/>
      <c r="AT63" s="36"/>
      <c r="AU63" s="64">
        <v>7.5160000000000005E-2</v>
      </c>
      <c r="AV63" s="31" t="s">
        <v>70</v>
      </c>
      <c r="AW63" s="27">
        <v>6.2300000000000001E-2</v>
      </c>
      <c r="AX63" s="30" t="s">
        <v>149</v>
      </c>
      <c r="AY63" s="23">
        <v>0.10249</v>
      </c>
      <c r="AZ63" s="30" t="s">
        <v>150</v>
      </c>
      <c r="BA63" s="23">
        <v>7.2600000000000137E-2</v>
      </c>
      <c r="BB63" s="64">
        <v>7.2690000000000005E-2</v>
      </c>
      <c r="BC63" s="11" t="s">
        <v>84</v>
      </c>
      <c r="BD63" s="7" t="s">
        <v>123</v>
      </c>
      <c r="BE63" s="19"/>
      <c r="BF63" s="9"/>
      <c r="BG63" s="10" t="s">
        <v>73</v>
      </c>
      <c r="BH63" s="10"/>
      <c r="BI63" s="23">
        <v>7.2600000000000137E-2</v>
      </c>
      <c r="BJ63" s="23">
        <v>7.2600000000000137E-2</v>
      </c>
    </row>
    <row r="64" spans="1:62" x14ac:dyDescent="0.25">
      <c r="A64" s="69" t="str">
        <f>+'3.1.16'!A49</f>
        <v>2017-08-01</v>
      </c>
      <c r="B64" s="56" t="str">
        <f>+'3.1.16'!B49</f>
        <v>2019-01-31</v>
      </c>
      <c r="C64" s="56">
        <f>+'3.1.16'!C49</f>
        <v>18</v>
      </c>
      <c r="D64" s="56" t="str">
        <f>+'3.1.16'!D49</f>
        <v>COMED</v>
      </c>
      <c r="E64" s="56" t="s">
        <v>370</v>
      </c>
      <c r="F64" s="79">
        <f>IF($E$11="",'3.1.16'!Y49/1000,Matrix!$E$11+('3.1.16'!Y49/1000))</f>
        <v>6.3482150739638574E-2</v>
      </c>
      <c r="G64" s="59">
        <f>IF($E$11="",'3.1.16'!Z49/1000,Matrix!$E$11+('3.1.16'!Z49/1000))</f>
        <v>6.578215073963857E-2</v>
      </c>
      <c r="H64" s="62">
        <f>IF($E$11="",'3.1.16'!AA49/1000,Matrix!$E$11+('3.1.16'!AA49/1000))</f>
        <v>6.5982150739638576E-2</v>
      </c>
      <c r="I64" s="56"/>
      <c r="J64" s="74">
        <f t="array" ref="J64">INDEX($AW$17:$AW$297,MATCH(MIN(IF($AW$17:$AW$297-(F64*(1+$BF$18))&gt;=0,$AW$17:$AW$297-(F64*(1+$BF$18)),"")),$AW$17:$AW$297-(F64*(1+$BF$18)),0))</f>
        <v>6.4299999999999996E-2</v>
      </c>
      <c r="K64" s="59">
        <f t="array" ref="K64">INDEX($AW$17:$AW$297,MATCH(MIN(IF($AW$17:$AW$297-(G64*(1+$BF$18))&gt;=0,$AW$17:$AW$297-(G64*(1+$BF$18)),"")),$AW$17:$AW$297-(G64*(1+$BF$18)),0))</f>
        <v>6.6299999999999998E-2</v>
      </c>
      <c r="L64" s="62">
        <f t="array" ref="L64">INDEX($AW$17:$AW$297,MATCH(MIN(IF($AW$17:$AW$297-(H64*(1+$BF$18))&gt;=0,$AW$17:$AW$297-(H64*(1+$BF$18)),"")),$AW$17:$AW$297-(H64*(1+$BF$18)),0))</f>
        <v>6.6600000000000006E-2</v>
      </c>
      <c r="S64"/>
      <c r="T64"/>
      <c r="U64" s="24" t="s">
        <v>140</v>
      </c>
      <c r="V64">
        <v>8.160000000000002E-2</v>
      </c>
      <c r="W64" s="31" t="s">
        <v>141</v>
      </c>
      <c r="X64" s="27">
        <v>7.8349999999999975E-2</v>
      </c>
      <c r="Y64" s="31" t="s">
        <v>113</v>
      </c>
      <c r="Z64" s="27">
        <v>6.9650000000000004E-2</v>
      </c>
      <c r="AA64" s="31" t="s">
        <v>61</v>
      </c>
      <c r="AB64" s="27">
        <v>8.2150000000000001E-2</v>
      </c>
      <c r="AC64" s="31" t="s">
        <v>142</v>
      </c>
      <c r="AD64" s="27">
        <v>6.9650000000000004E-2</v>
      </c>
      <c r="AE64" s="31" t="s">
        <v>143</v>
      </c>
      <c r="AF64" s="32">
        <v>9.9000000000000005E-2</v>
      </c>
      <c r="AG64" s="31" t="s">
        <v>144</v>
      </c>
      <c r="AH64" s="32">
        <v>6.9749999999999951E-2</v>
      </c>
      <c r="AI64" s="31" t="s">
        <v>83</v>
      </c>
      <c r="AJ64" s="27">
        <v>6.2600000000000003E-2</v>
      </c>
      <c r="AK64" s="24" t="s">
        <v>151</v>
      </c>
      <c r="AL64" s="27">
        <v>7.295000000000014E-2</v>
      </c>
      <c r="AM64" s="38"/>
      <c r="AN64" s="38"/>
      <c r="AO64" s="36"/>
      <c r="AP64" s="36"/>
      <c r="AQ64" s="23">
        <v>7.2600000000000137E-2</v>
      </c>
      <c r="AR64" s="33" t="s">
        <v>208</v>
      </c>
      <c r="AS64" s="36"/>
      <c r="AT64" s="36"/>
      <c r="AU64" s="64">
        <v>7.5439999999999993E-2</v>
      </c>
      <c r="AV64" s="31" t="s">
        <v>70</v>
      </c>
      <c r="AW64" s="27">
        <v>6.2600000000000003E-2</v>
      </c>
      <c r="AX64" s="30" t="s">
        <v>149</v>
      </c>
      <c r="AY64" s="23">
        <v>0.1028</v>
      </c>
      <c r="AZ64" s="30" t="s">
        <v>150</v>
      </c>
      <c r="BA64" s="23">
        <v>7.295000000000014E-2</v>
      </c>
      <c r="BB64" s="64">
        <v>7.2959999999999997E-2</v>
      </c>
      <c r="BC64" s="11" t="s">
        <v>84</v>
      </c>
      <c r="BD64" s="7" t="s">
        <v>124</v>
      </c>
      <c r="BE64" s="19"/>
      <c r="BF64" s="9"/>
      <c r="BG64" s="10" t="s">
        <v>73</v>
      </c>
      <c r="BH64" s="10"/>
      <c r="BI64" s="23">
        <v>7.295000000000014E-2</v>
      </c>
      <c r="BJ64" s="23">
        <v>7.295000000000014E-2</v>
      </c>
    </row>
    <row r="65" spans="1:62" x14ac:dyDescent="0.25">
      <c r="A65" s="69" t="str">
        <f>+'3.1.16'!A50</f>
        <v>2017-08-01</v>
      </c>
      <c r="B65" s="56" t="str">
        <f>+'3.1.16'!B50</f>
        <v>2019-07-31</v>
      </c>
      <c r="C65" s="56">
        <f>+'3.1.16'!C50</f>
        <v>24</v>
      </c>
      <c r="D65" s="56" t="str">
        <f>+'3.1.16'!D50</f>
        <v>COMED</v>
      </c>
      <c r="E65" s="56" t="s">
        <v>370</v>
      </c>
      <c r="F65" s="79">
        <f>IF($E$11="",'3.1.16'!Y50/1000,Matrix!$E$11+('3.1.16'!Y50/1000))</f>
        <v>6.4048041821142473E-2</v>
      </c>
      <c r="G65" s="59">
        <f>IF($E$11="",'3.1.16'!Z50/1000,Matrix!$E$11+('3.1.16'!Z50/1000))</f>
        <v>6.634804182114247E-2</v>
      </c>
      <c r="H65" s="62">
        <f>IF($E$11="",'3.1.16'!AA50/1000,Matrix!$E$11+('3.1.16'!AA50/1000))</f>
        <v>6.6548041821142476E-2</v>
      </c>
      <c r="I65" s="56"/>
      <c r="J65" s="74">
        <f t="array" ref="J65">INDEX($AW$17:$AW$297,MATCH(MIN(IF($AW$17:$AW$297-(F65*(1+$BF$18))&gt;=0,$AW$17:$AW$297-(F65*(1+$BF$18)),"")),$AW$17:$AW$297-(F65*(1+$BF$18)),0))</f>
        <v>6.4600000000000005E-2</v>
      </c>
      <c r="K65" s="59">
        <f t="array" ref="K65">INDEX($AW$17:$AW$297,MATCH(MIN(IF($AW$17:$AW$297-(G65*(1+$BF$18))&gt;=0,$AW$17:$AW$297-(G65*(1+$BF$18)),"")),$AW$17:$AW$297-(G65*(1+$BF$18)),0))</f>
        <v>6.6900000000000001E-2</v>
      </c>
      <c r="L65" s="62">
        <f t="array" ref="L65">INDEX($AW$17:$AW$297,MATCH(MIN(IF($AW$17:$AW$297-(H65*(1+$BF$18))&gt;=0,$AW$17:$AW$297-(H65*(1+$BF$18)),"")),$AW$17:$AW$297-(H65*(1+$BF$18)),0))</f>
        <v>6.7299999999999999E-2</v>
      </c>
      <c r="S65"/>
      <c r="T65"/>
      <c r="U65" s="24" t="s">
        <v>140</v>
      </c>
      <c r="V65">
        <v>8.210000000000002E-2</v>
      </c>
      <c r="W65" s="31" t="s">
        <v>141</v>
      </c>
      <c r="X65" s="27">
        <v>7.8499999999999959E-2</v>
      </c>
      <c r="Y65" s="31" t="s">
        <v>113</v>
      </c>
      <c r="Z65" s="27">
        <v>7.0000000000000007E-2</v>
      </c>
      <c r="AA65" s="31" t="s">
        <v>61</v>
      </c>
      <c r="AB65" s="27">
        <v>8.2500000000000004E-2</v>
      </c>
      <c r="AC65" s="31" t="s">
        <v>142</v>
      </c>
      <c r="AD65" s="27">
        <v>7.0000000000000007E-2</v>
      </c>
      <c r="AE65" s="31" t="s">
        <v>143</v>
      </c>
      <c r="AF65" s="32">
        <v>9.9500000000000005E-2</v>
      </c>
      <c r="AG65" s="31" t="s">
        <v>144</v>
      </c>
      <c r="AH65" s="32">
        <v>7.0099999999999954E-2</v>
      </c>
      <c r="AI65" s="31" t="s">
        <v>83</v>
      </c>
      <c r="AJ65" s="27">
        <v>6.2899999999999998E-2</v>
      </c>
      <c r="AK65" s="24" t="s">
        <v>151</v>
      </c>
      <c r="AL65" s="27">
        <v>7.3300000000000143E-2</v>
      </c>
      <c r="AM65" s="38"/>
      <c r="AN65" s="38"/>
      <c r="AO65" s="36"/>
      <c r="AP65" s="36"/>
      <c r="AQ65" s="23">
        <v>7.295000000000014E-2</v>
      </c>
      <c r="AR65" s="33" t="s">
        <v>209</v>
      </c>
      <c r="AS65" s="36"/>
      <c r="AT65" s="36"/>
      <c r="AU65" s="64">
        <v>7.571E-2</v>
      </c>
      <c r="AV65" s="31" t="s">
        <v>70</v>
      </c>
      <c r="AW65" s="27">
        <v>6.2899999999999998E-2</v>
      </c>
      <c r="AX65" s="30" t="s">
        <v>149</v>
      </c>
      <c r="AY65" s="23">
        <v>0.10290000000000001</v>
      </c>
      <c r="AZ65" s="30" t="s">
        <v>150</v>
      </c>
      <c r="BA65" s="23">
        <v>7.3300000000000143E-2</v>
      </c>
      <c r="BB65" s="64">
        <v>7.324E-2</v>
      </c>
      <c r="BC65" s="11" t="s">
        <v>84</v>
      </c>
      <c r="BD65" s="7" t="s">
        <v>49</v>
      </c>
      <c r="BE65" s="19"/>
      <c r="BF65" s="9"/>
      <c r="BG65" s="10" t="s">
        <v>73</v>
      </c>
      <c r="BH65" s="10" t="s">
        <v>361</v>
      </c>
      <c r="BI65" s="23">
        <v>7.3300000000000143E-2</v>
      </c>
      <c r="BJ65" s="23">
        <v>7.3300000000000143E-2</v>
      </c>
    </row>
    <row r="66" spans="1:62" x14ac:dyDescent="0.25">
      <c r="A66" s="69" t="str">
        <f>+'3.1.16'!A51</f>
        <v>2017-08-01</v>
      </c>
      <c r="B66" s="56" t="str">
        <f>+'3.1.16'!B51</f>
        <v>2020-01-31</v>
      </c>
      <c r="C66" s="56">
        <f>+'3.1.16'!C51</f>
        <v>30</v>
      </c>
      <c r="D66" s="56" t="str">
        <f>+'3.1.16'!D51</f>
        <v>COMED</v>
      </c>
      <c r="E66" s="56" t="s">
        <v>370</v>
      </c>
      <c r="F66" s="79">
        <f>IF($E$11="",'3.1.16'!Y51/1000,Matrix!$E$11+('3.1.16'!Y51/1000))</f>
        <v>6.4316555759557137E-2</v>
      </c>
      <c r="G66" s="59">
        <f>IF($E$11="",'3.1.16'!Z51/1000,Matrix!$E$11+('3.1.16'!Z51/1000))</f>
        <v>6.6616555759557133E-2</v>
      </c>
      <c r="H66" s="62">
        <f>IF($E$11="",'3.1.16'!AA51/1000,Matrix!$E$11+('3.1.16'!AA51/1000))</f>
        <v>6.6816555759557139E-2</v>
      </c>
      <c r="I66" s="56"/>
      <c r="J66" s="74">
        <f t="array" ref="J66">INDEX($AW$17:$AW$297,MATCH(MIN(IF($AW$17:$AW$297-(F66*(1+$BF$18))&gt;=0,$AW$17:$AW$297-(F66*(1+$BF$18)),"")),$AW$17:$AW$297-(F66*(1+$BF$18)),0))</f>
        <v>6.4899999999999999E-2</v>
      </c>
      <c r="K66" s="59">
        <f t="array" ref="K66">INDEX($AW$17:$AW$297,MATCH(MIN(IF($AW$17:$AW$297-(G66*(1+$BF$18))&gt;=0,$AW$17:$AW$297-(G66*(1+$BF$18)),"")),$AW$17:$AW$297-(G66*(1+$BF$18)),0))</f>
        <v>6.7299999999999999E-2</v>
      </c>
      <c r="L66" s="62">
        <f t="array" ref="L66">INDEX($AW$17:$AW$297,MATCH(MIN(IF($AW$17:$AW$297-(H66*(1+$BF$18))&gt;=0,$AW$17:$AW$297-(H66*(1+$BF$18)),"")),$AW$17:$AW$297-(H66*(1+$BF$18)),0))</f>
        <v>6.7299999999999999E-2</v>
      </c>
      <c r="S66"/>
      <c r="T66"/>
      <c r="U66" s="24" t="s">
        <v>140</v>
      </c>
      <c r="V66">
        <v>8.2600000000000021E-2</v>
      </c>
      <c r="W66" s="31" t="s">
        <v>141</v>
      </c>
      <c r="X66" s="27">
        <v>7.8699999999999978E-2</v>
      </c>
      <c r="Y66" s="31" t="s">
        <v>113</v>
      </c>
      <c r="Z66" s="27">
        <v>7.035000000000001E-2</v>
      </c>
      <c r="AA66" s="31" t="s">
        <v>61</v>
      </c>
      <c r="AB66" s="27">
        <v>8.2850000000000007E-2</v>
      </c>
      <c r="AC66" s="31" t="s">
        <v>142</v>
      </c>
      <c r="AD66" s="27">
        <v>7.035000000000001E-2</v>
      </c>
      <c r="AE66" s="31" t="s">
        <v>143</v>
      </c>
      <c r="AF66" s="32">
        <v>0.1</v>
      </c>
      <c r="AG66" s="31" t="s">
        <v>144</v>
      </c>
      <c r="AH66" s="32">
        <v>7.0449999999999957E-2</v>
      </c>
      <c r="AI66" s="31" t="s">
        <v>83</v>
      </c>
      <c r="AJ66" s="27">
        <v>6.3299999999999995E-2</v>
      </c>
      <c r="AK66" s="24" t="s">
        <v>151</v>
      </c>
      <c r="AL66" s="27">
        <v>7.3650000000000146E-2</v>
      </c>
      <c r="AM66" s="38"/>
      <c r="AN66" s="38"/>
      <c r="AO66" s="36"/>
      <c r="AP66" s="36"/>
      <c r="AQ66" s="23">
        <v>7.3300000000000143E-2</v>
      </c>
      <c r="AR66" s="33" t="s">
        <v>210</v>
      </c>
      <c r="AS66" s="36"/>
      <c r="AT66" s="36"/>
      <c r="AU66" s="64">
        <v>7.5990000000000002E-2</v>
      </c>
      <c r="AV66" s="31" t="s">
        <v>70</v>
      </c>
      <c r="AW66" s="27">
        <v>6.3299999999999995E-2</v>
      </c>
      <c r="AX66" s="30" t="s">
        <v>149</v>
      </c>
      <c r="AY66" s="23">
        <v>0.1031</v>
      </c>
      <c r="AZ66" s="30" t="s">
        <v>150</v>
      </c>
      <c r="BA66" s="23">
        <v>7.3650000000000146E-2</v>
      </c>
      <c r="BB66" s="64">
        <v>7.3510000000000006E-2</v>
      </c>
      <c r="BC66" s="11" t="s">
        <v>84</v>
      </c>
      <c r="BD66" s="7" t="s">
        <v>125</v>
      </c>
      <c r="BE66" s="19"/>
      <c r="BF66" s="9"/>
      <c r="BG66" s="10" t="s">
        <v>73</v>
      </c>
      <c r="BH66" s="10"/>
      <c r="BI66" s="23">
        <v>7.3650000000000146E-2</v>
      </c>
      <c r="BJ66" s="23">
        <v>7.3650000000000146E-2</v>
      </c>
    </row>
    <row r="67" spans="1:62" x14ac:dyDescent="0.25">
      <c r="A67" s="70" t="str">
        <f>+'3.1.16'!A52</f>
        <v>2017-08-01</v>
      </c>
      <c r="B67" s="57" t="str">
        <f>+'3.1.16'!B52</f>
        <v>2020-07-31</v>
      </c>
      <c r="C67" s="57">
        <f>+'3.1.16'!C52</f>
        <v>36</v>
      </c>
      <c r="D67" s="57" t="str">
        <f>+'3.1.16'!D52</f>
        <v>COMED</v>
      </c>
      <c r="E67" s="57" t="s">
        <v>370</v>
      </c>
      <c r="F67" s="81">
        <f>IF($E$11="",'3.1.16'!Y52/1000,Matrix!$E$11+('3.1.16'!Y52/1000))</f>
        <v>6.4588605610880187E-2</v>
      </c>
      <c r="G67" s="60">
        <f>IF($E$11="",'3.1.16'!Z52/1000,Matrix!$E$11+('3.1.16'!Z52/1000))</f>
        <v>6.6888605610880197E-2</v>
      </c>
      <c r="H67" s="63">
        <f>IF($E$11="",'3.1.16'!AA52/1000,Matrix!$E$11+('3.1.16'!AA52/1000))</f>
        <v>6.7088605610880189E-2</v>
      </c>
      <c r="I67" s="56"/>
      <c r="J67" s="75">
        <f t="array" ref="J67">INDEX($AW$17:$AW$297,MATCH(MIN(IF($AW$17:$AW$297-(F67*(1+$BF$18))&gt;=0,$AW$17:$AW$297-(F67*(1+$BF$18)),"")),$AW$17:$AW$297-(F67*(1+$BF$18)),0))</f>
        <v>6.5299999999999997E-2</v>
      </c>
      <c r="K67" s="60">
        <f t="array" ref="K67">INDEX($AW$17:$AW$297,MATCH(MIN(IF($AW$17:$AW$297-(G67*(1+$BF$18))&gt;=0,$AW$17:$AW$297-(G67*(1+$BF$18)),"")),$AW$17:$AW$297-(G67*(1+$BF$18)),0))</f>
        <v>6.7599999999999993E-2</v>
      </c>
      <c r="L67" s="63">
        <f t="array" ref="L67">INDEX($AW$17:$AW$297,MATCH(MIN(IF($AW$17:$AW$297-(H67*(1+$BF$18))&gt;=0,$AW$17:$AW$297-(H67*(1+$BF$18)),"")),$AW$17:$AW$297-(H67*(1+$BF$18)),0))</f>
        <v>6.7599999999999993E-2</v>
      </c>
      <c r="S67"/>
      <c r="T67"/>
      <c r="U67" s="24" t="s">
        <v>140</v>
      </c>
      <c r="V67">
        <v>8.3100000000000021E-2</v>
      </c>
      <c r="W67" s="31" t="s">
        <v>141</v>
      </c>
      <c r="X67" s="27">
        <v>7.9049999999999981E-2</v>
      </c>
      <c r="Y67" s="31" t="s">
        <v>113</v>
      </c>
      <c r="Z67" s="27">
        <v>7.0700000000000013E-2</v>
      </c>
      <c r="AA67" s="31" t="s">
        <v>61</v>
      </c>
      <c r="AB67" s="27">
        <v>8.320000000000001E-2</v>
      </c>
      <c r="AC67" s="31" t="s">
        <v>142</v>
      </c>
      <c r="AD67" s="27">
        <v>7.0700000000000013E-2</v>
      </c>
      <c r="AE67" s="31" t="s">
        <v>143</v>
      </c>
      <c r="AF67" s="32">
        <v>0.10050000000000001</v>
      </c>
      <c r="AG67" s="31" t="s">
        <v>144</v>
      </c>
      <c r="AH67" s="32">
        <v>7.079999999999996E-2</v>
      </c>
      <c r="AI67" s="31" t="s">
        <v>83</v>
      </c>
      <c r="AJ67" s="27">
        <v>6.3600000000000004E-2</v>
      </c>
      <c r="AK67" s="24" t="s">
        <v>151</v>
      </c>
      <c r="AL67" s="27">
        <v>7.4000000000000149E-2</v>
      </c>
      <c r="AM67" s="38"/>
      <c r="AN67" s="38"/>
      <c r="AO67" s="36"/>
      <c r="AP67" s="36"/>
      <c r="AQ67" s="23">
        <v>7.3650000000000146E-2</v>
      </c>
      <c r="AR67" s="33" t="s">
        <v>211</v>
      </c>
      <c r="AS67" s="36"/>
      <c r="AT67" s="36"/>
      <c r="AU67" s="64">
        <v>7.6259999999999994E-2</v>
      </c>
      <c r="AV67" s="31" t="s">
        <v>70</v>
      </c>
      <c r="AW67" s="27">
        <v>6.3600000000000004E-2</v>
      </c>
      <c r="AX67" s="30" t="s">
        <v>149</v>
      </c>
      <c r="AY67" s="23">
        <v>0.1032</v>
      </c>
      <c r="AZ67" s="30" t="s">
        <v>150</v>
      </c>
      <c r="BA67" s="23">
        <v>7.4000000000000149E-2</v>
      </c>
      <c r="BB67" s="64">
        <v>7.3789999999999994E-2</v>
      </c>
      <c r="BC67" s="11" t="s">
        <v>84</v>
      </c>
      <c r="BD67" s="7" t="s">
        <v>126</v>
      </c>
      <c r="BE67" s="19"/>
      <c r="BF67" s="9"/>
      <c r="BG67" s="10" t="s">
        <v>73</v>
      </c>
      <c r="BH67" s="10"/>
      <c r="BI67" s="23">
        <v>7.4000000000000149E-2</v>
      </c>
      <c r="BJ67" s="23">
        <v>7.4000000000000149E-2</v>
      </c>
    </row>
    <row r="68" spans="1:62" x14ac:dyDescent="0.25">
      <c r="A68" s="68" t="str">
        <f>+'3.1.16'!A53</f>
        <v>2017-09-01</v>
      </c>
      <c r="B68" s="55" t="str">
        <f>+'3.1.16'!B53</f>
        <v>2018-08-31</v>
      </c>
      <c r="C68" s="55">
        <f>+'3.1.16'!C53</f>
        <v>12</v>
      </c>
      <c r="D68" s="55" t="str">
        <f>+'3.1.16'!D53</f>
        <v>COMED</v>
      </c>
      <c r="E68" s="55" t="s">
        <v>370</v>
      </c>
      <c r="F68" s="80">
        <f>IF($E$11="",'3.1.16'!Y53/1000,Matrix!$E$11+('3.1.16'!Y53/1000))</f>
        <v>6.2661238209574824E-2</v>
      </c>
      <c r="G68" s="58">
        <f>IF($E$11="",'3.1.16'!Z53/1000,Matrix!$E$11+('3.1.16'!Z53/1000))</f>
        <v>6.496123820957482E-2</v>
      </c>
      <c r="H68" s="61">
        <f>IF($E$11="",'3.1.16'!AA53/1000,Matrix!$E$11+('3.1.16'!AA53/1000))</f>
        <v>6.5161238209574812E-2</v>
      </c>
      <c r="I68" s="55"/>
      <c r="J68" s="73">
        <f t="array" ref="J68">INDEX($AW$17:$AW$297,MATCH(MIN(IF($AW$17:$AW$297-(F68*(1+$BF$18))&gt;=0,$AW$17:$AW$297-(F68*(1+$BF$18)),"")),$AW$17:$AW$297-(F68*(1+$BF$18)),0))</f>
        <v>6.3299999999999995E-2</v>
      </c>
      <c r="K68" s="58">
        <f t="array" ref="K68">INDEX($AW$17:$AW$297,MATCH(MIN(IF($AW$17:$AW$297-(G68*(1+$BF$18))&gt;=0,$AW$17:$AW$297-(G68*(1+$BF$18)),"")),$AW$17:$AW$297-(G68*(1+$BF$18)),0))</f>
        <v>6.5599999999999992E-2</v>
      </c>
      <c r="L68" s="61">
        <f t="array" ref="L68">INDEX($AW$17:$AW$297,MATCH(MIN(IF($AW$17:$AW$297-(H68*(1+$BF$18))&gt;=0,$AW$17:$AW$297-(H68*(1+$BF$18)),"")),$AW$17:$AW$297-(H68*(1+$BF$18)),0))</f>
        <v>6.5599999999999992E-2</v>
      </c>
      <c r="S68"/>
      <c r="T68"/>
      <c r="U68" s="24" t="s">
        <v>140</v>
      </c>
      <c r="V68">
        <v>8.3600000000000022E-2</v>
      </c>
      <c r="W68" s="31" t="s">
        <v>141</v>
      </c>
      <c r="X68" s="27">
        <v>7.9399999999999984E-2</v>
      </c>
      <c r="Y68" s="31" t="s">
        <v>113</v>
      </c>
      <c r="Z68" s="27">
        <v>7.1050000000000016E-2</v>
      </c>
      <c r="AA68" s="31" t="s">
        <v>61</v>
      </c>
      <c r="AB68" s="27">
        <v>8.3550000000000013E-2</v>
      </c>
      <c r="AC68" s="31" t="s">
        <v>142</v>
      </c>
      <c r="AD68" s="27">
        <v>7.1050000000000016E-2</v>
      </c>
      <c r="AE68" s="31" t="s">
        <v>143</v>
      </c>
      <c r="AF68" s="32">
        <v>0.10100000000000001</v>
      </c>
      <c r="AG68" s="31" t="s">
        <v>144</v>
      </c>
      <c r="AH68" s="32">
        <v>7.1149999999999963E-2</v>
      </c>
      <c r="AI68" s="31" t="s">
        <v>83</v>
      </c>
      <c r="AJ68" s="27">
        <v>6.3899999999999998E-2</v>
      </c>
      <c r="AK68" s="24" t="s">
        <v>151</v>
      </c>
      <c r="AL68" s="27">
        <v>7.4350000000000152E-2</v>
      </c>
      <c r="AM68" s="38"/>
      <c r="AN68" s="38"/>
      <c r="AO68" s="36"/>
      <c r="AP68" s="36"/>
      <c r="AQ68" s="23">
        <v>7.4000000000000149E-2</v>
      </c>
      <c r="AR68" s="33" t="s">
        <v>212</v>
      </c>
      <c r="AS68" s="36"/>
      <c r="AT68" s="36"/>
      <c r="AU68" s="64">
        <v>7.6539999999999997E-2</v>
      </c>
      <c r="AV68" s="31" t="s">
        <v>70</v>
      </c>
      <c r="AW68" s="27">
        <v>6.3899999999999998E-2</v>
      </c>
      <c r="AX68" s="30" t="s">
        <v>149</v>
      </c>
      <c r="AY68" s="23">
        <v>0.1033</v>
      </c>
      <c r="AZ68" s="30" t="s">
        <v>150</v>
      </c>
      <c r="BA68" s="23">
        <v>7.4350000000000152E-2</v>
      </c>
      <c r="BB68" s="64">
        <v>7.4060000000000001E-2</v>
      </c>
      <c r="BC68" s="11" t="s">
        <v>86</v>
      </c>
      <c r="BD68" s="7" t="s">
        <v>127</v>
      </c>
      <c r="BE68" s="8"/>
      <c r="BF68" s="9"/>
      <c r="BG68" s="10" t="s">
        <v>73</v>
      </c>
      <c r="BH68" s="10"/>
      <c r="BI68" s="23">
        <v>7.4350000000000152E-2</v>
      </c>
      <c r="BJ68" s="23">
        <v>7.4350000000000152E-2</v>
      </c>
    </row>
    <row r="69" spans="1:62" x14ac:dyDescent="0.25">
      <c r="A69" s="69" t="str">
        <f>+'3.1.16'!A54</f>
        <v>2017-09-01</v>
      </c>
      <c r="B69" s="56" t="str">
        <f>+'3.1.16'!B54</f>
        <v>2019-02-28</v>
      </c>
      <c r="C69" s="56">
        <f>+'3.1.16'!C54</f>
        <v>18</v>
      </c>
      <c r="D69" s="56" t="str">
        <f>+'3.1.16'!D54</f>
        <v>COMED</v>
      </c>
      <c r="E69" s="56" t="s">
        <v>370</v>
      </c>
      <c r="F69" s="79">
        <f>IF($E$11="",'3.1.16'!Y54/1000,Matrix!$E$11+('3.1.16'!Y54/1000))</f>
        <v>6.4408221017789855E-2</v>
      </c>
      <c r="G69" s="59">
        <f>IF($E$11="",'3.1.16'!Z54/1000,Matrix!$E$11+('3.1.16'!Z54/1000))</f>
        <v>6.6708221017789851E-2</v>
      </c>
      <c r="H69" s="62">
        <f>IF($E$11="",'3.1.16'!AA54/1000,Matrix!$E$11+('3.1.16'!AA54/1000))</f>
        <v>6.6908221017789857E-2</v>
      </c>
      <c r="I69" s="56"/>
      <c r="J69" s="74">
        <f t="array" ref="J69">INDEX($AW$17:$AW$297,MATCH(MIN(IF($AW$17:$AW$297-(F69*(1+$BF$18))&gt;=0,$AW$17:$AW$297-(F69*(1+$BF$18)),"")),$AW$17:$AW$297-(F69*(1+$BF$18)),0))</f>
        <v>6.4899999999999999E-2</v>
      </c>
      <c r="K69" s="59">
        <f t="array" ref="K69">INDEX($AW$17:$AW$297,MATCH(MIN(IF($AW$17:$AW$297-(G69*(1+$BF$18))&gt;=0,$AW$17:$AW$297-(G69*(1+$BF$18)),"")),$AW$17:$AW$297-(G69*(1+$BF$18)),0))</f>
        <v>6.7299999999999999E-2</v>
      </c>
      <c r="L69" s="62">
        <f t="array" ref="L69">INDEX($AW$17:$AW$297,MATCH(MIN(IF($AW$17:$AW$297-(H69*(1+$BF$18))&gt;=0,$AW$17:$AW$297-(H69*(1+$BF$18)),"")),$AW$17:$AW$297-(H69*(1+$BF$18)),0))</f>
        <v>6.7599999999999993E-2</v>
      </c>
      <c r="S69"/>
      <c r="T69"/>
      <c r="U69" s="24" t="s">
        <v>140</v>
      </c>
      <c r="V69">
        <v>8.4100000000000022E-2</v>
      </c>
      <c r="W69" s="31" t="s">
        <v>141</v>
      </c>
      <c r="X69" s="27">
        <v>7.949999999999996E-2</v>
      </c>
      <c r="Y69" s="31" t="s">
        <v>113</v>
      </c>
      <c r="Z69" s="27">
        <v>7.1400000000000019E-2</v>
      </c>
      <c r="AA69" s="31" t="s">
        <v>61</v>
      </c>
      <c r="AB69" s="27">
        <v>8.3900000000000016E-2</v>
      </c>
      <c r="AC69" s="31" t="s">
        <v>142</v>
      </c>
      <c r="AD69" s="27">
        <v>7.1400000000000019E-2</v>
      </c>
      <c r="AE69" s="31" t="s">
        <v>143</v>
      </c>
      <c r="AF69" s="32">
        <v>0.10150000000000001</v>
      </c>
      <c r="AG69" s="31" t="s">
        <v>144</v>
      </c>
      <c r="AH69" s="32">
        <v>7.1499999999999966E-2</v>
      </c>
      <c r="AI69" s="31" t="s">
        <v>83</v>
      </c>
      <c r="AJ69" s="27">
        <v>6.4299999999999996E-2</v>
      </c>
      <c r="AK69" s="24" t="s">
        <v>151</v>
      </c>
      <c r="AL69" s="27">
        <v>7.4700000000000155E-2</v>
      </c>
      <c r="AM69" s="38"/>
      <c r="AN69" s="38"/>
      <c r="AO69" s="36"/>
      <c r="AP69" s="36"/>
      <c r="AQ69" s="23">
        <v>7.4350000000000152E-2</v>
      </c>
      <c r="AR69" s="33" t="s">
        <v>213</v>
      </c>
      <c r="AS69" s="36"/>
      <c r="AT69" s="36"/>
      <c r="AU69" s="64">
        <v>7.6810000000000003E-2</v>
      </c>
      <c r="AV69" s="31" t="s">
        <v>70</v>
      </c>
      <c r="AW69" s="27">
        <v>6.4299999999999996E-2</v>
      </c>
      <c r="AX69" s="30" t="s">
        <v>149</v>
      </c>
      <c r="AY69" s="23">
        <v>0.10340000000000001</v>
      </c>
      <c r="AZ69" s="30" t="s">
        <v>150</v>
      </c>
      <c r="BA69" s="23">
        <v>7.4700000000000155E-2</v>
      </c>
      <c r="BB69" s="64">
        <v>7.4340000000000003E-2</v>
      </c>
      <c r="BC69" s="11" t="s">
        <v>86</v>
      </c>
      <c r="BD69" s="7" t="s">
        <v>128</v>
      </c>
      <c r="BE69" s="8"/>
      <c r="BF69" s="9"/>
      <c r="BG69" s="10" t="s">
        <v>73</v>
      </c>
      <c r="BH69" s="10"/>
      <c r="BI69" s="23">
        <v>7.4700000000000155E-2</v>
      </c>
      <c r="BJ69" s="23">
        <v>7.4700000000000155E-2</v>
      </c>
    </row>
    <row r="70" spans="1:62" x14ac:dyDescent="0.25">
      <c r="A70" s="69" t="str">
        <f>+'3.1.16'!A55</f>
        <v>2017-09-01</v>
      </c>
      <c r="B70" s="56" t="str">
        <f>+'3.1.16'!B55</f>
        <v>2019-08-31</v>
      </c>
      <c r="C70" s="56">
        <f>+'3.1.16'!C55</f>
        <v>24</v>
      </c>
      <c r="D70" s="56" t="str">
        <f>+'3.1.16'!D55</f>
        <v>COMED</v>
      </c>
      <c r="E70" s="56" t="s">
        <v>370</v>
      </c>
      <c r="F70" s="79">
        <f>IF($E$11="",'3.1.16'!Y55/1000,Matrix!$E$11+('3.1.16'!Y55/1000))</f>
        <v>6.4229433212605727E-2</v>
      </c>
      <c r="G70" s="59">
        <f>IF($E$11="",'3.1.16'!Z55/1000,Matrix!$E$11+('3.1.16'!Z55/1000))</f>
        <v>6.6529433212605724E-2</v>
      </c>
      <c r="H70" s="62">
        <f>IF($E$11="",'3.1.16'!AA55/1000,Matrix!$E$11+('3.1.16'!AA55/1000))</f>
        <v>6.6729433212605729E-2</v>
      </c>
      <c r="I70" s="56"/>
      <c r="J70" s="74">
        <f t="array" ref="J70">INDEX($AW$17:$AW$297,MATCH(MIN(IF($AW$17:$AW$297-(F70*(1+$BF$18))&gt;=0,$AW$17:$AW$297-(F70*(1+$BF$18)),"")),$AW$17:$AW$297-(F70*(1+$BF$18)),0))</f>
        <v>6.4899999999999999E-2</v>
      </c>
      <c r="K70" s="59">
        <f t="array" ref="K70">INDEX($AW$17:$AW$297,MATCH(MIN(IF($AW$17:$AW$297-(G70*(1+$BF$18))&gt;=0,$AW$17:$AW$297-(G70*(1+$BF$18)),"")),$AW$17:$AW$297-(G70*(1+$BF$18)),0))</f>
        <v>6.7299999999999999E-2</v>
      </c>
      <c r="L70" s="62">
        <f t="array" ref="L70">INDEX($AW$17:$AW$297,MATCH(MIN(IF($AW$17:$AW$297-(H70*(1+$BF$18))&gt;=0,$AW$17:$AW$297-(H70*(1+$BF$18)),"")),$AW$17:$AW$297-(H70*(1+$BF$18)),0))</f>
        <v>6.7299999999999999E-2</v>
      </c>
      <c r="S70"/>
      <c r="T70"/>
      <c r="U70" s="24" t="s">
        <v>140</v>
      </c>
      <c r="V70">
        <v>8.4600000000000022E-2</v>
      </c>
      <c r="W70" s="31" t="s">
        <v>141</v>
      </c>
      <c r="X70" s="27">
        <v>7.9749999999999988E-2</v>
      </c>
      <c r="Y70" s="31" t="s">
        <v>113</v>
      </c>
      <c r="Z70" s="27">
        <v>7.1750000000000022E-2</v>
      </c>
      <c r="AA70" s="31" t="s">
        <v>61</v>
      </c>
      <c r="AB70" s="27">
        <v>8.4250000000000019E-2</v>
      </c>
      <c r="AC70" s="31" t="s">
        <v>142</v>
      </c>
      <c r="AD70" s="27">
        <v>7.1750000000000022E-2</v>
      </c>
      <c r="AE70" s="31" t="s">
        <v>143</v>
      </c>
      <c r="AF70" s="32">
        <v>0.10200000000000001</v>
      </c>
      <c r="AG70" s="31" t="s">
        <v>144</v>
      </c>
      <c r="AH70" s="32">
        <v>7.1849999999999969E-2</v>
      </c>
      <c r="AI70" s="31" t="s">
        <v>83</v>
      </c>
      <c r="AJ70" s="27">
        <v>6.4600000000000005E-2</v>
      </c>
      <c r="AK70" s="24" t="s">
        <v>151</v>
      </c>
      <c r="AL70" s="27">
        <v>7.5050000000000158E-2</v>
      </c>
      <c r="AM70" s="38"/>
      <c r="AN70" s="38"/>
      <c r="AO70" s="36"/>
      <c r="AP70" s="36"/>
      <c r="AQ70" s="23">
        <v>7.4700000000000155E-2</v>
      </c>
      <c r="AR70" s="33" t="s">
        <v>214</v>
      </c>
      <c r="AS70" s="36"/>
      <c r="AT70" s="36"/>
      <c r="AU70" s="64">
        <v>7.7090000000000006E-2</v>
      </c>
      <c r="AV70" s="31" t="s">
        <v>70</v>
      </c>
      <c r="AW70" s="27">
        <v>6.4600000000000005E-2</v>
      </c>
      <c r="AX70" s="30" t="s">
        <v>149</v>
      </c>
      <c r="AY70" s="23">
        <v>0.10349999999999999</v>
      </c>
      <c r="AZ70" s="30" t="s">
        <v>150</v>
      </c>
      <c r="BA70" s="23">
        <v>7.5050000000000158E-2</v>
      </c>
      <c r="BB70" s="64">
        <v>7.4609999999999996E-2</v>
      </c>
      <c r="BC70" s="11" t="s">
        <v>86</v>
      </c>
      <c r="BD70" s="7" t="s">
        <v>129</v>
      </c>
      <c r="BE70" s="8"/>
      <c r="BF70" s="9"/>
      <c r="BG70" s="10" t="s">
        <v>73</v>
      </c>
      <c r="BH70" s="10"/>
      <c r="BI70" s="23">
        <v>7.5050000000000158E-2</v>
      </c>
      <c r="BJ70" s="23">
        <v>7.5050000000000158E-2</v>
      </c>
    </row>
    <row r="71" spans="1:62" x14ac:dyDescent="0.25">
      <c r="A71" s="69" t="str">
        <f>+'3.1.16'!A56</f>
        <v>2017-09-01</v>
      </c>
      <c r="B71" s="56" t="str">
        <f>+'3.1.16'!B56</f>
        <v>2020-02-29</v>
      </c>
      <c r="C71" s="56">
        <f>+'3.1.16'!C56</f>
        <v>30</v>
      </c>
      <c r="D71" s="56" t="str">
        <f>+'3.1.16'!D56</f>
        <v>COMED</v>
      </c>
      <c r="E71" s="56" t="s">
        <v>370</v>
      </c>
      <c r="F71" s="79">
        <f>IF($E$11="",'3.1.16'!Y56/1000,Matrix!$E$11+('3.1.16'!Y56/1000))</f>
        <v>6.4857427987921115E-2</v>
      </c>
      <c r="G71" s="59">
        <f>IF($E$11="",'3.1.16'!Z56/1000,Matrix!$E$11+('3.1.16'!Z56/1000))</f>
        <v>6.7157427987921112E-2</v>
      </c>
      <c r="H71" s="62">
        <f>IF($E$11="",'3.1.16'!AA56/1000,Matrix!$E$11+('3.1.16'!AA56/1000))</f>
        <v>6.7357427987921117E-2</v>
      </c>
      <c r="I71" s="56"/>
      <c r="J71" s="74">
        <f t="array" ref="J71">INDEX($AW$17:$AW$297,MATCH(MIN(IF($AW$17:$AW$297-(F71*(1+$BF$18))&gt;=0,$AW$17:$AW$297-(F71*(1+$BF$18)),"")),$AW$17:$AW$297-(F71*(1+$BF$18)),0))</f>
        <v>6.5299999999999997E-2</v>
      </c>
      <c r="K71" s="59">
        <f t="array" ref="K71">INDEX($AW$17:$AW$297,MATCH(MIN(IF($AW$17:$AW$297-(G71*(1+$BF$18))&gt;=0,$AW$17:$AW$297-(G71*(1+$BF$18)),"")),$AW$17:$AW$297-(G71*(1+$BF$18)),0))</f>
        <v>6.7900000000000002E-2</v>
      </c>
      <c r="L71" s="62">
        <f t="array" ref="L71">INDEX($AW$17:$AW$297,MATCH(MIN(IF($AW$17:$AW$297-(H71*(1+$BF$18))&gt;=0,$AW$17:$AW$297-(H71*(1+$BF$18)),"")),$AW$17:$AW$297-(H71*(1+$BF$18)),0))</f>
        <v>6.7900000000000002E-2</v>
      </c>
      <c r="S71"/>
      <c r="T71"/>
      <c r="U71" s="24" t="s">
        <v>140</v>
      </c>
      <c r="V71">
        <v>8.5100000000000023E-2</v>
      </c>
      <c r="W71" s="31" t="s">
        <v>141</v>
      </c>
      <c r="X71" s="27">
        <v>8.0099999999999991E-2</v>
      </c>
      <c r="Y71" s="31" t="s">
        <v>113</v>
      </c>
      <c r="Z71" s="27">
        <v>7.2100000000000025E-2</v>
      </c>
      <c r="AA71" s="31" t="s">
        <v>61</v>
      </c>
      <c r="AB71" s="27">
        <v>8.4600000000000022E-2</v>
      </c>
      <c r="AC71" s="31" t="s">
        <v>142</v>
      </c>
      <c r="AD71" s="27">
        <v>7.2100000000000025E-2</v>
      </c>
      <c r="AE71" s="31" t="s">
        <v>143</v>
      </c>
      <c r="AF71" s="32">
        <v>0.10250000000000001</v>
      </c>
      <c r="AG71" s="31" t="s">
        <v>144</v>
      </c>
      <c r="AH71" s="32">
        <v>7.2199999999999973E-2</v>
      </c>
      <c r="AI71" s="31" t="s">
        <v>83</v>
      </c>
      <c r="AJ71" s="27">
        <v>6.4899999999999999E-2</v>
      </c>
      <c r="AK71" s="24" t="s">
        <v>151</v>
      </c>
      <c r="AL71" s="27">
        <v>7.5400000000000161E-2</v>
      </c>
      <c r="AM71" s="38"/>
      <c r="AN71" s="38"/>
      <c r="AO71" s="36"/>
      <c r="AP71" s="36"/>
      <c r="AQ71" s="23">
        <v>7.5050000000000158E-2</v>
      </c>
      <c r="AR71" s="33" t="s">
        <v>215</v>
      </c>
      <c r="AS71" s="36"/>
      <c r="AT71" s="36"/>
      <c r="AU71" s="64">
        <v>7.7359999999999998E-2</v>
      </c>
      <c r="AV71" s="31" t="s">
        <v>70</v>
      </c>
      <c r="AW71" s="27">
        <v>6.4899999999999999E-2</v>
      </c>
      <c r="AX71" s="30" t="s">
        <v>149</v>
      </c>
      <c r="AY71" s="23">
        <v>0.1036</v>
      </c>
      <c r="AZ71" s="30" t="s">
        <v>150</v>
      </c>
      <c r="BA71" s="23">
        <v>7.5400000000000161E-2</v>
      </c>
      <c r="BB71" s="64">
        <v>7.4889999999999998E-2</v>
      </c>
      <c r="BC71" s="11" t="s">
        <v>86</v>
      </c>
      <c r="BD71" s="7" t="s">
        <v>130</v>
      </c>
      <c r="BE71" s="8"/>
      <c r="BF71" s="9"/>
      <c r="BG71" s="10" t="s">
        <v>73</v>
      </c>
      <c r="BH71" s="10"/>
      <c r="BI71" s="23">
        <v>7.5400000000000161E-2</v>
      </c>
      <c r="BJ71" s="23">
        <v>7.5400000000000161E-2</v>
      </c>
    </row>
    <row r="72" spans="1:62" x14ac:dyDescent="0.25">
      <c r="A72" s="70" t="str">
        <f>+'3.1.16'!A57</f>
        <v>2017-09-01</v>
      </c>
      <c r="B72" s="57" t="str">
        <f>+'3.1.16'!B57</f>
        <v>2020-08-31</v>
      </c>
      <c r="C72" s="57">
        <f>+'3.1.16'!C57</f>
        <v>36</v>
      </c>
      <c r="D72" s="57" t="str">
        <f>+'3.1.16'!D57</f>
        <v>COMED</v>
      </c>
      <c r="E72" s="57" t="s">
        <v>370</v>
      </c>
      <c r="F72" s="81">
        <f>IF($E$11="",'3.1.16'!Y57/1000,Matrix!$E$11+('3.1.16'!Y57/1000))</f>
        <v>6.4721562784602713E-2</v>
      </c>
      <c r="G72" s="60">
        <f>IF($E$11="",'3.1.16'!Z57/1000,Matrix!$E$11+('3.1.16'!Z57/1000))</f>
        <v>6.7021562784602709E-2</v>
      </c>
      <c r="H72" s="63">
        <f>IF($E$11="",'3.1.16'!AA57/1000,Matrix!$E$11+('3.1.16'!AA57/1000))</f>
        <v>6.7221562784602715E-2</v>
      </c>
      <c r="I72" s="56"/>
      <c r="J72" s="75">
        <f t="array" ref="J72">INDEX($AW$17:$AW$297,MATCH(MIN(IF($AW$17:$AW$297-(F72*(1+$BF$18))&gt;=0,$AW$17:$AW$297-(F72*(1+$BF$18)),"")),$AW$17:$AW$297-(F72*(1+$BF$18)),0))</f>
        <v>6.5299999999999997E-2</v>
      </c>
      <c r="K72" s="60">
        <f t="array" ref="K72">INDEX($AW$17:$AW$297,MATCH(MIN(IF($AW$17:$AW$297-(G72*(1+$BF$18))&gt;=0,$AW$17:$AW$297-(G72*(1+$BF$18)),"")),$AW$17:$AW$297-(G72*(1+$BF$18)),0))</f>
        <v>6.7599999999999993E-2</v>
      </c>
      <c r="L72" s="63">
        <f t="array" ref="L72">INDEX($AW$17:$AW$297,MATCH(MIN(IF($AW$17:$AW$297-(H72*(1+$BF$18))&gt;=0,$AW$17:$AW$297-(H72*(1+$BF$18)),"")),$AW$17:$AW$297-(H72*(1+$BF$18)),0))</f>
        <v>6.7900000000000002E-2</v>
      </c>
      <c r="S72"/>
      <c r="T72"/>
      <c r="U72" s="24" t="s">
        <v>140</v>
      </c>
      <c r="V72">
        <v>8.5600000000000023E-2</v>
      </c>
      <c r="W72" s="31" t="s">
        <v>141</v>
      </c>
      <c r="X72" s="27">
        <v>8.0449999999999994E-2</v>
      </c>
      <c r="Y72" s="31" t="s">
        <v>113</v>
      </c>
      <c r="Z72" s="27">
        <v>7.2450000000000028E-2</v>
      </c>
      <c r="AA72" s="31" t="s">
        <v>61</v>
      </c>
      <c r="AB72" s="27">
        <v>8.4950000000000025E-2</v>
      </c>
      <c r="AC72" s="31" t="s">
        <v>142</v>
      </c>
      <c r="AD72" s="27">
        <v>7.2450000000000028E-2</v>
      </c>
      <c r="AE72" s="31" t="s">
        <v>143</v>
      </c>
      <c r="AF72" s="32">
        <v>0.10300000000000001</v>
      </c>
      <c r="AG72" s="31" t="s">
        <v>144</v>
      </c>
      <c r="AH72" s="32">
        <v>7.2549999999999976E-2</v>
      </c>
      <c r="AI72" s="31" t="s">
        <v>83</v>
      </c>
      <c r="AJ72" s="27">
        <v>6.5299999999999997E-2</v>
      </c>
      <c r="AK72" s="24" t="s">
        <v>151</v>
      </c>
      <c r="AL72" s="27">
        <v>7.5750000000000164E-2</v>
      </c>
      <c r="AM72" s="38"/>
      <c r="AN72" s="38"/>
      <c r="AO72" s="36"/>
      <c r="AP72" s="36"/>
      <c r="AQ72" s="23">
        <v>7.5400000000000161E-2</v>
      </c>
      <c r="AR72" s="33" t="s">
        <v>216</v>
      </c>
      <c r="AS72" s="36"/>
      <c r="AT72" s="36"/>
      <c r="AU72" s="64">
        <v>7.7640000000000001E-2</v>
      </c>
      <c r="AV72" s="31" t="s">
        <v>70</v>
      </c>
      <c r="AW72" s="27">
        <v>6.5299999999999997E-2</v>
      </c>
      <c r="AX72" s="30" t="s">
        <v>149</v>
      </c>
      <c r="AY72" s="23">
        <v>0.10399</v>
      </c>
      <c r="AZ72" s="30" t="s">
        <v>150</v>
      </c>
      <c r="BA72" s="23">
        <v>7.5750000000000164E-2</v>
      </c>
      <c r="BB72" s="64">
        <v>7.5160000000000005E-2</v>
      </c>
      <c r="BC72" s="11" t="s">
        <v>86</v>
      </c>
      <c r="BD72" s="7" t="s">
        <v>131</v>
      </c>
      <c r="BE72" s="8"/>
      <c r="BF72" s="9"/>
      <c r="BG72" s="10" t="s">
        <v>73</v>
      </c>
      <c r="BH72" s="10"/>
      <c r="BI72" s="23">
        <v>7.5750000000000164E-2</v>
      </c>
      <c r="BJ72" s="23">
        <v>7.5750000000000164E-2</v>
      </c>
    </row>
    <row r="73" spans="1:62" x14ac:dyDescent="0.25">
      <c r="A73" s="68" t="str">
        <f>+'3.1.16'!A58</f>
        <v>2017-10-01</v>
      </c>
      <c r="B73" s="55" t="str">
        <f>+'3.1.16'!B58</f>
        <v>2018-09-30</v>
      </c>
      <c r="C73" s="55">
        <f>+'3.1.16'!C58</f>
        <v>12</v>
      </c>
      <c r="D73" s="55" t="str">
        <f>+'3.1.16'!D58</f>
        <v>COMED</v>
      </c>
      <c r="E73" s="55" t="s">
        <v>370</v>
      </c>
      <c r="F73" s="80">
        <f>IF($E$11="",'3.1.16'!Y58/1000,Matrix!$E$11+('3.1.16'!Y58/1000))</f>
        <v>6.298444716549581E-2</v>
      </c>
      <c r="G73" s="58">
        <f>IF($E$11="",'3.1.16'!Z58/1000,Matrix!$E$11+('3.1.16'!Z58/1000))</f>
        <v>6.5284447165495807E-2</v>
      </c>
      <c r="H73" s="61">
        <f>IF($E$11="",'3.1.16'!AA58/1000,Matrix!$E$11+('3.1.16'!AA58/1000))</f>
        <v>6.5484447165495813E-2</v>
      </c>
      <c r="I73" s="55"/>
      <c r="J73" s="73">
        <f t="array" ref="J73">INDEX($AW$17:$AW$297,MATCH(MIN(IF($AW$17:$AW$297-(F73*(1+$BF$18))&gt;=0,$AW$17:$AW$297-(F73*(1+$BF$18)),"")),$AW$17:$AW$297-(F73*(1+$BF$18)),0))</f>
        <v>6.3600000000000004E-2</v>
      </c>
      <c r="K73" s="58">
        <f t="array" ref="K73">INDEX($AW$17:$AW$297,MATCH(MIN(IF($AW$17:$AW$297-(G73*(1+$BF$18))&gt;=0,$AW$17:$AW$297-(G73*(1+$BF$18)),"")),$AW$17:$AW$297-(G73*(1+$BF$18)),0))</f>
        <v>6.59E-2</v>
      </c>
      <c r="L73" s="61">
        <f t="array" ref="L73">INDEX($AW$17:$AW$297,MATCH(MIN(IF($AW$17:$AW$297-(H73*(1+$BF$18))&gt;=0,$AW$17:$AW$297-(H73*(1+$BF$18)),"")),$AW$17:$AW$297-(H73*(1+$BF$18)),0))</f>
        <v>6.6299999999999998E-2</v>
      </c>
      <c r="S73"/>
      <c r="T73"/>
      <c r="U73" s="24" t="s">
        <v>140</v>
      </c>
      <c r="V73">
        <v>8.6100000000000024E-2</v>
      </c>
      <c r="W73" s="31" t="s">
        <v>141</v>
      </c>
      <c r="X73" s="27">
        <v>8.049999999999996E-2</v>
      </c>
      <c r="Y73" s="31" t="s">
        <v>113</v>
      </c>
      <c r="Z73" s="27">
        <v>7.2800000000000031E-2</v>
      </c>
      <c r="AA73" s="31" t="s">
        <v>61</v>
      </c>
      <c r="AB73" s="27">
        <v>8.5300000000000029E-2</v>
      </c>
      <c r="AC73" s="31" t="s">
        <v>142</v>
      </c>
      <c r="AD73" s="27">
        <v>7.2800000000000031E-2</v>
      </c>
      <c r="AE73" s="31" t="s">
        <v>143</v>
      </c>
      <c r="AF73" s="32">
        <v>0.10350000000000001</v>
      </c>
      <c r="AG73" s="31" t="s">
        <v>144</v>
      </c>
      <c r="AH73" s="32">
        <v>7.2899999999999979E-2</v>
      </c>
      <c r="AI73" s="31" t="s">
        <v>83</v>
      </c>
      <c r="AJ73" s="27">
        <v>6.5599999999999992E-2</v>
      </c>
      <c r="AK73" s="24" t="s">
        <v>151</v>
      </c>
      <c r="AL73" s="27">
        <v>7.6100000000000168E-2</v>
      </c>
      <c r="AM73" s="38"/>
      <c r="AN73" s="38"/>
      <c r="AO73" s="36"/>
      <c r="AP73" s="36"/>
      <c r="AQ73" s="23">
        <v>7.5750000000000164E-2</v>
      </c>
      <c r="AR73" s="33" t="s">
        <v>217</v>
      </c>
      <c r="AS73" s="36"/>
      <c r="AT73" s="36"/>
      <c r="AU73" s="64">
        <v>7.7909999999999993E-2</v>
      </c>
      <c r="AV73" s="31" t="s">
        <v>70</v>
      </c>
      <c r="AW73" s="27">
        <v>6.5599999999999992E-2</v>
      </c>
      <c r="AX73" s="30" t="s">
        <v>149</v>
      </c>
      <c r="AY73" s="23">
        <v>0.10439</v>
      </c>
      <c r="AZ73" s="30" t="s">
        <v>150</v>
      </c>
      <c r="BA73" s="23">
        <v>7.6100000000000168E-2</v>
      </c>
      <c r="BB73" s="64">
        <v>7.5439999999999993E-2</v>
      </c>
      <c r="BC73" s="16" t="s">
        <v>87</v>
      </c>
      <c r="BD73" s="13" t="s">
        <v>132</v>
      </c>
      <c r="BE73" s="14"/>
      <c r="BF73" s="15"/>
      <c r="BG73" s="10"/>
      <c r="BH73" s="10"/>
      <c r="BI73" s="23">
        <v>7.6100000000000168E-2</v>
      </c>
      <c r="BJ73" s="23">
        <v>7.6100000000000168E-2</v>
      </c>
    </row>
    <row r="74" spans="1:62" x14ac:dyDescent="0.25">
      <c r="A74" s="69" t="str">
        <f>+'3.1.16'!A59</f>
        <v>2017-10-01</v>
      </c>
      <c r="B74" s="56" t="str">
        <f>+'3.1.16'!B59</f>
        <v>2019-03-31</v>
      </c>
      <c r="C74" s="56">
        <f>+'3.1.16'!C59</f>
        <v>18</v>
      </c>
      <c r="D74" s="56" t="str">
        <f>+'3.1.16'!D59</f>
        <v>COMED</v>
      </c>
      <c r="E74" s="56" t="s">
        <v>370</v>
      </c>
      <c r="F74" s="79">
        <f>IF($E$11="",'3.1.16'!Y59/1000,Matrix!$E$11+('3.1.16'!Y59/1000))</f>
        <v>6.4949392816273988E-2</v>
      </c>
      <c r="G74" s="59">
        <f>IF($E$11="",'3.1.16'!Z59/1000,Matrix!$E$11+('3.1.16'!Z59/1000))</f>
        <v>6.7249392816273984E-2</v>
      </c>
      <c r="H74" s="62">
        <f>IF($E$11="",'3.1.16'!AA59/1000,Matrix!$E$11+('3.1.16'!AA59/1000))</f>
        <v>6.744939281627399E-2</v>
      </c>
      <c r="I74" s="56"/>
      <c r="J74" s="74">
        <f t="array" ref="J74">INDEX($AW$17:$AW$297,MATCH(MIN(IF($AW$17:$AW$297-(F74*(1+$BF$18))&gt;=0,$AW$17:$AW$297-(F74*(1+$BF$18)),"")),$AW$17:$AW$297-(F74*(1+$BF$18)),0))</f>
        <v>6.5599999999999992E-2</v>
      </c>
      <c r="K74" s="59">
        <f t="array" ref="K74">INDEX($AW$17:$AW$297,MATCH(MIN(IF($AW$17:$AW$297-(G74*(1+$BF$18))&gt;=0,$AW$17:$AW$297-(G74*(1+$BF$18)),"")),$AW$17:$AW$297-(G74*(1+$BF$18)),0))</f>
        <v>6.7900000000000002E-2</v>
      </c>
      <c r="L74" s="62">
        <f t="array" ref="L74">INDEX($AW$17:$AW$297,MATCH(MIN(IF($AW$17:$AW$297-(H74*(1+$BF$18))&gt;=0,$AW$17:$AW$297-(H74*(1+$BF$18)),"")),$AW$17:$AW$297-(H74*(1+$BF$18)),0))</f>
        <v>6.7900000000000002E-2</v>
      </c>
      <c r="S74"/>
      <c r="T74"/>
      <c r="U74" s="24" t="s">
        <v>140</v>
      </c>
      <c r="V74">
        <v>8.6600000000000024E-2</v>
      </c>
      <c r="W74" s="31" t="s">
        <v>141</v>
      </c>
      <c r="X74" s="27">
        <v>8.0799999999999997E-2</v>
      </c>
      <c r="Y74" s="31" t="s">
        <v>113</v>
      </c>
      <c r="Z74" s="27">
        <v>7.3150000000000034E-2</v>
      </c>
      <c r="AA74" s="31" t="s">
        <v>61</v>
      </c>
      <c r="AB74" s="27">
        <v>8.5650000000000032E-2</v>
      </c>
      <c r="AC74" s="31" t="s">
        <v>142</v>
      </c>
      <c r="AD74" s="27">
        <v>7.3150000000000034E-2</v>
      </c>
      <c r="AE74" s="31" t="s">
        <v>143</v>
      </c>
      <c r="AF74" s="32">
        <v>0.10400000000000001</v>
      </c>
      <c r="AG74" s="31" t="s">
        <v>144</v>
      </c>
      <c r="AH74" s="32">
        <v>7.3249999999999982E-2</v>
      </c>
      <c r="AI74" s="31" t="s">
        <v>83</v>
      </c>
      <c r="AJ74" s="27">
        <v>6.59E-2</v>
      </c>
      <c r="AK74" s="24" t="s">
        <v>151</v>
      </c>
      <c r="AL74" s="27">
        <v>7.6450000000000171E-2</v>
      </c>
      <c r="AM74" s="38"/>
      <c r="AN74" s="38"/>
      <c r="AO74" s="36"/>
      <c r="AP74" s="36"/>
      <c r="AQ74" s="23">
        <v>7.6100000000000168E-2</v>
      </c>
      <c r="AR74" s="33" t="s">
        <v>218</v>
      </c>
      <c r="AS74" s="36"/>
      <c r="AT74" s="36"/>
      <c r="AU74" s="64">
        <v>7.8189999999999996E-2</v>
      </c>
      <c r="AV74" s="31" t="s">
        <v>70</v>
      </c>
      <c r="AW74" s="27">
        <v>6.59E-2</v>
      </c>
      <c r="AX74" s="39" t="s">
        <v>149</v>
      </c>
      <c r="AY74" s="23">
        <v>0.10440000000000001</v>
      </c>
      <c r="AZ74" s="30" t="s">
        <v>150</v>
      </c>
      <c r="BA74" s="23">
        <v>7.6450000000000171E-2</v>
      </c>
      <c r="BB74" s="64">
        <v>7.571E-2</v>
      </c>
      <c r="BI74" s="23">
        <v>7.6450000000000171E-2</v>
      </c>
      <c r="BJ74" s="23">
        <v>7.6450000000000171E-2</v>
      </c>
    </row>
    <row r="75" spans="1:62" x14ac:dyDescent="0.25">
      <c r="A75" s="69" t="str">
        <f>+'3.1.16'!A60</f>
        <v>2017-10-01</v>
      </c>
      <c r="B75" s="56" t="str">
        <f>+'3.1.16'!B60</f>
        <v>2019-09-30</v>
      </c>
      <c r="C75" s="56">
        <f>+'3.1.16'!C60</f>
        <v>24</v>
      </c>
      <c r="D75" s="56" t="str">
        <f>+'3.1.16'!D60</f>
        <v>COMED</v>
      </c>
      <c r="E75" s="56" t="s">
        <v>370</v>
      </c>
      <c r="F75" s="79">
        <f>IF($E$11="",'3.1.16'!Y60/1000,Matrix!$E$11+('3.1.16'!Y60/1000))</f>
        <v>6.4391098270944705E-2</v>
      </c>
      <c r="G75" s="59">
        <f>IF($E$11="",'3.1.16'!Z60/1000,Matrix!$E$11+('3.1.16'!Z60/1000))</f>
        <v>6.6691098270944701E-2</v>
      </c>
      <c r="H75" s="62">
        <f>IF($E$11="",'3.1.16'!AA60/1000,Matrix!$E$11+('3.1.16'!AA60/1000))</f>
        <v>6.6891098270944707E-2</v>
      </c>
      <c r="I75" s="56"/>
      <c r="J75" s="74">
        <f t="array" ref="J75">INDEX($AW$17:$AW$297,MATCH(MIN(IF($AW$17:$AW$297-(F75*(1+$BF$18))&gt;=0,$AW$17:$AW$297-(F75*(1+$BF$18)),"")),$AW$17:$AW$297-(F75*(1+$BF$18)),0))</f>
        <v>6.4899999999999999E-2</v>
      </c>
      <c r="K75" s="59">
        <f t="array" ref="K75">INDEX($AW$17:$AW$297,MATCH(MIN(IF($AW$17:$AW$297-(G75*(1+$BF$18))&gt;=0,$AW$17:$AW$297-(G75*(1+$BF$18)),"")),$AW$17:$AW$297-(G75*(1+$BF$18)),0))</f>
        <v>6.7299999999999999E-2</v>
      </c>
      <c r="L75" s="62">
        <f t="array" ref="L75">INDEX($AW$17:$AW$297,MATCH(MIN(IF($AW$17:$AW$297-(H75*(1+$BF$18))&gt;=0,$AW$17:$AW$297-(H75*(1+$BF$18)),"")),$AW$17:$AW$297-(H75*(1+$BF$18)),0))</f>
        <v>6.7599999999999993E-2</v>
      </c>
      <c r="S75"/>
      <c r="T75"/>
      <c r="U75" s="24" t="s">
        <v>140</v>
      </c>
      <c r="V75">
        <v>8.7100000000000025E-2</v>
      </c>
      <c r="W75" s="31" t="s">
        <v>141</v>
      </c>
      <c r="X75" s="27">
        <v>8.115E-2</v>
      </c>
      <c r="Y75" s="31" t="s">
        <v>113</v>
      </c>
      <c r="Z75" s="27">
        <v>7.3500000000000038E-2</v>
      </c>
      <c r="AA75" s="31" t="s">
        <v>61</v>
      </c>
      <c r="AB75" s="27">
        <v>8.6000000000000035E-2</v>
      </c>
      <c r="AC75" s="31" t="s">
        <v>142</v>
      </c>
      <c r="AD75" s="27">
        <v>7.3500000000000038E-2</v>
      </c>
      <c r="AE75" s="31" t="s">
        <v>143</v>
      </c>
      <c r="AF75" s="32">
        <v>0.10450000000000001</v>
      </c>
      <c r="AG75" s="31" t="s">
        <v>144</v>
      </c>
      <c r="AH75" s="32">
        <v>7.3599999999999985E-2</v>
      </c>
      <c r="AI75" s="31" t="s">
        <v>83</v>
      </c>
      <c r="AJ75" s="27">
        <v>6.6299999999999998E-2</v>
      </c>
      <c r="AK75" s="24" t="s">
        <v>151</v>
      </c>
      <c r="AL75" s="27">
        <v>7.6800000000000174E-2</v>
      </c>
      <c r="AM75" s="38"/>
      <c r="AN75" s="38"/>
      <c r="AO75" s="36"/>
      <c r="AP75" s="36"/>
      <c r="AQ75" s="23">
        <v>7.6450000000000171E-2</v>
      </c>
      <c r="AR75" s="33" t="s">
        <v>219</v>
      </c>
      <c r="AS75" s="36"/>
      <c r="AT75" s="36"/>
      <c r="AU75" s="64">
        <v>7.8460000000000002E-2</v>
      </c>
      <c r="AV75" s="31" t="s">
        <v>70</v>
      </c>
      <c r="AW75" s="27">
        <v>6.6299999999999998E-2</v>
      </c>
      <c r="AX75" s="39" t="s">
        <v>149</v>
      </c>
      <c r="AY75" s="23">
        <v>0.10449</v>
      </c>
      <c r="AZ75" s="30" t="s">
        <v>150</v>
      </c>
      <c r="BA75" s="23">
        <v>7.6800000000000174E-2</v>
      </c>
      <c r="BB75" s="64">
        <v>7.5990000000000002E-2</v>
      </c>
      <c r="BI75" s="23">
        <v>7.6800000000000174E-2</v>
      </c>
      <c r="BJ75" s="23">
        <v>7.6800000000000174E-2</v>
      </c>
    </row>
    <row r="76" spans="1:62" x14ac:dyDescent="0.25">
      <c r="A76" s="69" t="str">
        <f>+'3.1.16'!A61</f>
        <v>2017-10-01</v>
      </c>
      <c r="B76" s="56" t="str">
        <f>+'3.1.16'!B61</f>
        <v>2020-03-31</v>
      </c>
      <c r="C76" s="56">
        <f>+'3.1.16'!C61</f>
        <v>30</v>
      </c>
      <c r="D76" s="56" t="str">
        <f>+'3.1.16'!D61</f>
        <v>COMED</v>
      </c>
      <c r="E76" s="56" t="s">
        <v>370</v>
      </c>
      <c r="F76" s="79">
        <f>IF($E$11="",'3.1.16'!Y61/1000,Matrix!$E$11+('3.1.16'!Y61/1000))</f>
        <v>6.5212615800340573E-2</v>
      </c>
      <c r="G76" s="59">
        <f>IF($E$11="",'3.1.16'!Z61/1000,Matrix!$E$11+('3.1.16'!Z61/1000))</f>
        <v>6.751261580034057E-2</v>
      </c>
      <c r="H76" s="62">
        <f>IF($E$11="",'3.1.16'!AA61/1000,Matrix!$E$11+('3.1.16'!AA61/1000))</f>
        <v>6.7712615800340575E-2</v>
      </c>
      <c r="I76" s="56"/>
      <c r="J76" s="74">
        <f t="array" ref="J76">INDEX($AW$17:$AW$297,MATCH(MIN(IF($AW$17:$AW$297-(F76*(1+$BF$18))&gt;=0,$AW$17:$AW$297-(F76*(1+$BF$18)),"")),$AW$17:$AW$297-(F76*(1+$BF$18)),0))</f>
        <v>6.59E-2</v>
      </c>
      <c r="K76" s="59">
        <f t="array" ref="K76">INDEX($AW$17:$AW$297,MATCH(MIN(IF($AW$17:$AW$297-(G76*(1+$BF$18))&gt;=0,$AW$17:$AW$297-(G76*(1+$BF$18)),"")),$AW$17:$AW$297-(G76*(1+$BF$18)),0))</f>
        <v>6.83E-2</v>
      </c>
      <c r="L76" s="62">
        <f t="array" ref="L76">INDEX($AW$17:$AW$297,MATCH(MIN(IF($AW$17:$AW$297-(H76*(1+$BF$18))&gt;=0,$AW$17:$AW$297-(H76*(1+$BF$18)),"")),$AW$17:$AW$297-(H76*(1+$BF$18)),0))</f>
        <v>6.83E-2</v>
      </c>
      <c r="S76"/>
      <c r="T76"/>
      <c r="U76" s="24" t="s">
        <v>140</v>
      </c>
      <c r="V76">
        <v>8.7600000000000025E-2</v>
      </c>
      <c r="W76" s="31" t="s">
        <v>141</v>
      </c>
      <c r="X76" s="27">
        <v>8.1499999999999961E-2</v>
      </c>
      <c r="Y76" s="31" t="s">
        <v>113</v>
      </c>
      <c r="Z76" s="27">
        <v>7.3850000000000041E-2</v>
      </c>
      <c r="AA76" s="31" t="s">
        <v>61</v>
      </c>
      <c r="AB76" s="27">
        <v>8.6350000000000038E-2</v>
      </c>
      <c r="AC76" s="31" t="s">
        <v>142</v>
      </c>
      <c r="AD76" s="27">
        <v>7.3850000000000041E-2</v>
      </c>
      <c r="AE76" s="31" t="s">
        <v>143</v>
      </c>
      <c r="AF76" s="32">
        <v>0.10500000000000001</v>
      </c>
      <c r="AG76" s="31" t="s">
        <v>144</v>
      </c>
      <c r="AH76" s="32">
        <v>7.3949999999999988E-2</v>
      </c>
      <c r="AI76" s="31" t="s">
        <v>83</v>
      </c>
      <c r="AJ76" s="27">
        <v>6.6600000000000006E-2</v>
      </c>
      <c r="AK76" s="24" t="s">
        <v>151</v>
      </c>
      <c r="AL76" s="27">
        <v>7.7150000000000177E-2</v>
      </c>
      <c r="AM76" s="38"/>
      <c r="AN76" s="38"/>
      <c r="AO76" s="36"/>
      <c r="AP76" s="36"/>
      <c r="AQ76" s="23">
        <v>7.6800000000000174E-2</v>
      </c>
      <c r="AR76" s="33" t="s">
        <v>220</v>
      </c>
      <c r="AS76" s="36"/>
      <c r="AT76" s="36"/>
      <c r="AU76" s="64">
        <v>7.8740000000000004E-2</v>
      </c>
      <c r="AV76" s="31" t="s">
        <v>70</v>
      </c>
      <c r="AW76" s="27">
        <v>6.6600000000000006E-2</v>
      </c>
      <c r="AX76" s="30" t="s">
        <v>149</v>
      </c>
      <c r="AY76" s="23">
        <v>0.1046</v>
      </c>
      <c r="AZ76" s="30" t="s">
        <v>150</v>
      </c>
      <c r="BA76" s="23">
        <v>7.7150000000000177E-2</v>
      </c>
      <c r="BB76" s="64">
        <v>7.6259999999999994E-2</v>
      </c>
      <c r="BI76" s="23">
        <v>7.7150000000000177E-2</v>
      </c>
      <c r="BJ76" s="23">
        <v>7.7150000000000177E-2</v>
      </c>
    </row>
    <row r="77" spans="1:62" x14ac:dyDescent="0.25">
      <c r="A77" s="70" t="str">
        <f>+'3.1.16'!A62</f>
        <v>2017-10-01</v>
      </c>
      <c r="B77" s="57" t="str">
        <f>+'3.1.16'!B62</f>
        <v>2020-09-30</v>
      </c>
      <c r="C77" s="57">
        <f>+'3.1.16'!C62</f>
        <v>36</v>
      </c>
      <c r="D77" s="57" t="str">
        <f>+'3.1.16'!D62</f>
        <v>COMED</v>
      </c>
      <c r="E77" s="57" t="s">
        <v>370</v>
      </c>
      <c r="F77" s="81">
        <f>IF($E$11="",'3.1.16'!Y62/1000,Matrix!$E$11+('3.1.16'!Y62/1000))</f>
        <v>6.4884172968099979E-2</v>
      </c>
      <c r="G77" s="60">
        <f>IF($E$11="",'3.1.16'!Z62/1000,Matrix!$E$11+('3.1.16'!Z62/1000))</f>
        <v>6.7184172968099976E-2</v>
      </c>
      <c r="H77" s="63">
        <f>IF($E$11="",'3.1.16'!AA62/1000,Matrix!$E$11+('3.1.16'!AA62/1000))</f>
        <v>6.7384172968099981E-2</v>
      </c>
      <c r="I77" s="56"/>
      <c r="J77" s="75">
        <f t="array" ref="J77">INDEX($AW$17:$AW$297,MATCH(MIN(IF($AW$17:$AW$297-(F77*(1+$BF$18))&gt;=0,$AW$17:$AW$297-(F77*(1+$BF$18)),"")),$AW$17:$AW$297-(F77*(1+$BF$18)),0))</f>
        <v>6.5599999999999992E-2</v>
      </c>
      <c r="K77" s="60">
        <f t="array" ref="K77">INDEX($AW$17:$AW$297,MATCH(MIN(IF($AW$17:$AW$297-(G77*(1+$BF$18))&gt;=0,$AW$17:$AW$297-(G77*(1+$BF$18)),"")),$AW$17:$AW$297-(G77*(1+$BF$18)),0))</f>
        <v>6.7900000000000002E-2</v>
      </c>
      <c r="L77" s="63">
        <f t="array" ref="L77">INDEX($AW$17:$AW$297,MATCH(MIN(IF($AW$17:$AW$297-(H77*(1+$BF$18))&gt;=0,$AW$17:$AW$297-(H77*(1+$BF$18)),"")),$AW$17:$AW$297-(H77*(1+$BF$18)),0))</f>
        <v>6.7900000000000002E-2</v>
      </c>
      <c r="S77"/>
      <c r="T77"/>
      <c r="U77" s="24" t="s">
        <v>140</v>
      </c>
      <c r="V77">
        <v>8.8100000000000026E-2</v>
      </c>
      <c r="W77" s="31" t="s">
        <v>141</v>
      </c>
      <c r="X77" s="27">
        <v>8.1500000000000003E-2</v>
      </c>
      <c r="Y77" s="31" t="s">
        <v>113</v>
      </c>
      <c r="Z77" s="27">
        <v>7.4200000000000044E-2</v>
      </c>
      <c r="AA77" s="31" t="s">
        <v>61</v>
      </c>
      <c r="AB77" s="27">
        <v>8.6700000000000041E-2</v>
      </c>
      <c r="AC77" s="31" t="s">
        <v>142</v>
      </c>
      <c r="AD77" s="27">
        <v>7.4200000000000044E-2</v>
      </c>
      <c r="AE77" s="31" t="s">
        <v>143</v>
      </c>
      <c r="AF77" s="32">
        <v>0.10550000000000001</v>
      </c>
      <c r="AG77" s="31" t="s">
        <v>144</v>
      </c>
      <c r="AH77" s="32">
        <v>7.4299999999999991E-2</v>
      </c>
      <c r="AI77" s="31" t="s">
        <v>83</v>
      </c>
      <c r="AJ77" s="27">
        <v>6.6900000000000001E-2</v>
      </c>
      <c r="AK77" s="24" t="s">
        <v>151</v>
      </c>
      <c r="AL77" s="27">
        <v>7.750000000000018E-2</v>
      </c>
      <c r="AM77" s="38"/>
      <c r="AN77" s="38"/>
      <c r="AO77" s="36"/>
      <c r="AP77" s="36"/>
      <c r="AQ77" s="23">
        <v>7.7150000000000177E-2</v>
      </c>
      <c r="AR77" s="33" t="s">
        <v>221</v>
      </c>
      <c r="AS77" s="36"/>
      <c r="AT77" s="36"/>
      <c r="AU77" s="64">
        <v>7.9009999999999997E-2</v>
      </c>
      <c r="AV77" s="31" t="s">
        <v>70</v>
      </c>
      <c r="AW77" s="27">
        <v>6.6900000000000001E-2</v>
      </c>
      <c r="AX77" s="30" t="s">
        <v>149</v>
      </c>
      <c r="AY77" s="23">
        <v>0.10539</v>
      </c>
      <c r="AZ77" s="30" t="s">
        <v>150</v>
      </c>
      <c r="BA77" s="23">
        <v>7.750000000000018E-2</v>
      </c>
      <c r="BB77" s="64">
        <v>7.6539999999999997E-2</v>
      </c>
      <c r="BI77" s="23">
        <v>7.750000000000018E-2</v>
      </c>
      <c r="BJ77" s="23">
        <v>7.750000000000018E-2</v>
      </c>
    </row>
    <row r="78" spans="1:62" x14ac:dyDescent="0.25">
      <c r="A78" s="68" t="str">
        <f>+'3.1.16'!A63</f>
        <v>2016-11-01</v>
      </c>
      <c r="B78" s="55" t="str">
        <f>+'3.1.16'!B63</f>
        <v>2017-10-31</v>
      </c>
      <c r="C78" s="55">
        <f>+'3.1.16'!C63</f>
        <v>12</v>
      </c>
      <c r="D78" s="55" t="str">
        <f>+'3.1.16'!D63</f>
        <v>AMEREN</v>
      </c>
      <c r="E78" s="55" t="s">
        <v>370</v>
      </c>
      <c r="F78" s="80">
        <f>IF($E$11="",'3.1.16'!Y63/1000,Matrix!$E$11+('3.1.16'!Y63/1000))</f>
        <v>5.0789046824310291E-2</v>
      </c>
      <c r="G78" s="58">
        <f>IF($E$11="",'3.1.16'!Z63/1000,Matrix!$E$11+('3.1.16'!Z63/1000))</f>
        <v>5.3089046824310288E-2</v>
      </c>
      <c r="H78" s="61">
        <f>IF($E$11="",'3.1.16'!AA63/1000,Matrix!$E$11+('3.1.16'!AA63/1000))</f>
        <v>5.3289046824310293E-2</v>
      </c>
      <c r="I78" s="55"/>
      <c r="J78" s="73">
        <f t="array" ref="J78">INDEX($AW$17:$AW$297,MATCH(MIN(IF($AW$17:$AW$297-(F78*(1+$BF$18))&gt;=0,$AW$17:$AW$297-(F78*(1+$BF$18)),"")),$AW$17:$AW$297-(F78*(1+$BF$18)),0))</f>
        <v>5.1400000000000085E-2</v>
      </c>
      <c r="K78" s="58">
        <f t="array" ref="K78">INDEX($AW$17:$AW$297,MATCH(MIN(IF($AW$17:$AW$297-(G78*(1+$BF$18))&gt;=0,$AW$17:$AW$297-(G78*(1+$BF$18)),"")),$AW$17:$AW$297-(G78*(1+$BF$18)),0))</f>
        <v>5.3500000000000041E-2</v>
      </c>
      <c r="L78" s="61">
        <f t="array" ref="L78">INDEX($AW$17:$AW$297,MATCH(MIN(IF($AW$17:$AW$297-(H78*(1+$BF$18))&gt;=0,$AW$17:$AW$297-(H78*(1+$BF$18)),"")),$AW$17:$AW$297-(H78*(1+$BF$18)),0))</f>
        <v>5.3800000000000035E-2</v>
      </c>
      <c r="S78"/>
      <c r="T78"/>
      <c r="U78" s="24" t="s">
        <v>140</v>
      </c>
      <c r="V78">
        <v>8.8600000000000026E-2</v>
      </c>
      <c r="W78" s="31" t="s">
        <v>141</v>
      </c>
      <c r="X78" s="27">
        <v>8.1850000000000006E-2</v>
      </c>
      <c r="Y78" s="31" t="s">
        <v>113</v>
      </c>
      <c r="Z78" s="27">
        <v>7.4550000000000047E-2</v>
      </c>
      <c r="AA78" s="31" t="s">
        <v>61</v>
      </c>
      <c r="AB78" s="27">
        <v>8.7050000000000044E-2</v>
      </c>
      <c r="AC78" s="31" t="s">
        <v>142</v>
      </c>
      <c r="AD78" s="27">
        <v>7.4550000000000047E-2</v>
      </c>
      <c r="AE78" s="31" t="s">
        <v>143</v>
      </c>
      <c r="AF78" s="32">
        <v>0.10600000000000001</v>
      </c>
      <c r="AG78" s="31" t="s">
        <v>144</v>
      </c>
      <c r="AH78" s="32">
        <v>7.4649999999999994E-2</v>
      </c>
      <c r="AI78" s="31" t="s">
        <v>83</v>
      </c>
      <c r="AJ78" s="27">
        <v>6.7299999999999999E-2</v>
      </c>
      <c r="AK78" s="24" t="s">
        <v>151</v>
      </c>
      <c r="AL78" s="27">
        <v>7.7850000000000183E-2</v>
      </c>
      <c r="AM78" s="38"/>
      <c r="AN78" s="38"/>
      <c r="AO78" s="36"/>
      <c r="AP78" s="36"/>
      <c r="AQ78" s="23">
        <v>7.750000000000018E-2</v>
      </c>
      <c r="AR78" s="33" t="s">
        <v>222</v>
      </c>
      <c r="AS78" s="36"/>
      <c r="AT78" s="36"/>
      <c r="AU78" s="64">
        <v>7.9289999999999999E-2</v>
      </c>
      <c r="AV78" s="31" t="s">
        <v>70</v>
      </c>
      <c r="AW78" s="27">
        <v>6.7299999999999999E-2</v>
      </c>
      <c r="AX78" s="30" t="s">
        <v>149</v>
      </c>
      <c r="AY78" s="23">
        <v>0.10539999999999999</v>
      </c>
      <c r="AZ78" s="30" t="s">
        <v>150</v>
      </c>
      <c r="BA78" s="23">
        <v>7.7850000000000183E-2</v>
      </c>
      <c r="BB78" s="64">
        <v>7.6810000000000003E-2</v>
      </c>
      <c r="BI78" s="23">
        <v>7.7850000000000183E-2</v>
      </c>
      <c r="BJ78" s="23">
        <v>7.7850000000000183E-2</v>
      </c>
    </row>
    <row r="79" spans="1:62" x14ac:dyDescent="0.25">
      <c r="A79" s="69" t="str">
        <f>+'3.1.16'!A64</f>
        <v>2016-11-01</v>
      </c>
      <c r="B79" s="56" t="str">
        <f>+'3.1.16'!B64</f>
        <v>2018-04-30</v>
      </c>
      <c r="C79" s="56">
        <f>+'3.1.16'!C64</f>
        <v>18</v>
      </c>
      <c r="D79" s="56" t="str">
        <f>+'3.1.16'!D64</f>
        <v>AMEREN</v>
      </c>
      <c r="E79" s="56" t="s">
        <v>370</v>
      </c>
      <c r="F79" s="79">
        <f>IF($E$11="",'3.1.16'!Y64/1000,Matrix!$E$11+('3.1.16'!Y64/1000))</f>
        <v>5.2184904050466475E-2</v>
      </c>
      <c r="G79" s="59">
        <f>IF($E$11="",'3.1.16'!Z64/1000,Matrix!$E$11+('3.1.16'!Z64/1000))</f>
        <v>5.4484904050466479E-2</v>
      </c>
      <c r="H79" s="62">
        <f>IF($E$11="",'3.1.16'!AA64/1000,Matrix!$E$11+('3.1.16'!AA64/1000))</f>
        <v>5.4684904050466478E-2</v>
      </c>
      <c r="I79" s="56"/>
      <c r="J79" s="74">
        <f t="array" ref="J79">INDEX($AW$17:$AW$297,MATCH(MIN(IF($AW$17:$AW$297-(F79*(1+$BF$18))&gt;=0,$AW$17:$AW$297-(F79*(1+$BF$18)),"")),$AW$17:$AW$297-(F79*(1+$BF$18)),0))</f>
        <v>5.2600000000000063E-2</v>
      </c>
      <c r="K79" s="59">
        <f t="array" ref="K79">INDEX($AW$17:$AW$297,MATCH(MIN(IF($AW$17:$AW$297-(G79*(1+$BF$18))&gt;=0,$AW$17:$AW$297-(G79*(1+$BF$18)),"")),$AW$17:$AW$297-(G79*(1+$BF$18)),0))</f>
        <v>5.5000000000000007E-2</v>
      </c>
      <c r="L79" s="62">
        <f t="array" ref="L79">INDEX($AW$17:$AW$297,MATCH(MIN(IF($AW$17:$AW$297-(H79*(1+$BF$18))&gt;=0,$AW$17:$AW$297-(H79*(1+$BF$18)),"")),$AW$17:$AW$297-(H79*(1+$BF$18)),0))</f>
        <v>5.5300000000000002E-2</v>
      </c>
      <c r="S79"/>
      <c r="T79"/>
      <c r="U79" s="24" t="s">
        <v>140</v>
      </c>
      <c r="V79">
        <v>8.9100000000000026E-2</v>
      </c>
      <c r="W79" s="31" t="s">
        <v>141</v>
      </c>
      <c r="X79" s="27">
        <v>8.2200000000000009E-2</v>
      </c>
      <c r="Y79" s="31" t="s">
        <v>113</v>
      </c>
      <c r="Z79" s="27">
        <v>7.490000000000005E-2</v>
      </c>
      <c r="AA79" s="31" t="s">
        <v>61</v>
      </c>
      <c r="AB79" s="27">
        <v>8.7400000000000047E-2</v>
      </c>
      <c r="AC79" s="31" t="s">
        <v>142</v>
      </c>
      <c r="AD79" s="27">
        <v>7.490000000000005E-2</v>
      </c>
      <c r="AE79" s="31" t="s">
        <v>143</v>
      </c>
      <c r="AF79" s="32">
        <v>0.10650000000000001</v>
      </c>
      <c r="AG79" s="31" t="s">
        <v>144</v>
      </c>
      <c r="AH79" s="32">
        <v>7.4999999999999997E-2</v>
      </c>
      <c r="AI79" s="31" t="s">
        <v>83</v>
      </c>
      <c r="AJ79" s="27">
        <v>6.7599999999999993E-2</v>
      </c>
      <c r="AK79" s="24" t="s">
        <v>151</v>
      </c>
      <c r="AL79" s="27">
        <v>7.8200000000000186E-2</v>
      </c>
      <c r="AM79" s="38"/>
      <c r="AN79" s="38"/>
      <c r="AO79" s="36"/>
      <c r="AP79" s="36"/>
      <c r="AQ79" s="23">
        <v>7.7850000000000183E-2</v>
      </c>
      <c r="AR79" s="33" t="s">
        <v>223</v>
      </c>
      <c r="AS79" s="36"/>
      <c r="AT79" s="36"/>
      <c r="AU79" s="64">
        <v>7.9560000000000006E-2</v>
      </c>
      <c r="AV79" s="31" t="s">
        <v>70</v>
      </c>
      <c r="AW79" s="27">
        <v>6.7599999999999993E-2</v>
      </c>
      <c r="AX79" s="30" t="s">
        <v>149</v>
      </c>
      <c r="AY79" s="23">
        <v>0.1057</v>
      </c>
      <c r="AZ79" s="30" t="s">
        <v>150</v>
      </c>
      <c r="BA79" s="23">
        <v>7.8200000000000186E-2</v>
      </c>
      <c r="BB79" s="64">
        <v>7.7090000000000006E-2</v>
      </c>
      <c r="BI79" s="23">
        <v>7.8200000000000186E-2</v>
      </c>
      <c r="BJ79" s="23">
        <v>7.8200000000000186E-2</v>
      </c>
    </row>
    <row r="80" spans="1:62" x14ac:dyDescent="0.25">
      <c r="A80" s="69" t="str">
        <f>+'3.1.16'!A65</f>
        <v>2016-11-01</v>
      </c>
      <c r="B80" s="56" t="str">
        <f>+'3.1.16'!B65</f>
        <v>2018-10-31</v>
      </c>
      <c r="C80" s="56">
        <f>+'3.1.16'!C65</f>
        <v>24</v>
      </c>
      <c r="D80" s="56" t="str">
        <f>+'3.1.16'!D65</f>
        <v>AMEREN</v>
      </c>
      <c r="E80" s="56" t="s">
        <v>370</v>
      </c>
      <c r="F80" s="79">
        <f>IF($E$11="",'3.1.16'!Y65/1000,Matrix!$E$11+('3.1.16'!Y65/1000))</f>
        <v>5.1888148408910324E-2</v>
      </c>
      <c r="G80" s="59">
        <f>IF($E$11="",'3.1.16'!Z65/1000,Matrix!$E$11+('3.1.16'!Z65/1000))</f>
        <v>5.4188148408910321E-2</v>
      </c>
      <c r="H80" s="62">
        <f>IF($E$11="",'3.1.16'!AA65/1000,Matrix!$E$11+('3.1.16'!AA65/1000))</f>
        <v>5.4388148408910326E-2</v>
      </c>
      <c r="I80" s="56"/>
      <c r="J80" s="74">
        <f t="array" ref="J80">INDEX($AW$17:$AW$297,MATCH(MIN(IF($AW$17:$AW$297-(F80*(1+$BF$18))&gt;=0,$AW$17:$AW$297-(F80*(1+$BF$18)),"")),$AW$17:$AW$297-(F80*(1+$BF$18)),0))</f>
        <v>5.2300000000000069E-2</v>
      </c>
      <c r="K80" s="59">
        <f t="array" ref="K80">INDEX($AW$17:$AW$297,MATCH(MIN(IF($AW$17:$AW$297-(G80*(1+$BF$18))&gt;=0,$AW$17:$AW$297-(G80*(1+$BF$18)),"")),$AW$17:$AW$297-(G80*(1+$BF$18)),0))</f>
        <v>5.4700000000000013E-2</v>
      </c>
      <c r="L80" s="62">
        <f t="array" ref="L80">INDEX($AW$17:$AW$297,MATCH(MIN(IF($AW$17:$AW$297-(H80*(1+$BF$18))&gt;=0,$AW$17:$AW$297-(H80*(1+$BF$18)),"")),$AW$17:$AW$297-(H80*(1+$BF$18)),0))</f>
        <v>5.5000000000000007E-2</v>
      </c>
      <c r="S80"/>
      <c r="T80"/>
      <c r="U80" s="24" t="s">
        <v>140</v>
      </c>
      <c r="V80">
        <v>8.9600000000000027E-2</v>
      </c>
      <c r="W80" s="31" t="s">
        <v>141</v>
      </c>
      <c r="X80" s="27">
        <v>8.2499999999999962E-2</v>
      </c>
      <c r="Y80" s="31" t="s">
        <v>113</v>
      </c>
      <c r="Z80" s="27">
        <v>7.5250000000000053E-2</v>
      </c>
      <c r="AA80" s="31" t="s">
        <v>61</v>
      </c>
      <c r="AB80" s="27">
        <v>8.775000000000005E-2</v>
      </c>
      <c r="AC80" s="31" t="s">
        <v>142</v>
      </c>
      <c r="AD80" s="27">
        <v>7.5250000000000053E-2</v>
      </c>
      <c r="AE80" s="31" t="s">
        <v>143</v>
      </c>
      <c r="AF80" s="32">
        <v>0.10700000000000001</v>
      </c>
      <c r="AG80" s="31" t="s">
        <v>144</v>
      </c>
      <c r="AH80" s="32">
        <v>7.535E-2</v>
      </c>
      <c r="AI80" s="31" t="s">
        <v>83</v>
      </c>
      <c r="AJ80" s="27">
        <v>6.7900000000000002E-2</v>
      </c>
      <c r="AK80" s="24" t="s">
        <v>151</v>
      </c>
      <c r="AL80" s="27">
        <v>7.8550000000000189E-2</v>
      </c>
      <c r="AM80" s="38"/>
      <c r="AN80" s="38"/>
      <c r="AO80" s="36"/>
      <c r="AP80" s="36"/>
      <c r="AQ80" s="23">
        <v>7.8200000000000186E-2</v>
      </c>
      <c r="AR80" s="33" t="s">
        <v>224</v>
      </c>
      <c r="AS80" s="36"/>
      <c r="AT80" s="36"/>
      <c r="AU80" s="64">
        <v>7.9839999999999994E-2</v>
      </c>
      <c r="AV80" s="31" t="s">
        <v>70</v>
      </c>
      <c r="AW80" s="27">
        <v>6.7900000000000002E-2</v>
      </c>
      <c r="AX80" s="30" t="s">
        <v>149</v>
      </c>
      <c r="AY80" s="23">
        <v>0.10580000000000001</v>
      </c>
      <c r="AZ80" s="30" t="s">
        <v>150</v>
      </c>
      <c r="BA80" s="23">
        <v>7.8550000000000189E-2</v>
      </c>
      <c r="BB80" s="64">
        <v>7.7359999999999998E-2</v>
      </c>
      <c r="BI80" s="23">
        <v>7.8550000000000189E-2</v>
      </c>
      <c r="BJ80" s="23">
        <v>7.8550000000000189E-2</v>
      </c>
    </row>
    <row r="81" spans="1:62" x14ac:dyDescent="0.25">
      <c r="A81" s="69" t="str">
        <f>+'3.1.16'!A66</f>
        <v>2016-11-01</v>
      </c>
      <c r="B81" s="56" t="str">
        <f>+'3.1.16'!B66</f>
        <v>2019-04-30</v>
      </c>
      <c r="C81" s="56">
        <f>+'3.1.16'!C66</f>
        <v>30</v>
      </c>
      <c r="D81" s="56" t="str">
        <f>+'3.1.16'!D66</f>
        <v>AMEREN</v>
      </c>
      <c r="E81" s="56" t="s">
        <v>370</v>
      </c>
      <c r="F81" s="79">
        <f>IF($E$11="",'3.1.16'!Y66/1000,Matrix!$E$11+('3.1.16'!Y66/1000))</f>
        <v>5.2427433910116533E-2</v>
      </c>
      <c r="G81" s="59">
        <f>IF($E$11="",'3.1.16'!Z66/1000,Matrix!$E$11+('3.1.16'!Z66/1000))</f>
        <v>5.472743391011653E-2</v>
      </c>
      <c r="H81" s="62">
        <f>IF($E$11="",'3.1.16'!AA66/1000,Matrix!$E$11+('3.1.16'!AA66/1000))</f>
        <v>5.4927433910116535E-2</v>
      </c>
      <c r="I81" s="56"/>
      <c r="J81" s="74">
        <f t="array" ref="J81">INDEX($AW$17:$AW$297,MATCH(MIN(IF($AW$17:$AW$297-(F81*(1+$BF$18))&gt;=0,$AW$17:$AW$297-(F81*(1+$BF$18)),"")),$AW$17:$AW$297-(F81*(1+$BF$18)),0))</f>
        <v>5.2900000000000051E-2</v>
      </c>
      <c r="K81" s="59">
        <f t="array" ref="K81">INDEX($AW$17:$AW$297,MATCH(MIN(IF($AW$17:$AW$297-(G81*(1+$BF$18))&gt;=0,$AW$17:$AW$297-(G81*(1+$BF$18)),"")),$AW$17:$AW$297-(G81*(1+$BF$18)),0))</f>
        <v>5.5300000000000002E-2</v>
      </c>
      <c r="L81" s="62">
        <f t="array" ref="L81">INDEX($AW$17:$AW$297,MATCH(MIN(IF($AW$17:$AW$297-(H81*(1+$BF$18))&gt;=0,$AW$17:$AW$297-(H81*(1+$BF$18)),"")),$AW$17:$AW$297-(H81*(1+$BF$18)),0))</f>
        <v>5.5300000000000002E-2</v>
      </c>
      <c r="S81"/>
      <c r="T81"/>
      <c r="U81" s="24" t="s">
        <v>140</v>
      </c>
      <c r="V81">
        <v>9.0100000000000027E-2</v>
      </c>
      <c r="W81" s="31" t="s">
        <v>141</v>
      </c>
      <c r="X81" s="27">
        <v>8.2550000000000012E-2</v>
      </c>
      <c r="Y81" s="31" t="s">
        <v>113</v>
      </c>
      <c r="Z81" s="27">
        <v>7.5600000000000056E-2</v>
      </c>
      <c r="AA81" s="31" t="s">
        <v>61</v>
      </c>
      <c r="AB81" s="27">
        <v>8.8100000000000053E-2</v>
      </c>
      <c r="AC81" s="31" t="s">
        <v>142</v>
      </c>
      <c r="AD81" s="27">
        <v>7.5600000000000056E-2</v>
      </c>
      <c r="AE81" s="31" t="s">
        <v>143</v>
      </c>
      <c r="AF81" s="32">
        <v>0.10750000000000001</v>
      </c>
      <c r="AG81" s="31" t="s">
        <v>144</v>
      </c>
      <c r="AH81" s="32">
        <v>7.5700000000000003E-2</v>
      </c>
      <c r="AI81" s="31" t="s">
        <v>83</v>
      </c>
      <c r="AJ81" s="27">
        <v>6.83E-2</v>
      </c>
      <c r="AK81" s="24" t="s">
        <v>151</v>
      </c>
      <c r="AL81" s="27">
        <v>7.8900000000000192E-2</v>
      </c>
      <c r="AM81" s="38"/>
      <c r="AN81" s="38"/>
      <c r="AO81" s="36"/>
      <c r="AP81" s="36"/>
      <c r="AQ81" s="23">
        <v>7.8550000000000189E-2</v>
      </c>
      <c r="AR81" s="33" t="s">
        <v>225</v>
      </c>
      <c r="AS81" s="36"/>
      <c r="AT81" s="36"/>
      <c r="AU81" s="64">
        <v>8.0110000000000001E-2</v>
      </c>
      <c r="AV81" s="31" t="s">
        <v>70</v>
      </c>
      <c r="AW81" s="27">
        <v>6.83E-2</v>
      </c>
      <c r="AX81" s="30" t="s">
        <v>149</v>
      </c>
      <c r="AY81" s="23">
        <v>0.10589999999999999</v>
      </c>
      <c r="AZ81" s="30" t="s">
        <v>150</v>
      </c>
      <c r="BA81" s="23">
        <v>7.8900000000000192E-2</v>
      </c>
      <c r="BB81" s="64">
        <v>7.7640000000000001E-2</v>
      </c>
      <c r="BI81" s="23">
        <v>7.8900000000000192E-2</v>
      </c>
      <c r="BJ81" s="23">
        <v>7.8900000000000192E-2</v>
      </c>
    </row>
    <row r="82" spans="1:62" x14ac:dyDescent="0.25">
      <c r="A82" s="70" t="str">
        <f>+'3.1.16'!A67</f>
        <v>2016-11-01</v>
      </c>
      <c r="B82" s="57" t="str">
        <f>+'3.1.16'!B67</f>
        <v>2019-10-31</v>
      </c>
      <c r="C82" s="57">
        <f>+'3.1.16'!C67</f>
        <v>36</v>
      </c>
      <c r="D82" s="57" t="str">
        <f>+'3.1.16'!D67</f>
        <v>AMEREN</v>
      </c>
      <c r="E82" s="57" t="s">
        <v>370</v>
      </c>
      <c r="F82" s="81">
        <f>IF($E$11="",'3.1.16'!Y67/1000,Matrix!$E$11+('3.1.16'!Y67/1000))</f>
        <v>5.2170300591769705E-2</v>
      </c>
      <c r="G82" s="60">
        <f>IF($E$11="",'3.1.16'!Z67/1000,Matrix!$E$11+('3.1.16'!Z67/1000))</f>
        <v>5.4470300591769702E-2</v>
      </c>
      <c r="H82" s="63">
        <f>IF($E$11="",'3.1.16'!AA67/1000,Matrix!$E$11+('3.1.16'!AA67/1000))</f>
        <v>5.4670300591769701E-2</v>
      </c>
      <c r="I82" s="56"/>
      <c r="J82" s="75">
        <f t="array" ref="J82">INDEX($AW$17:$AW$297,MATCH(MIN(IF($AW$17:$AW$297-(F82*(1+$BF$18))&gt;=0,$AW$17:$AW$297-(F82*(1+$BF$18)),"")),$AW$17:$AW$297-(F82*(1+$BF$18)),0))</f>
        <v>5.2600000000000063E-2</v>
      </c>
      <c r="K82" s="60">
        <f t="array" ref="K82">INDEX($AW$17:$AW$297,MATCH(MIN(IF($AW$17:$AW$297-(G82*(1+$BF$18))&gt;=0,$AW$17:$AW$297-(G82*(1+$BF$18)),"")),$AW$17:$AW$297-(G82*(1+$BF$18)),0))</f>
        <v>5.5000000000000007E-2</v>
      </c>
      <c r="L82" s="63">
        <f t="array" ref="L82">INDEX($AW$17:$AW$297,MATCH(MIN(IF($AW$17:$AW$297-(H82*(1+$BF$18))&gt;=0,$AW$17:$AW$297-(H82*(1+$BF$18)),"")),$AW$17:$AW$297-(H82*(1+$BF$18)),0))</f>
        <v>5.5300000000000002E-2</v>
      </c>
      <c r="S82"/>
      <c r="T82"/>
      <c r="U82" s="24" t="s">
        <v>140</v>
      </c>
      <c r="V82">
        <v>9.0600000000000028E-2</v>
      </c>
      <c r="W82" s="31" t="s">
        <v>141</v>
      </c>
      <c r="X82" s="27">
        <v>8.2900000000000015E-2</v>
      </c>
      <c r="Y82" s="31" t="s">
        <v>113</v>
      </c>
      <c r="Z82" s="27">
        <v>7.5950000000000059E-2</v>
      </c>
      <c r="AA82" s="31" t="s">
        <v>61</v>
      </c>
      <c r="AB82" s="27">
        <v>8.8450000000000056E-2</v>
      </c>
      <c r="AC82" s="31" t="s">
        <v>142</v>
      </c>
      <c r="AD82" s="27">
        <v>7.5950000000000059E-2</v>
      </c>
      <c r="AE82" s="31" t="s">
        <v>143</v>
      </c>
      <c r="AF82" s="32">
        <v>0.10800000000000001</v>
      </c>
      <c r="AG82" s="31" t="s">
        <v>144</v>
      </c>
      <c r="AH82" s="32">
        <v>7.6050000000000006E-2</v>
      </c>
      <c r="AI82" s="31" t="s">
        <v>83</v>
      </c>
      <c r="AJ82" s="27">
        <v>6.8600000000000008E-2</v>
      </c>
      <c r="AK82" s="24" t="s">
        <v>151</v>
      </c>
      <c r="AL82" s="27">
        <v>7.9250000000000195E-2</v>
      </c>
      <c r="AM82" s="38"/>
      <c r="AN82" s="38"/>
      <c r="AO82" s="36"/>
      <c r="AP82" s="36"/>
      <c r="AQ82" s="23">
        <v>7.8900000000000192E-2</v>
      </c>
      <c r="AR82" s="33" t="s">
        <v>226</v>
      </c>
      <c r="AS82" s="36"/>
      <c r="AT82" s="36"/>
      <c r="AU82" s="64">
        <v>8.0390000000000003E-2</v>
      </c>
      <c r="AV82" s="31" t="s">
        <v>70</v>
      </c>
      <c r="AW82" s="27">
        <v>6.8600000000000008E-2</v>
      </c>
      <c r="AX82" s="39" t="s">
        <v>149</v>
      </c>
      <c r="AY82" s="23">
        <v>0.10599</v>
      </c>
      <c r="AZ82" s="30" t="s">
        <v>150</v>
      </c>
      <c r="BA82" s="23">
        <v>7.9250000000000195E-2</v>
      </c>
      <c r="BB82" s="64">
        <v>7.7909999999999993E-2</v>
      </c>
      <c r="BI82" s="23">
        <v>7.9250000000000195E-2</v>
      </c>
      <c r="BJ82" s="23">
        <v>7.9250000000000195E-2</v>
      </c>
    </row>
    <row r="83" spans="1:62" x14ac:dyDescent="0.25">
      <c r="A83" s="68" t="str">
        <f>+'3.1.16'!A68</f>
        <v>2016-12-01</v>
      </c>
      <c r="B83" s="55" t="str">
        <f>+'3.1.16'!B68</f>
        <v>2017-11-30</v>
      </c>
      <c r="C83" s="55">
        <f>+'3.1.16'!C68</f>
        <v>12</v>
      </c>
      <c r="D83" s="55" t="str">
        <f>+'3.1.16'!D68</f>
        <v>AMEREN</v>
      </c>
      <c r="E83" s="55" t="s">
        <v>370</v>
      </c>
      <c r="F83" s="80">
        <f>IF($E$11="",'3.1.16'!Y68/1000,Matrix!$E$11+('3.1.16'!Y68/1000))</f>
        <v>5.0981928367122203E-2</v>
      </c>
      <c r="G83" s="58">
        <f>IF($E$11="",'3.1.16'!Z68/1000,Matrix!$E$11+('3.1.16'!Z68/1000))</f>
        <v>5.32819283671222E-2</v>
      </c>
      <c r="H83" s="61">
        <f>IF($E$11="",'3.1.16'!AA68/1000,Matrix!$E$11+('3.1.16'!AA68/1000))</f>
        <v>5.3481928367122199E-2</v>
      </c>
      <c r="I83" s="55"/>
      <c r="J83" s="73">
        <f t="array" ref="J83">INDEX($AW$17:$AW$297,MATCH(MIN(IF($AW$17:$AW$297-(F83*(1+$BF$18))&gt;=0,$AW$17:$AW$297-(F83*(1+$BF$18)),"")),$AW$17:$AW$297-(F83*(1+$BF$18)),0))</f>
        <v>5.1400000000000085E-2</v>
      </c>
      <c r="K83" s="58">
        <f t="array" ref="K83">INDEX($AW$17:$AW$297,MATCH(MIN(IF($AW$17:$AW$297-(G83*(1+$BF$18))&gt;=0,$AW$17:$AW$297-(G83*(1+$BF$18)),"")),$AW$17:$AW$297-(G83*(1+$BF$18)),0))</f>
        <v>5.3800000000000035E-2</v>
      </c>
      <c r="L83" s="61">
        <f t="array" ref="L83">INDEX($AW$17:$AW$297,MATCH(MIN(IF($AW$17:$AW$297-(H83*(1+$BF$18))&gt;=0,$AW$17:$AW$297-(H83*(1+$BF$18)),"")),$AW$17:$AW$297-(H83*(1+$BF$18)),0))</f>
        <v>5.410000000000003E-2</v>
      </c>
      <c r="S83"/>
      <c r="T83"/>
      <c r="U83" s="24" t="s">
        <v>140</v>
      </c>
      <c r="V83">
        <v>9.1100000000000028E-2</v>
      </c>
      <c r="W83" s="31" t="s">
        <v>141</v>
      </c>
      <c r="X83" s="27">
        <v>8.3250000000000018E-2</v>
      </c>
      <c r="Y83" s="31" t="s">
        <v>113</v>
      </c>
      <c r="Z83" s="27">
        <v>7.6300000000000062E-2</v>
      </c>
      <c r="AA83" s="31" t="s">
        <v>61</v>
      </c>
      <c r="AB83" s="27">
        <v>8.8800000000000059E-2</v>
      </c>
      <c r="AC83" s="31" t="s">
        <v>142</v>
      </c>
      <c r="AD83" s="27">
        <v>7.6300000000000062E-2</v>
      </c>
      <c r="AE83" s="31" t="s">
        <v>143</v>
      </c>
      <c r="AF83" s="32">
        <v>0.10850000000000001</v>
      </c>
      <c r="AG83" s="31" t="s">
        <v>144</v>
      </c>
      <c r="AH83" s="32">
        <v>7.640000000000001E-2</v>
      </c>
      <c r="AI83" s="31" t="s">
        <v>83</v>
      </c>
      <c r="AJ83" s="27">
        <v>6.8900000000000003E-2</v>
      </c>
      <c r="AK83" s="24" t="s">
        <v>151</v>
      </c>
      <c r="AL83" s="27">
        <v>7.9600000000000198E-2</v>
      </c>
      <c r="AM83" s="38"/>
      <c r="AN83" s="38"/>
      <c r="AO83" s="36"/>
      <c r="AP83" s="36"/>
      <c r="AQ83" s="23">
        <v>7.9250000000000195E-2</v>
      </c>
      <c r="AR83" s="33" t="s">
        <v>227</v>
      </c>
      <c r="AS83" s="36"/>
      <c r="AT83" s="36"/>
      <c r="AU83" s="64">
        <v>8.0659999999999996E-2</v>
      </c>
      <c r="AV83" s="31" t="s">
        <v>70</v>
      </c>
      <c r="AW83" s="27">
        <v>6.8900000000000003E-2</v>
      </c>
      <c r="AX83" s="30" t="s">
        <v>149</v>
      </c>
      <c r="AY83" s="23">
        <v>0.106</v>
      </c>
      <c r="AZ83" s="30" t="s">
        <v>150</v>
      </c>
      <c r="BA83" s="23">
        <v>7.9600000000000198E-2</v>
      </c>
      <c r="BB83" s="64">
        <v>7.8189999999999996E-2</v>
      </c>
      <c r="BI83" s="23">
        <v>7.9600000000000198E-2</v>
      </c>
      <c r="BJ83" s="23">
        <v>7.9600000000000198E-2</v>
      </c>
    </row>
    <row r="84" spans="1:62" x14ac:dyDescent="0.25">
      <c r="A84" s="69" t="str">
        <f>+'3.1.16'!A69</f>
        <v>2016-12-01</v>
      </c>
      <c r="B84" s="56" t="str">
        <f>+'3.1.16'!B69</f>
        <v>2018-05-31</v>
      </c>
      <c r="C84" s="56">
        <f>+'3.1.16'!C69</f>
        <v>18</v>
      </c>
      <c r="D84" s="56" t="str">
        <f>+'3.1.16'!D69</f>
        <v>AMEREN</v>
      </c>
      <c r="E84" s="56" t="s">
        <v>370</v>
      </c>
      <c r="F84" s="79">
        <f>IF($E$11="",'3.1.16'!Y69/1000,Matrix!$E$11+('3.1.16'!Y69/1000))</f>
        <v>5.2191267398238178E-2</v>
      </c>
      <c r="G84" s="59">
        <f>IF($E$11="",'3.1.16'!Z69/1000,Matrix!$E$11+('3.1.16'!Z69/1000))</f>
        <v>5.4491267398238175E-2</v>
      </c>
      <c r="H84" s="62">
        <f>IF($E$11="",'3.1.16'!AA69/1000,Matrix!$E$11+('3.1.16'!AA69/1000))</f>
        <v>5.4691267398238173E-2</v>
      </c>
      <c r="I84" s="56"/>
      <c r="J84" s="74">
        <f t="array" ref="J84">INDEX($AW$17:$AW$297,MATCH(MIN(IF($AW$17:$AW$297-(F84*(1+$BF$18))&gt;=0,$AW$17:$AW$297-(F84*(1+$BF$18)),"")),$AW$17:$AW$297-(F84*(1+$BF$18)),0))</f>
        <v>5.2600000000000063E-2</v>
      </c>
      <c r="K84" s="59">
        <f t="array" ref="K84">INDEX($AW$17:$AW$297,MATCH(MIN(IF($AW$17:$AW$297-(G84*(1+$BF$18))&gt;=0,$AW$17:$AW$297-(G84*(1+$BF$18)),"")),$AW$17:$AW$297-(G84*(1+$BF$18)),0))</f>
        <v>5.5000000000000007E-2</v>
      </c>
      <c r="L84" s="62">
        <f t="array" ref="L84">INDEX($AW$17:$AW$297,MATCH(MIN(IF($AW$17:$AW$297-(H84*(1+$BF$18))&gt;=0,$AW$17:$AW$297-(H84*(1+$BF$18)),"")),$AW$17:$AW$297-(H84*(1+$BF$18)),0))</f>
        <v>5.5300000000000002E-2</v>
      </c>
      <c r="S84"/>
      <c r="T84"/>
      <c r="U84" s="24" t="s">
        <v>140</v>
      </c>
      <c r="V84">
        <v>9.1600000000000029E-2</v>
      </c>
      <c r="W84" s="31" t="s">
        <v>141</v>
      </c>
      <c r="X84" s="27">
        <v>8.3499999999999963E-2</v>
      </c>
      <c r="Y84" s="31" t="s">
        <v>113</v>
      </c>
      <c r="Z84" s="27">
        <v>7.6650000000000065E-2</v>
      </c>
      <c r="AA84" s="31" t="s">
        <v>61</v>
      </c>
      <c r="AB84" s="27">
        <v>8.9150000000000063E-2</v>
      </c>
      <c r="AC84" s="31" t="s">
        <v>142</v>
      </c>
      <c r="AD84" s="27">
        <v>7.6650000000000065E-2</v>
      </c>
      <c r="AE84" s="31" t="s">
        <v>143</v>
      </c>
      <c r="AF84" s="32">
        <v>0.10900000000000001</v>
      </c>
      <c r="AG84" s="31" t="s">
        <v>144</v>
      </c>
      <c r="AH84" s="32">
        <v>7.6750000000000013E-2</v>
      </c>
      <c r="AI84" s="31" t="s">
        <v>83</v>
      </c>
      <c r="AJ84" s="27">
        <v>6.93E-2</v>
      </c>
      <c r="AK84" s="24" t="s">
        <v>151</v>
      </c>
      <c r="AL84" s="27">
        <v>7.9950000000000201E-2</v>
      </c>
      <c r="AM84" s="38"/>
      <c r="AN84" s="38"/>
      <c r="AO84" s="36"/>
      <c r="AP84" s="36"/>
      <c r="AQ84" s="23">
        <v>7.9600000000000198E-2</v>
      </c>
      <c r="AR84" s="33" t="s">
        <v>228</v>
      </c>
      <c r="AS84" s="36"/>
      <c r="AT84" s="36"/>
      <c r="AU84" s="64">
        <v>8.0939999999999998E-2</v>
      </c>
      <c r="AV84" s="31" t="s">
        <v>70</v>
      </c>
      <c r="AW84" s="27">
        <v>6.93E-2</v>
      </c>
      <c r="AX84" s="30" t="s">
        <v>149</v>
      </c>
      <c r="AY84" s="23">
        <v>0.1061</v>
      </c>
      <c r="AZ84" s="30" t="s">
        <v>150</v>
      </c>
      <c r="BA84" s="23">
        <v>7.9950000000000201E-2</v>
      </c>
      <c r="BB84" s="64">
        <v>7.8460000000000002E-2</v>
      </c>
      <c r="BI84" s="23">
        <v>7.9950000000000201E-2</v>
      </c>
      <c r="BJ84" s="23">
        <v>7.9950000000000201E-2</v>
      </c>
    </row>
    <row r="85" spans="1:62" x14ac:dyDescent="0.25">
      <c r="A85" s="69" t="str">
        <f>+'3.1.16'!A70</f>
        <v>2016-12-01</v>
      </c>
      <c r="B85" s="56" t="str">
        <f>+'3.1.16'!B70</f>
        <v>2018-11-30</v>
      </c>
      <c r="C85" s="56">
        <f>+'3.1.16'!C70</f>
        <v>24</v>
      </c>
      <c r="D85" s="56" t="str">
        <f>+'3.1.16'!D70</f>
        <v>AMEREN</v>
      </c>
      <c r="E85" s="56" t="s">
        <v>370</v>
      </c>
      <c r="F85" s="79">
        <f>IF($E$11="",'3.1.16'!Y70/1000,Matrix!$E$11+('3.1.16'!Y70/1000))</f>
        <v>5.1990046372429759E-2</v>
      </c>
      <c r="G85" s="59">
        <f>IF($E$11="",'3.1.16'!Z70/1000,Matrix!$E$11+('3.1.16'!Z70/1000))</f>
        <v>5.4290046372429755E-2</v>
      </c>
      <c r="H85" s="62">
        <f>IF($E$11="",'3.1.16'!AA70/1000,Matrix!$E$11+('3.1.16'!AA70/1000))</f>
        <v>5.4490046372429761E-2</v>
      </c>
      <c r="I85" s="56"/>
      <c r="J85" s="74">
        <f t="array" ref="J85">INDEX($AW$17:$AW$297,MATCH(MIN(IF($AW$17:$AW$297-(F85*(1+$BF$18))&gt;=0,$AW$17:$AW$297-(F85*(1+$BF$18)),"")),$AW$17:$AW$297-(F85*(1+$BF$18)),0))</f>
        <v>5.2600000000000063E-2</v>
      </c>
      <c r="K85" s="59">
        <f t="array" ref="K85">INDEX($AW$17:$AW$297,MATCH(MIN(IF($AW$17:$AW$297-(G85*(1+$BF$18))&gt;=0,$AW$17:$AW$297-(G85*(1+$BF$18)),"")),$AW$17:$AW$297-(G85*(1+$BF$18)),0))</f>
        <v>5.4700000000000013E-2</v>
      </c>
      <c r="L85" s="62">
        <f t="array" ref="L85">INDEX($AW$17:$AW$297,MATCH(MIN(IF($AW$17:$AW$297-(H85*(1+$BF$18))&gt;=0,$AW$17:$AW$297-(H85*(1+$BF$18)),"")),$AW$17:$AW$297-(H85*(1+$BF$18)),0))</f>
        <v>5.5000000000000007E-2</v>
      </c>
      <c r="S85"/>
      <c r="T85"/>
      <c r="U85" s="24" t="s">
        <v>140</v>
      </c>
      <c r="V85">
        <v>9.2100000000000029E-2</v>
      </c>
      <c r="W85" s="31" t="s">
        <v>141</v>
      </c>
      <c r="X85" s="27">
        <v>8.3600000000000022E-2</v>
      </c>
      <c r="Y85" s="31" t="s">
        <v>113</v>
      </c>
      <c r="Z85" s="27">
        <v>7.7000000000000068E-2</v>
      </c>
      <c r="AA85" s="31" t="s">
        <v>61</v>
      </c>
      <c r="AB85" s="27">
        <v>8.9500000000000066E-2</v>
      </c>
      <c r="AC85" s="31" t="s">
        <v>142</v>
      </c>
      <c r="AD85" s="27">
        <v>7.7000000000000068E-2</v>
      </c>
      <c r="AE85" s="31" t="s">
        <v>143</v>
      </c>
      <c r="AF85" s="32">
        <v>0.10950000000000001</v>
      </c>
      <c r="AG85" s="31" t="s">
        <v>144</v>
      </c>
      <c r="AH85" s="32">
        <v>7.7100000000000016E-2</v>
      </c>
      <c r="AI85" s="31" t="s">
        <v>83</v>
      </c>
      <c r="AJ85" s="27">
        <v>6.9599999999999995E-2</v>
      </c>
      <c r="AK85" s="24" t="s">
        <v>151</v>
      </c>
      <c r="AL85" s="27">
        <v>8.0300000000000205E-2</v>
      </c>
      <c r="AM85" s="38"/>
      <c r="AN85" s="38"/>
      <c r="AO85" s="36"/>
      <c r="AP85" s="36"/>
      <c r="AQ85" s="23">
        <v>7.9950000000000201E-2</v>
      </c>
      <c r="AR85" s="33" t="s">
        <v>229</v>
      </c>
      <c r="AS85" s="36"/>
      <c r="AT85" s="36"/>
      <c r="AU85" s="64">
        <v>8.1210000000000004E-2</v>
      </c>
      <c r="AV85" s="31" t="s">
        <v>70</v>
      </c>
      <c r="AW85" s="27">
        <v>6.9599999999999995E-2</v>
      </c>
      <c r="AX85" s="39" t="s">
        <v>149</v>
      </c>
      <c r="AY85" s="23">
        <v>0.10649</v>
      </c>
      <c r="AZ85" s="30" t="s">
        <v>150</v>
      </c>
      <c r="BA85" s="23">
        <v>8.0300000000000205E-2</v>
      </c>
      <c r="BB85" s="64">
        <v>7.8740000000000004E-2</v>
      </c>
      <c r="BI85" s="23">
        <v>8.0300000000000205E-2</v>
      </c>
      <c r="BJ85" s="23">
        <v>8.0300000000000205E-2</v>
      </c>
    </row>
    <row r="86" spans="1:62" x14ac:dyDescent="0.25">
      <c r="A86" s="69" t="str">
        <f>+'3.1.16'!A71</f>
        <v>2016-12-01</v>
      </c>
      <c r="B86" s="56" t="str">
        <f>+'3.1.16'!B71</f>
        <v>2019-05-31</v>
      </c>
      <c r="C86" s="56">
        <f>+'3.1.16'!C71</f>
        <v>30</v>
      </c>
      <c r="D86" s="56" t="str">
        <f>+'3.1.16'!D71</f>
        <v>AMEREN</v>
      </c>
      <c r="E86" s="56" t="s">
        <v>370</v>
      </c>
      <c r="F86" s="79">
        <f>IF($E$11="",'3.1.16'!Y71/1000,Matrix!$E$11+('3.1.16'!Y71/1000))</f>
        <v>5.2450620514615055E-2</v>
      </c>
      <c r="G86" s="59">
        <f>IF($E$11="",'3.1.16'!Z71/1000,Matrix!$E$11+('3.1.16'!Z71/1000))</f>
        <v>5.4750620514615052E-2</v>
      </c>
      <c r="H86" s="62">
        <f>IF($E$11="",'3.1.16'!AA71/1000,Matrix!$E$11+('3.1.16'!AA71/1000))</f>
        <v>5.4950620514615051E-2</v>
      </c>
      <c r="I86" s="56"/>
      <c r="J86" s="74">
        <f t="array" ref="J86">INDEX($AW$17:$AW$297,MATCH(MIN(IF($AW$17:$AW$297-(F86*(1+$BF$18))&gt;=0,$AW$17:$AW$297-(F86*(1+$BF$18)),"")),$AW$17:$AW$297-(F86*(1+$BF$18)),0))</f>
        <v>5.2900000000000051E-2</v>
      </c>
      <c r="K86" s="59">
        <f t="array" ref="K86">INDEX($AW$17:$AW$297,MATCH(MIN(IF($AW$17:$AW$297-(G86*(1+$BF$18))&gt;=0,$AW$17:$AW$297-(G86*(1+$BF$18)),"")),$AW$17:$AW$297-(G86*(1+$BF$18)),0))</f>
        <v>5.5300000000000002E-2</v>
      </c>
      <c r="L86" s="62">
        <f t="array" ref="L86">INDEX($AW$17:$AW$297,MATCH(MIN(IF($AW$17:$AW$297-(H86*(1+$BF$18))&gt;=0,$AW$17:$AW$297-(H86*(1+$BF$18)),"")),$AW$17:$AW$297-(H86*(1+$BF$18)),0))</f>
        <v>5.5599999999999997E-2</v>
      </c>
      <c r="S86"/>
      <c r="T86"/>
      <c r="U86" s="24" t="s">
        <v>140</v>
      </c>
      <c r="V86">
        <v>9.260000000000003E-2</v>
      </c>
      <c r="W86" s="31" t="s">
        <v>141</v>
      </c>
      <c r="X86" s="27">
        <v>8.3950000000000025E-2</v>
      </c>
      <c r="Y86" s="31" t="s">
        <v>113</v>
      </c>
      <c r="Z86" s="27">
        <v>7.7350000000000071E-2</v>
      </c>
      <c r="AA86" s="31" t="s">
        <v>61</v>
      </c>
      <c r="AB86" s="27">
        <v>8.9850000000000069E-2</v>
      </c>
      <c r="AC86" s="31" t="s">
        <v>142</v>
      </c>
      <c r="AD86" s="27">
        <v>7.7350000000000071E-2</v>
      </c>
      <c r="AE86" s="31" t="s">
        <v>143</v>
      </c>
      <c r="AF86" s="32">
        <v>0.11000000000000001</v>
      </c>
      <c r="AG86" s="31" t="s">
        <v>144</v>
      </c>
      <c r="AH86" s="32">
        <v>7.7450000000000019E-2</v>
      </c>
      <c r="AI86" s="31" t="s">
        <v>83</v>
      </c>
      <c r="AJ86" s="27">
        <v>6.9900000000000004E-2</v>
      </c>
      <c r="AK86" s="24" t="s">
        <v>151</v>
      </c>
      <c r="AL86" s="27">
        <v>8.0650000000000208E-2</v>
      </c>
      <c r="AM86" s="38"/>
      <c r="AN86" s="38"/>
      <c r="AO86" s="36"/>
      <c r="AP86" s="36"/>
      <c r="AQ86" s="23">
        <v>8.0300000000000205E-2</v>
      </c>
      <c r="AR86" s="33" t="s">
        <v>230</v>
      </c>
      <c r="AS86" s="36"/>
      <c r="AT86" s="36"/>
      <c r="AU86" s="64">
        <v>8.1490000000000007E-2</v>
      </c>
      <c r="AV86" s="31" t="s">
        <v>70</v>
      </c>
      <c r="AW86" s="27">
        <v>6.9900000000000004E-2</v>
      </c>
      <c r="AX86" s="30" t="s">
        <v>149</v>
      </c>
      <c r="AY86" s="23">
        <v>0.1066</v>
      </c>
      <c r="AZ86" s="30" t="s">
        <v>150</v>
      </c>
      <c r="BA86" s="23">
        <v>8.0650000000000208E-2</v>
      </c>
      <c r="BB86" s="64">
        <v>7.9009999999999997E-2</v>
      </c>
      <c r="BI86" s="23">
        <v>8.0650000000000208E-2</v>
      </c>
      <c r="BJ86" s="23">
        <v>8.0650000000000208E-2</v>
      </c>
    </row>
    <row r="87" spans="1:62" x14ac:dyDescent="0.25">
      <c r="A87" s="70" t="str">
        <f>+'3.1.16'!A72</f>
        <v>2016-12-01</v>
      </c>
      <c r="B87" s="57" t="str">
        <f>+'3.1.16'!B72</f>
        <v>2019-11-30</v>
      </c>
      <c r="C87" s="57">
        <f>+'3.1.16'!C72</f>
        <v>36</v>
      </c>
      <c r="D87" s="57" t="str">
        <f>+'3.1.16'!D72</f>
        <v>AMEREN</v>
      </c>
      <c r="E87" s="57" t="s">
        <v>370</v>
      </c>
      <c r="F87" s="81">
        <f>IF($E$11="",'3.1.16'!Y72/1000,Matrix!$E$11+('3.1.16'!Y72/1000))</f>
        <v>5.2227974765360514E-2</v>
      </c>
      <c r="G87" s="60">
        <f>IF($E$11="",'3.1.16'!Z72/1000,Matrix!$E$11+('3.1.16'!Z72/1000))</f>
        <v>5.4527974765360511E-2</v>
      </c>
      <c r="H87" s="63">
        <f>IF($E$11="",'3.1.16'!AA72/1000,Matrix!$E$11+('3.1.16'!AA72/1000))</f>
        <v>5.4727974765360517E-2</v>
      </c>
      <c r="I87" s="56"/>
      <c r="J87" s="75">
        <f t="array" ref="J87">INDEX($AW$17:$AW$297,MATCH(MIN(IF($AW$17:$AW$297-(F87*(1+$BF$18))&gt;=0,$AW$17:$AW$297-(F87*(1+$BF$18)),"")),$AW$17:$AW$297-(F87*(1+$BF$18)),0))</f>
        <v>5.2600000000000063E-2</v>
      </c>
      <c r="K87" s="60">
        <f t="array" ref="K87">INDEX($AW$17:$AW$297,MATCH(MIN(IF($AW$17:$AW$297-(G87*(1+$BF$18))&gt;=0,$AW$17:$AW$297-(G87*(1+$BF$18)),"")),$AW$17:$AW$297-(G87*(1+$BF$18)),0))</f>
        <v>5.5000000000000007E-2</v>
      </c>
      <c r="L87" s="63">
        <f t="array" ref="L87">INDEX($AW$17:$AW$297,MATCH(MIN(IF($AW$17:$AW$297-(H87*(1+$BF$18))&gt;=0,$AW$17:$AW$297-(H87*(1+$BF$18)),"")),$AW$17:$AW$297-(H87*(1+$BF$18)),0))</f>
        <v>5.5300000000000002E-2</v>
      </c>
      <c r="S87"/>
      <c r="T87"/>
      <c r="U87" s="24" t="s">
        <v>140</v>
      </c>
      <c r="V87">
        <v>9.310000000000003E-2</v>
      </c>
      <c r="W87" s="31" t="s">
        <v>141</v>
      </c>
      <c r="X87" s="27">
        <v>8.4300000000000028E-2</v>
      </c>
      <c r="Y87" s="31" t="s">
        <v>113</v>
      </c>
      <c r="Z87" s="27">
        <v>7.7700000000000075E-2</v>
      </c>
      <c r="AA87" s="31" t="s">
        <v>61</v>
      </c>
      <c r="AB87" s="27">
        <v>9.0200000000000072E-2</v>
      </c>
      <c r="AC87" s="31" t="s">
        <v>142</v>
      </c>
      <c r="AD87" s="27">
        <v>7.7700000000000075E-2</v>
      </c>
      <c r="AE87" s="31" t="s">
        <v>143</v>
      </c>
      <c r="AF87" s="32">
        <v>0.11050000000000001</v>
      </c>
      <c r="AG87" s="31" t="s">
        <v>144</v>
      </c>
      <c r="AH87" s="32">
        <v>7.7800000000000022E-2</v>
      </c>
      <c r="AI87" s="31" t="s">
        <v>83</v>
      </c>
      <c r="AJ87" s="27">
        <v>7.0300000000000001E-2</v>
      </c>
      <c r="AK87" s="24" t="s">
        <v>151</v>
      </c>
      <c r="AL87" s="27">
        <v>8.1000000000000211E-2</v>
      </c>
      <c r="AM87" s="38"/>
      <c r="AN87" s="38"/>
      <c r="AO87" s="36"/>
      <c r="AP87" s="36"/>
      <c r="AQ87" s="23">
        <v>8.0650000000000208E-2</v>
      </c>
      <c r="AR87" s="33" t="s">
        <v>231</v>
      </c>
      <c r="AS87" s="36"/>
      <c r="AT87" s="36"/>
      <c r="AU87" s="64">
        <v>8.1759999999999999E-2</v>
      </c>
      <c r="AV87" s="31" t="s">
        <v>70</v>
      </c>
      <c r="AW87" s="27">
        <v>7.0300000000000001E-2</v>
      </c>
      <c r="AX87" s="30" t="s">
        <v>149</v>
      </c>
      <c r="AY87" s="23">
        <v>0.10699</v>
      </c>
      <c r="AZ87" s="30" t="s">
        <v>150</v>
      </c>
      <c r="BA87" s="23">
        <v>8.1000000000000211E-2</v>
      </c>
      <c r="BB87" s="64">
        <v>7.9289999999999999E-2</v>
      </c>
      <c r="BI87" s="23">
        <v>8.1000000000000211E-2</v>
      </c>
      <c r="BJ87" s="23">
        <v>8.1000000000000211E-2</v>
      </c>
    </row>
    <row r="88" spans="1:62" x14ac:dyDescent="0.25">
      <c r="A88" s="68" t="str">
        <f>+'3.1.16'!A73</f>
        <v>2017-01-01</v>
      </c>
      <c r="B88" s="55" t="str">
        <f>+'3.1.16'!B73</f>
        <v>2017-12-31</v>
      </c>
      <c r="C88" s="55">
        <f>+'3.1.16'!C73</f>
        <v>12</v>
      </c>
      <c r="D88" s="55" t="str">
        <f>+'3.1.16'!D73</f>
        <v>AMEREN</v>
      </c>
      <c r="E88" s="55" t="s">
        <v>370</v>
      </c>
      <c r="F88" s="80">
        <f>IF($E$11="",'3.1.16'!Y73/1000,Matrix!$E$11+('3.1.16'!Y73/1000))</f>
        <v>5.1216425058662189E-2</v>
      </c>
      <c r="G88" s="58">
        <f>IF($E$11="",'3.1.16'!Z73/1000,Matrix!$E$11+('3.1.16'!Z73/1000))</f>
        <v>5.3516425058662186E-2</v>
      </c>
      <c r="H88" s="61">
        <f>IF($E$11="",'3.1.16'!AA73/1000,Matrix!$E$11+('3.1.16'!AA73/1000))</f>
        <v>5.3716425058662191E-2</v>
      </c>
      <c r="I88" s="55"/>
      <c r="J88" s="73">
        <f t="array" ref="J88">INDEX($AW$17:$AW$297,MATCH(MIN(IF($AW$17:$AW$297-(F88*(1+$BF$18))&gt;=0,$AW$17:$AW$297-(F88*(1+$BF$18)),"")),$AW$17:$AW$297-(F88*(1+$BF$18)),0))</f>
        <v>5.1700000000000079E-2</v>
      </c>
      <c r="K88" s="58">
        <f t="array" ref="K88">INDEX($AW$17:$AW$297,MATCH(MIN(IF($AW$17:$AW$297-(G88*(1+$BF$18))&gt;=0,$AW$17:$AW$297-(G88*(1+$BF$18)),"")),$AW$17:$AW$297-(G88*(1+$BF$18)),0))</f>
        <v>5.410000000000003E-2</v>
      </c>
      <c r="L88" s="61">
        <f t="array" ref="L88">INDEX($AW$17:$AW$297,MATCH(MIN(IF($AW$17:$AW$297-(H88*(1+$BF$18))&gt;=0,$AW$17:$AW$297-(H88*(1+$BF$18)),"")),$AW$17:$AW$297-(H88*(1+$BF$18)),0))</f>
        <v>5.410000000000003E-2</v>
      </c>
      <c r="S88"/>
      <c r="T88"/>
      <c r="U88" s="24" t="s">
        <v>140</v>
      </c>
      <c r="V88">
        <v>9.360000000000003E-2</v>
      </c>
      <c r="W88" s="31" t="s">
        <v>141</v>
      </c>
      <c r="X88" s="27">
        <v>8.4499999999999964E-2</v>
      </c>
      <c r="Y88" s="31" t="s">
        <v>113</v>
      </c>
      <c r="Z88" s="27">
        <v>7.8050000000000078E-2</v>
      </c>
      <c r="AA88" s="31" t="s">
        <v>61</v>
      </c>
      <c r="AB88" s="27">
        <v>9.0550000000000075E-2</v>
      </c>
      <c r="AC88" s="31" t="s">
        <v>142</v>
      </c>
      <c r="AD88" s="27">
        <v>7.8050000000000078E-2</v>
      </c>
      <c r="AE88" s="31" t="s">
        <v>143</v>
      </c>
      <c r="AF88" s="32">
        <v>0.11100000000000002</v>
      </c>
      <c r="AG88" s="31" t="s">
        <v>144</v>
      </c>
      <c r="AH88" s="32">
        <v>7.8150000000000025E-2</v>
      </c>
      <c r="AI88" s="31" t="s">
        <v>83</v>
      </c>
      <c r="AJ88" s="27">
        <v>7.0599999999999996E-2</v>
      </c>
      <c r="AK88" s="24" t="s">
        <v>151</v>
      </c>
      <c r="AL88" s="27">
        <v>8.1350000000000214E-2</v>
      </c>
      <c r="AM88" s="38"/>
      <c r="AN88" s="38"/>
      <c r="AO88" s="36"/>
      <c r="AP88" s="36"/>
      <c r="AQ88" s="23">
        <v>8.1000000000000211E-2</v>
      </c>
      <c r="AR88" s="33" t="s">
        <v>232</v>
      </c>
      <c r="AS88" s="36"/>
      <c r="AT88" s="36"/>
      <c r="AU88" s="64">
        <v>8.2040000000000002E-2</v>
      </c>
      <c r="AV88" s="31" t="s">
        <v>70</v>
      </c>
      <c r="AW88" s="27">
        <v>7.0599999999999996E-2</v>
      </c>
      <c r="AX88" s="39" t="s">
        <v>149</v>
      </c>
      <c r="AY88" s="23">
        <v>0.10703</v>
      </c>
      <c r="AZ88" s="30" t="s">
        <v>150</v>
      </c>
      <c r="BA88" s="23">
        <v>8.1350000000000214E-2</v>
      </c>
      <c r="BB88" s="64">
        <v>7.9560000000000006E-2</v>
      </c>
      <c r="BI88" s="23">
        <v>8.1350000000000214E-2</v>
      </c>
      <c r="BJ88" s="23">
        <v>8.1350000000000214E-2</v>
      </c>
    </row>
    <row r="89" spans="1:62" x14ac:dyDescent="0.25">
      <c r="A89" s="69" t="str">
        <f>+'3.1.16'!A74</f>
        <v>2017-01-01</v>
      </c>
      <c r="B89" s="56" t="str">
        <f>+'3.1.16'!B74</f>
        <v>2018-06-30</v>
      </c>
      <c r="C89" s="56">
        <f>+'3.1.16'!C74</f>
        <v>18</v>
      </c>
      <c r="D89" s="56" t="str">
        <f>+'3.1.16'!D74</f>
        <v>AMEREN</v>
      </c>
      <c r="E89" s="56" t="s">
        <v>370</v>
      </c>
      <c r="F89" s="79">
        <f>IF($E$11="",'3.1.16'!Y74/1000,Matrix!$E$11+('3.1.16'!Y74/1000))</f>
        <v>5.2117078556516885E-2</v>
      </c>
      <c r="G89" s="59">
        <f>IF($E$11="",'3.1.16'!Z74/1000,Matrix!$E$11+('3.1.16'!Z74/1000))</f>
        <v>5.4417078556516882E-2</v>
      </c>
      <c r="H89" s="62">
        <f>IF($E$11="",'3.1.16'!AA74/1000,Matrix!$E$11+('3.1.16'!AA74/1000))</f>
        <v>5.4617078556516888E-2</v>
      </c>
      <c r="I89" s="56"/>
      <c r="J89" s="74">
        <f t="array" ref="J89">INDEX($AW$17:$AW$297,MATCH(MIN(IF($AW$17:$AW$297-(F89*(1+$BF$18))&gt;=0,$AW$17:$AW$297-(F89*(1+$BF$18)),"")),$AW$17:$AW$297-(F89*(1+$BF$18)),0))</f>
        <v>5.2600000000000063E-2</v>
      </c>
      <c r="K89" s="59">
        <f t="array" ref="K89">INDEX($AW$17:$AW$297,MATCH(MIN(IF($AW$17:$AW$297-(G89*(1+$BF$18))&gt;=0,$AW$17:$AW$297-(G89*(1+$BF$18)),"")),$AW$17:$AW$297-(G89*(1+$BF$18)),0))</f>
        <v>5.5000000000000007E-2</v>
      </c>
      <c r="L89" s="62">
        <f t="array" ref="L89">INDEX($AW$17:$AW$297,MATCH(MIN(IF($AW$17:$AW$297-(H89*(1+$BF$18))&gt;=0,$AW$17:$AW$297-(H89*(1+$BF$18)),"")),$AW$17:$AW$297-(H89*(1+$BF$18)),0))</f>
        <v>5.5000000000000007E-2</v>
      </c>
      <c r="S89"/>
      <c r="T89"/>
      <c r="U89" s="24" t="s">
        <v>140</v>
      </c>
      <c r="V89">
        <v>9.4100000000000031E-2</v>
      </c>
      <c r="W89" s="31" t="s">
        <v>141</v>
      </c>
      <c r="X89" s="27">
        <v>8.4650000000000031E-2</v>
      </c>
      <c r="Y89" s="31" t="s">
        <v>113</v>
      </c>
      <c r="Z89" s="27">
        <v>7.8400000000000081E-2</v>
      </c>
      <c r="AA89" s="31" t="s">
        <v>61</v>
      </c>
      <c r="AB89" s="27">
        <v>9.0900000000000078E-2</v>
      </c>
      <c r="AC89" s="31" t="s">
        <v>142</v>
      </c>
      <c r="AD89" s="27">
        <v>7.8400000000000081E-2</v>
      </c>
      <c r="AE89" s="31" t="s">
        <v>143</v>
      </c>
      <c r="AF89" s="32">
        <v>0.11150000000000002</v>
      </c>
      <c r="AG89" s="31" t="s">
        <v>144</v>
      </c>
      <c r="AH89" s="32">
        <v>7.8500000000000028E-2</v>
      </c>
      <c r="AI89" s="31" t="s">
        <v>83</v>
      </c>
      <c r="AJ89" s="27">
        <v>7.0900000000000005E-2</v>
      </c>
      <c r="AK89" s="24" t="s">
        <v>151</v>
      </c>
      <c r="AL89" s="27">
        <v>8.1700000000000217E-2</v>
      </c>
      <c r="AM89" s="38"/>
      <c r="AN89" s="38"/>
      <c r="AO89" s="36"/>
      <c r="AP89" s="36"/>
      <c r="AQ89" s="23">
        <v>8.1350000000000214E-2</v>
      </c>
      <c r="AR89" s="33" t="s">
        <v>233</v>
      </c>
      <c r="AS89" s="36"/>
      <c r="AT89" s="36"/>
      <c r="AU89" s="64">
        <v>8.2309999999999994E-2</v>
      </c>
      <c r="AV89" s="31" t="s">
        <v>70</v>
      </c>
      <c r="AW89" s="27">
        <v>7.0900000000000005E-2</v>
      </c>
      <c r="AX89" s="35" t="s">
        <v>149</v>
      </c>
      <c r="AY89" s="23">
        <v>0.10731</v>
      </c>
      <c r="AZ89" s="30" t="s">
        <v>150</v>
      </c>
      <c r="BA89" s="23">
        <v>8.1700000000000217E-2</v>
      </c>
      <c r="BB89" s="64">
        <v>7.9839999999999994E-2</v>
      </c>
      <c r="BI89" s="23">
        <v>8.1700000000000217E-2</v>
      </c>
      <c r="BJ89" s="23">
        <v>8.1700000000000217E-2</v>
      </c>
    </row>
    <row r="90" spans="1:62" x14ac:dyDescent="0.25">
      <c r="A90" s="69" t="str">
        <f>+'3.1.16'!A75</f>
        <v>2017-01-01</v>
      </c>
      <c r="B90" s="56" t="str">
        <f>+'3.1.16'!B75</f>
        <v>2018-12-31</v>
      </c>
      <c r="C90" s="56">
        <f>+'3.1.16'!C75</f>
        <v>24</v>
      </c>
      <c r="D90" s="56" t="str">
        <f>+'3.1.16'!D75</f>
        <v>AMEREN</v>
      </c>
      <c r="E90" s="56" t="s">
        <v>370</v>
      </c>
      <c r="F90" s="79">
        <f>IF($E$11="",'3.1.16'!Y75/1000,Matrix!$E$11+('3.1.16'!Y75/1000))</f>
        <v>5.2104444064286839E-2</v>
      </c>
      <c r="G90" s="59">
        <f>IF($E$11="",'3.1.16'!Z75/1000,Matrix!$E$11+('3.1.16'!Z75/1000))</f>
        <v>5.4404444064286836E-2</v>
      </c>
      <c r="H90" s="62">
        <f>IF($E$11="",'3.1.16'!AA75/1000,Matrix!$E$11+('3.1.16'!AA75/1000))</f>
        <v>5.4604444064286835E-2</v>
      </c>
      <c r="I90" s="56"/>
      <c r="J90" s="74">
        <f t="array" ref="J90">INDEX($AW$17:$AW$297,MATCH(MIN(IF($AW$17:$AW$297-(F90*(1+$BF$18))&gt;=0,$AW$17:$AW$297-(F90*(1+$BF$18)),"")),$AW$17:$AW$297-(F90*(1+$BF$18)),0))</f>
        <v>5.2600000000000063E-2</v>
      </c>
      <c r="K90" s="59">
        <f t="array" ref="K90">INDEX($AW$17:$AW$297,MATCH(MIN(IF($AW$17:$AW$297-(G90*(1+$BF$18))&gt;=0,$AW$17:$AW$297-(G90*(1+$BF$18)),"")),$AW$17:$AW$297-(G90*(1+$BF$18)),0))</f>
        <v>5.5000000000000007E-2</v>
      </c>
      <c r="L90" s="62">
        <f t="array" ref="L90">INDEX($AW$17:$AW$297,MATCH(MIN(IF($AW$17:$AW$297-(H90*(1+$BF$18))&gt;=0,$AW$17:$AW$297-(H90*(1+$BF$18)),"")),$AW$17:$AW$297-(H90*(1+$BF$18)),0))</f>
        <v>5.5000000000000007E-2</v>
      </c>
      <c r="S90"/>
      <c r="T90"/>
      <c r="U90" s="24" t="s">
        <v>140</v>
      </c>
      <c r="V90">
        <v>9.4600000000000031E-2</v>
      </c>
      <c r="W90" s="31" t="s">
        <v>141</v>
      </c>
      <c r="X90" s="27">
        <v>8.5000000000000034E-2</v>
      </c>
      <c r="Y90" s="31" t="s">
        <v>113</v>
      </c>
      <c r="Z90" s="27">
        <v>7.8750000000000084E-2</v>
      </c>
      <c r="AA90" s="31" t="s">
        <v>61</v>
      </c>
      <c r="AB90" s="27">
        <v>9.1250000000000081E-2</v>
      </c>
      <c r="AC90" s="31" t="s">
        <v>142</v>
      </c>
      <c r="AD90" s="27">
        <v>7.8750000000000084E-2</v>
      </c>
      <c r="AE90" s="31" t="s">
        <v>143</v>
      </c>
      <c r="AF90" s="32">
        <v>0.11200000000000002</v>
      </c>
      <c r="AG90" s="31" t="s">
        <v>144</v>
      </c>
      <c r="AH90" s="32">
        <v>7.8850000000000031E-2</v>
      </c>
      <c r="AI90" s="31" t="s">
        <v>83</v>
      </c>
      <c r="AJ90" s="27">
        <v>7.1300000000000002E-2</v>
      </c>
      <c r="AK90" s="24" t="s">
        <v>151</v>
      </c>
      <c r="AL90" s="27">
        <v>8.205000000000022E-2</v>
      </c>
      <c r="AM90" s="38"/>
      <c r="AN90" s="38"/>
      <c r="AO90" s="36"/>
      <c r="AP90" s="36"/>
      <c r="AQ90" s="23">
        <v>8.1700000000000217E-2</v>
      </c>
      <c r="AR90" s="33" t="s">
        <v>234</v>
      </c>
      <c r="AS90" s="36"/>
      <c r="AT90" s="36"/>
      <c r="AU90" s="64">
        <v>8.2589999999999997E-2</v>
      </c>
      <c r="AV90" s="31" t="s">
        <v>70</v>
      </c>
      <c r="AW90" s="27">
        <v>7.1300000000000002E-2</v>
      </c>
      <c r="AX90" s="39" t="s">
        <v>149</v>
      </c>
      <c r="AY90" s="23">
        <v>0.10749</v>
      </c>
      <c r="AZ90" s="30" t="s">
        <v>150</v>
      </c>
      <c r="BA90" s="23">
        <v>8.205000000000022E-2</v>
      </c>
      <c r="BB90" s="64">
        <v>8.0110000000000001E-2</v>
      </c>
      <c r="BI90" s="23">
        <v>8.205000000000022E-2</v>
      </c>
      <c r="BJ90" s="23">
        <v>8.205000000000022E-2</v>
      </c>
    </row>
    <row r="91" spans="1:62" x14ac:dyDescent="0.25">
      <c r="A91" s="69" t="str">
        <f>+'3.1.16'!A76</f>
        <v>2017-01-01</v>
      </c>
      <c r="B91" s="56" t="str">
        <f>+'3.1.16'!B76</f>
        <v>2019-06-30</v>
      </c>
      <c r="C91" s="56">
        <f>+'3.1.16'!C76</f>
        <v>30</v>
      </c>
      <c r="D91" s="56" t="str">
        <f>+'3.1.16'!D76</f>
        <v>AMEREN</v>
      </c>
      <c r="E91" s="56" t="s">
        <v>370</v>
      </c>
      <c r="F91" s="79">
        <f>IF($E$11="",'3.1.16'!Y76/1000,Matrix!$E$11+('3.1.16'!Y76/1000))</f>
        <v>5.2365293427291758E-2</v>
      </c>
      <c r="G91" s="59">
        <f>IF($E$11="",'3.1.16'!Z76/1000,Matrix!$E$11+('3.1.16'!Z76/1000))</f>
        <v>5.4665293427291754E-2</v>
      </c>
      <c r="H91" s="62">
        <f>IF($E$11="",'3.1.16'!AA76/1000,Matrix!$E$11+('3.1.16'!AA76/1000))</f>
        <v>5.486529342729176E-2</v>
      </c>
      <c r="I91" s="56"/>
      <c r="J91" s="74">
        <f t="array" ref="J91">INDEX($AW$17:$AW$297,MATCH(MIN(IF($AW$17:$AW$297-(F91*(1+$BF$18))&gt;=0,$AW$17:$AW$297-(F91*(1+$BF$18)),"")),$AW$17:$AW$297-(F91*(1+$BF$18)),0))</f>
        <v>5.2900000000000051E-2</v>
      </c>
      <c r="K91" s="59">
        <f t="array" ref="K91">INDEX($AW$17:$AW$297,MATCH(MIN(IF($AW$17:$AW$297-(G91*(1+$BF$18))&gt;=0,$AW$17:$AW$297-(G91*(1+$BF$18)),"")),$AW$17:$AW$297-(G91*(1+$BF$18)),0))</f>
        <v>5.5300000000000002E-2</v>
      </c>
      <c r="L91" s="62">
        <f t="array" ref="L91">INDEX($AW$17:$AW$297,MATCH(MIN(IF($AW$17:$AW$297-(H91*(1+$BF$18))&gt;=0,$AW$17:$AW$297-(H91*(1+$BF$18)),"")),$AW$17:$AW$297-(H91*(1+$BF$18)),0))</f>
        <v>5.5300000000000002E-2</v>
      </c>
      <c r="S91"/>
      <c r="T91"/>
      <c r="U91" s="24" t="s">
        <v>140</v>
      </c>
      <c r="V91">
        <v>9.5100000000000032E-2</v>
      </c>
      <c r="W91" s="31" t="s">
        <v>141</v>
      </c>
      <c r="X91" s="27">
        <v>8.5350000000000037E-2</v>
      </c>
      <c r="Y91" s="31" t="s">
        <v>113</v>
      </c>
      <c r="Z91" s="27">
        <v>7.9100000000000087E-2</v>
      </c>
      <c r="AA91" s="31" t="s">
        <v>61</v>
      </c>
      <c r="AB91" s="27">
        <v>9.1600000000000084E-2</v>
      </c>
      <c r="AC91" s="31" t="s">
        <v>142</v>
      </c>
      <c r="AD91" s="27">
        <v>7.9100000000000087E-2</v>
      </c>
      <c r="AE91" s="31" t="s">
        <v>143</v>
      </c>
      <c r="AF91" s="32">
        <v>0.11250000000000002</v>
      </c>
      <c r="AG91" s="31" t="s">
        <v>144</v>
      </c>
      <c r="AH91" s="32">
        <v>7.9200000000000034E-2</v>
      </c>
      <c r="AI91" s="31" t="s">
        <v>83</v>
      </c>
      <c r="AJ91" s="27">
        <v>7.1599999999999997E-2</v>
      </c>
      <c r="AK91" s="24" t="s">
        <v>151</v>
      </c>
      <c r="AL91" s="27">
        <v>8.2400000000000223E-2</v>
      </c>
      <c r="AM91" s="38"/>
      <c r="AN91" s="38"/>
      <c r="AO91" s="36"/>
      <c r="AP91" s="36"/>
      <c r="AQ91" s="23">
        <v>8.205000000000022E-2</v>
      </c>
      <c r="AR91" s="33" t="s">
        <v>235</v>
      </c>
      <c r="AS91" s="36"/>
      <c r="AT91" s="36"/>
      <c r="AU91" s="64">
        <v>8.2860000000000003E-2</v>
      </c>
      <c r="AV91" s="31" t="s">
        <v>70</v>
      </c>
      <c r="AW91" s="27">
        <v>7.1599999999999997E-2</v>
      </c>
      <c r="AX91" s="39" t="s">
        <v>149</v>
      </c>
      <c r="AY91" s="23">
        <v>0.10799</v>
      </c>
      <c r="AZ91" s="30" t="s">
        <v>150</v>
      </c>
      <c r="BA91" s="23">
        <v>8.2400000000000223E-2</v>
      </c>
      <c r="BB91" s="64">
        <v>8.0390000000000003E-2</v>
      </c>
      <c r="BI91" s="23">
        <v>8.2400000000000223E-2</v>
      </c>
      <c r="BJ91" s="23">
        <v>8.2400000000000223E-2</v>
      </c>
    </row>
    <row r="92" spans="1:62" x14ac:dyDescent="0.25">
      <c r="A92" s="70" t="str">
        <f>+'3.1.16'!A77</f>
        <v>2017-01-01</v>
      </c>
      <c r="B92" s="57" t="str">
        <f>+'3.1.16'!B77</f>
        <v>2019-12-31</v>
      </c>
      <c r="C92" s="57">
        <f>+'3.1.16'!C77</f>
        <v>36</v>
      </c>
      <c r="D92" s="57" t="str">
        <f>+'3.1.16'!D77</f>
        <v>AMEREN</v>
      </c>
      <c r="E92" s="57" t="s">
        <v>370</v>
      </c>
      <c r="F92" s="81">
        <f>IF($E$11="",'3.1.16'!Y77/1000,Matrix!$E$11+('3.1.16'!Y77/1000))</f>
        <v>5.2259997325277467E-2</v>
      </c>
      <c r="G92" s="60">
        <f>IF($E$11="",'3.1.16'!Z77/1000,Matrix!$E$11+('3.1.16'!Z77/1000))</f>
        <v>5.4559997325277464E-2</v>
      </c>
      <c r="H92" s="63">
        <f>IF($E$11="",'3.1.16'!AA77/1000,Matrix!$E$11+('3.1.16'!AA77/1000))</f>
        <v>5.4759997325277469E-2</v>
      </c>
      <c r="I92" s="56"/>
      <c r="J92" s="75">
        <f t="array" ref="J92">INDEX($AW$17:$AW$297,MATCH(MIN(IF($AW$17:$AW$297-(F92*(1+$BF$18))&gt;=0,$AW$17:$AW$297-(F92*(1+$BF$18)),"")),$AW$17:$AW$297-(F92*(1+$BF$18)),0))</f>
        <v>5.2900000000000051E-2</v>
      </c>
      <c r="K92" s="60">
        <f t="array" ref="K92">INDEX($AW$17:$AW$297,MATCH(MIN(IF($AW$17:$AW$297-(G92*(1+$BF$18))&gt;=0,$AW$17:$AW$297-(G92*(1+$BF$18)),"")),$AW$17:$AW$297-(G92*(1+$BF$18)),0))</f>
        <v>5.5000000000000007E-2</v>
      </c>
      <c r="L92" s="63">
        <f t="array" ref="L92">INDEX($AW$17:$AW$297,MATCH(MIN(IF($AW$17:$AW$297-(H92*(1+$BF$18))&gt;=0,$AW$17:$AW$297-(H92*(1+$BF$18)),"")),$AW$17:$AW$297-(H92*(1+$BF$18)),0))</f>
        <v>5.5300000000000002E-2</v>
      </c>
      <c r="S92"/>
      <c r="T92"/>
      <c r="U92" s="24" t="s">
        <v>140</v>
      </c>
      <c r="V92">
        <v>9.5600000000000032E-2</v>
      </c>
      <c r="W92" s="31" t="s">
        <v>141</v>
      </c>
      <c r="X92" s="27">
        <v>8.5499999999999965E-2</v>
      </c>
      <c r="Y92" s="31" t="s">
        <v>113</v>
      </c>
      <c r="Z92" s="27">
        <v>7.945000000000009E-2</v>
      </c>
      <c r="AA92" s="31" t="s">
        <v>61</v>
      </c>
      <c r="AB92" s="27">
        <v>9.1950000000000087E-2</v>
      </c>
      <c r="AC92" s="31" t="s">
        <v>142</v>
      </c>
      <c r="AD92" s="27">
        <v>7.945000000000009E-2</v>
      </c>
      <c r="AE92" s="31" t="s">
        <v>143</v>
      </c>
      <c r="AF92" s="32">
        <v>0.11300000000000002</v>
      </c>
      <c r="AG92" s="31" t="s">
        <v>144</v>
      </c>
      <c r="AH92" s="32">
        <v>7.9550000000000037E-2</v>
      </c>
      <c r="AI92" s="31" t="s">
        <v>83</v>
      </c>
      <c r="AJ92" s="27">
        <v>7.1900000000000006E-2</v>
      </c>
      <c r="AK92" s="24" t="s">
        <v>151</v>
      </c>
      <c r="AL92" s="27">
        <v>8.2750000000000226E-2</v>
      </c>
      <c r="AM92" s="38"/>
      <c r="AN92" s="38"/>
      <c r="AO92" s="36"/>
      <c r="AP92" s="36"/>
      <c r="AQ92" s="23">
        <v>8.2400000000000223E-2</v>
      </c>
      <c r="AR92" s="33" t="s">
        <v>236</v>
      </c>
      <c r="AS92" s="36"/>
      <c r="AT92" s="36"/>
      <c r="AU92" s="64">
        <v>8.3140000000000006E-2</v>
      </c>
      <c r="AV92" s="31" t="s">
        <v>70</v>
      </c>
      <c r="AW92" s="27">
        <v>7.1900000000000006E-2</v>
      </c>
      <c r="AX92" s="30" t="s">
        <v>149</v>
      </c>
      <c r="AY92" s="23">
        <v>0.108</v>
      </c>
      <c r="AZ92" s="30" t="s">
        <v>150</v>
      </c>
      <c r="BA92" s="23">
        <v>8.2750000000000226E-2</v>
      </c>
      <c r="BB92" s="64">
        <v>8.0659999999999996E-2</v>
      </c>
      <c r="BI92" s="23">
        <v>8.2750000000000226E-2</v>
      </c>
      <c r="BJ92" s="23">
        <v>8.2750000000000226E-2</v>
      </c>
    </row>
    <row r="93" spans="1:62" x14ac:dyDescent="0.25">
      <c r="A93" s="68" t="str">
        <f>+'3.1.16'!A78</f>
        <v>2017-02-01</v>
      </c>
      <c r="B93" s="55" t="str">
        <f>+'3.1.16'!B78</f>
        <v>2018-01-31</v>
      </c>
      <c r="C93" s="55">
        <f>+'3.1.16'!C78</f>
        <v>12</v>
      </c>
      <c r="D93" s="55" t="str">
        <f>+'3.1.16'!D78</f>
        <v>AMEREN</v>
      </c>
      <c r="E93" s="55" t="s">
        <v>370</v>
      </c>
      <c r="F93" s="80">
        <f>IF($E$11="",'3.1.16'!Y78/1000,Matrix!$E$11+('3.1.16'!Y78/1000))</f>
        <v>5.1605466358631419E-2</v>
      </c>
      <c r="G93" s="58">
        <f>IF($E$11="",'3.1.16'!Z78/1000,Matrix!$E$11+('3.1.16'!Z78/1000))</f>
        <v>5.3905466358631415E-2</v>
      </c>
      <c r="H93" s="61">
        <f>IF($E$11="",'3.1.16'!AA78/1000,Matrix!$E$11+('3.1.16'!AA78/1000))</f>
        <v>5.4105466358631421E-2</v>
      </c>
      <c r="I93" s="55"/>
      <c r="J93" s="73">
        <f t="array" ref="J93">INDEX($AW$17:$AW$297,MATCH(MIN(IF($AW$17:$AW$297-(F93*(1+$BF$18))&gt;=0,$AW$17:$AW$297-(F93*(1+$BF$18)),"")),$AW$17:$AW$297-(F93*(1+$BF$18)),0))</f>
        <v>5.2000000000000074E-2</v>
      </c>
      <c r="K93" s="58">
        <f t="array" ref="K93">INDEX($AW$17:$AW$297,MATCH(MIN(IF($AW$17:$AW$297-(G93*(1+$BF$18))&gt;=0,$AW$17:$AW$297-(G93*(1+$BF$18)),"")),$AW$17:$AW$297-(G93*(1+$BF$18)),0))</f>
        <v>5.4400000000000025E-2</v>
      </c>
      <c r="L93" s="61">
        <f t="array" ref="L93">INDEX($AW$17:$AW$297,MATCH(MIN(IF($AW$17:$AW$297-(H93*(1+$BF$18))&gt;=0,$AW$17:$AW$297-(H93*(1+$BF$18)),"")),$AW$17:$AW$297-(H93*(1+$BF$18)),0))</f>
        <v>5.4700000000000013E-2</v>
      </c>
      <c r="S93"/>
      <c r="T93"/>
      <c r="U93" s="24" t="s">
        <v>140</v>
      </c>
      <c r="V93">
        <v>9.6100000000000033E-2</v>
      </c>
      <c r="W93" s="31" t="s">
        <v>141</v>
      </c>
      <c r="X93" s="27">
        <v>8.570000000000004E-2</v>
      </c>
      <c r="Y93" s="31" t="s">
        <v>113</v>
      </c>
      <c r="Z93" s="27">
        <v>7.9800000000000093E-2</v>
      </c>
      <c r="AA93" s="31" t="s">
        <v>61</v>
      </c>
      <c r="AB93" s="27">
        <v>9.230000000000009E-2</v>
      </c>
      <c r="AC93" s="31" t="s">
        <v>142</v>
      </c>
      <c r="AD93" s="27">
        <v>7.9800000000000093E-2</v>
      </c>
      <c r="AE93" s="31" t="s">
        <v>143</v>
      </c>
      <c r="AF93" s="32">
        <v>0.11350000000000002</v>
      </c>
      <c r="AG93" s="31" t="s">
        <v>144</v>
      </c>
      <c r="AH93" s="32">
        <v>7.990000000000004E-2</v>
      </c>
      <c r="AI93" s="31" t="s">
        <v>83</v>
      </c>
      <c r="AJ93" s="27">
        <v>7.2300000000000003E-2</v>
      </c>
      <c r="AK93" s="24" t="s">
        <v>151</v>
      </c>
      <c r="AL93" s="27">
        <v>8.3100000000000229E-2</v>
      </c>
      <c r="AM93" s="38"/>
      <c r="AN93" s="38"/>
      <c r="AO93" s="36"/>
      <c r="AP93" s="36"/>
      <c r="AQ93" s="23">
        <v>8.2750000000000226E-2</v>
      </c>
      <c r="AR93" s="33" t="s">
        <v>237</v>
      </c>
      <c r="AS93" s="36"/>
      <c r="AT93" s="36"/>
      <c r="AU93" s="64">
        <v>8.3409999999999998E-2</v>
      </c>
      <c r="AV93" s="31" t="s">
        <v>70</v>
      </c>
      <c r="AW93" s="27">
        <v>7.2300000000000003E-2</v>
      </c>
      <c r="AX93" s="30" t="s">
        <v>149</v>
      </c>
      <c r="AY93" s="23">
        <v>0.1081</v>
      </c>
      <c r="AZ93" s="30" t="s">
        <v>150</v>
      </c>
      <c r="BA93" s="23">
        <v>8.3100000000000229E-2</v>
      </c>
      <c r="BB93" s="64">
        <v>8.0939999999999998E-2</v>
      </c>
      <c r="BI93" s="23">
        <v>8.3100000000000229E-2</v>
      </c>
      <c r="BJ93" s="23">
        <v>8.3100000000000229E-2</v>
      </c>
    </row>
    <row r="94" spans="1:62" x14ac:dyDescent="0.25">
      <c r="A94" s="69" t="str">
        <f>+'3.1.16'!A79</f>
        <v>2017-02-01</v>
      </c>
      <c r="B94" s="56" t="str">
        <f>+'3.1.16'!B79</f>
        <v>2018-07-31</v>
      </c>
      <c r="C94" s="56">
        <f>+'3.1.16'!C79</f>
        <v>18</v>
      </c>
      <c r="D94" s="56" t="str">
        <f>+'3.1.16'!D79</f>
        <v>AMEREN</v>
      </c>
      <c r="E94" s="56" t="s">
        <v>370</v>
      </c>
      <c r="F94" s="79">
        <f>IF($E$11="",'3.1.16'!Y79/1000,Matrix!$E$11+('3.1.16'!Y79/1000))</f>
        <v>5.1942437640817359E-2</v>
      </c>
      <c r="G94" s="59">
        <f>IF($E$11="",'3.1.16'!Z79/1000,Matrix!$E$11+('3.1.16'!Z79/1000))</f>
        <v>5.4242437640817355E-2</v>
      </c>
      <c r="H94" s="62">
        <f>IF($E$11="",'3.1.16'!AA79/1000,Matrix!$E$11+('3.1.16'!AA79/1000))</f>
        <v>5.4442437640817361E-2</v>
      </c>
      <c r="I94" s="56"/>
      <c r="J94" s="74">
        <f t="array" ref="J94">INDEX($AW$17:$AW$297,MATCH(MIN(IF($AW$17:$AW$297-(F94*(1+$BF$18))&gt;=0,$AW$17:$AW$297-(F94*(1+$BF$18)),"")),$AW$17:$AW$297-(F94*(1+$BF$18)),0))</f>
        <v>5.2300000000000069E-2</v>
      </c>
      <c r="K94" s="59">
        <f t="array" ref="K94">INDEX($AW$17:$AW$297,MATCH(MIN(IF($AW$17:$AW$297-(G94*(1+$BF$18))&gt;=0,$AW$17:$AW$297-(G94*(1+$BF$18)),"")),$AW$17:$AW$297-(G94*(1+$BF$18)),0))</f>
        <v>5.4700000000000013E-2</v>
      </c>
      <c r="L94" s="62">
        <f t="array" ref="L94">INDEX($AW$17:$AW$297,MATCH(MIN(IF($AW$17:$AW$297-(H94*(1+$BF$18))&gt;=0,$AW$17:$AW$297-(H94*(1+$BF$18)),"")),$AW$17:$AW$297-(H94*(1+$BF$18)),0))</f>
        <v>5.5000000000000007E-2</v>
      </c>
      <c r="S94"/>
      <c r="T94"/>
      <c r="U94" s="24" t="s">
        <v>140</v>
      </c>
      <c r="V94">
        <v>9.6600000000000033E-2</v>
      </c>
      <c r="W94" s="31" t="s">
        <v>141</v>
      </c>
      <c r="X94" s="27">
        <v>8.6050000000000043E-2</v>
      </c>
      <c r="Y94" s="31" t="s">
        <v>113</v>
      </c>
      <c r="Z94" s="27">
        <v>8.0150000000000096E-2</v>
      </c>
      <c r="AA94" s="31" t="s">
        <v>61</v>
      </c>
      <c r="AB94" s="27">
        <v>9.2650000000000093E-2</v>
      </c>
      <c r="AC94" s="31" t="s">
        <v>142</v>
      </c>
      <c r="AD94" s="27">
        <v>8.0150000000000096E-2</v>
      </c>
      <c r="AE94" s="31" t="s">
        <v>143</v>
      </c>
      <c r="AF94" s="32">
        <v>0.11400000000000002</v>
      </c>
      <c r="AG94" s="31" t="s">
        <v>144</v>
      </c>
      <c r="AH94" s="32">
        <v>8.0250000000000044E-2</v>
      </c>
      <c r="AI94" s="31" t="s">
        <v>83</v>
      </c>
      <c r="AJ94" s="27">
        <v>7.2599999999999998E-2</v>
      </c>
      <c r="AK94" s="24" t="s">
        <v>151</v>
      </c>
      <c r="AL94" s="27">
        <v>8.3450000000000232E-2</v>
      </c>
      <c r="AM94" s="38"/>
      <c r="AN94" s="38"/>
      <c r="AO94" s="36"/>
      <c r="AP94" s="36"/>
      <c r="AQ94" s="23">
        <v>8.3100000000000229E-2</v>
      </c>
      <c r="AR94" s="33" t="s">
        <v>238</v>
      </c>
      <c r="AS94" s="36"/>
      <c r="AT94" s="36"/>
      <c r="AU94" s="64">
        <v>8.3690000000000001E-2</v>
      </c>
      <c r="AV94" s="31" t="s">
        <v>70</v>
      </c>
      <c r="AW94" s="27">
        <v>7.2599999999999998E-2</v>
      </c>
      <c r="AX94" s="30" t="s">
        <v>149</v>
      </c>
      <c r="AY94" s="23">
        <v>0.1082</v>
      </c>
      <c r="AZ94" s="30" t="s">
        <v>150</v>
      </c>
      <c r="BA94" s="23">
        <v>8.3450000000000232E-2</v>
      </c>
      <c r="BB94" s="64">
        <v>8.1210000000000004E-2</v>
      </c>
      <c r="BI94" s="23">
        <v>8.3450000000000232E-2</v>
      </c>
      <c r="BJ94" s="23">
        <v>8.3450000000000232E-2</v>
      </c>
    </row>
    <row r="95" spans="1:62" x14ac:dyDescent="0.25">
      <c r="A95" s="69" t="str">
        <f>+'3.1.16'!A80</f>
        <v>2017-02-01</v>
      </c>
      <c r="B95" s="56" t="str">
        <f>+'3.1.16'!B80</f>
        <v>2019-01-31</v>
      </c>
      <c r="C95" s="56">
        <f>+'3.1.16'!C80</f>
        <v>24</v>
      </c>
      <c r="D95" s="56" t="str">
        <f>+'3.1.16'!D80</f>
        <v>AMEREN</v>
      </c>
      <c r="E95" s="56" t="s">
        <v>370</v>
      </c>
      <c r="F95" s="79">
        <f>IF($E$11="",'3.1.16'!Y80/1000,Matrix!$E$11+('3.1.16'!Y80/1000))</f>
        <v>5.2259800931351026E-2</v>
      </c>
      <c r="G95" s="59">
        <f>IF($E$11="",'3.1.16'!Z80/1000,Matrix!$E$11+('3.1.16'!Z80/1000))</f>
        <v>5.4559800931351023E-2</v>
      </c>
      <c r="H95" s="62">
        <f>IF($E$11="",'3.1.16'!AA80/1000,Matrix!$E$11+('3.1.16'!AA80/1000))</f>
        <v>5.4759800931351021E-2</v>
      </c>
      <c r="I95" s="56"/>
      <c r="J95" s="74">
        <f t="array" ref="J95">INDEX($AW$17:$AW$297,MATCH(MIN(IF($AW$17:$AW$297-(F95*(1+$BF$18))&gt;=0,$AW$17:$AW$297-(F95*(1+$BF$18)),"")),$AW$17:$AW$297-(F95*(1+$BF$18)),0))</f>
        <v>5.2900000000000051E-2</v>
      </c>
      <c r="K95" s="59">
        <f t="array" ref="K95">INDEX($AW$17:$AW$297,MATCH(MIN(IF($AW$17:$AW$297-(G95*(1+$BF$18))&gt;=0,$AW$17:$AW$297-(G95*(1+$BF$18)),"")),$AW$17:$AW$297-(G95*(1+$BF$18)),0))</f>
        <v>5.5000000000000007E-2</v>
      </c>
      <c r="L95" s="62">
        <f t="array" ref="L95">INDEX($AW$17:$AW$297,MATCH(MIN(IF($AW$17:$AW$297-(H95*(1+$BF$18))&gt;=0,$AW$17:$AW$297-(H95*(1+$BF$18)),"")),$AW$17:$AW$297-(H95*(1+$BF$18)),0))</f>
        <v>5.5300000000000002E-2</v>
      </c>
      <c r="S95"/>
      <c r="T95"/>
      <c r="U95" s="24" t="s">
        <v>140</v>
      </c>
      <c r="V95">
        <v>9.7100000000000034E-2</v>
      </c>
      <c r="W95" s="31" t="s">
        <v>141</v>
      </c>
      <c r="X95" s="27">
        <v>8.6400000000000046E-2</v>
      </c>
      <c r="Y95" s="31" t="s">
        <v>113</v>
      </c>
      <c r="Z95" s="27">
        <v>8.0500000000000099E-2</v>
      </c>
      <c r="AA95" s="31" t="s">
        <v>61</v>
      </c>
      <c r="AB95" s="27">
        <v>9.3000000000000096E-2</v>
      </c>
      <c r="AC95" s="31" t="s">
        <v>142</v>
      </c>
      <c r="AD95" s="27">
        <v>8.0500000000000099E-2</v>
      </c>
      <c r="AE95" s="31" t="s">
        <v>143</v>
      </c>
      <c r="AF95" s="32">
        <v>0.11450000000000002</v>
      </c>
      <c r="AG95" s="31" t="s">
        <v>144</v>
      </c>
      <c r="AH95" s="32">
        <v>8.0600000000000047E-2</v>
      </c>
      <c r="AI95" s="31" t="s">
        <v>83</v>
      </c>
      <c r="AJ95" s="27">
        <v>7.2900000000000006E-2</v>
      </c>
      <c r="AK95" s="24" t="s">
        <v>151</v>
      </c>
      <c r="AL95" s="27">
        <v>8.3800000000000235E-2</v>
      </c>
      <c r="AM95" s="38"/>
      <c r="AN95" s="38"/>
      <c r="AO95" s="36"/>
      <c r="AP95" s="36"/>
      <c r="AQ95" s="23">
        <v>8.3450000000000232E-2</v>
      </c>
      <c r="AR95" s="33" t="s">
        <v>239</v>
      </c>
      <c r="AS95" s="36"/>
      <c r="AT95" s="36"/>
      <c r="AU95" s="64">
        <v>8.3960000000000007E-2</v>
      </c>
      <c r="AV95" s="31" t="s">
        <v>70</v>
      </c>
      <c r="AW95" s="27">
        <v>7.2900000000000006E-2</v>
      </c>
      <c r="AX95" s="30" t="s">
        <v>149</v>
      </c>
      <c r="AY95" s="23">
        <v>0.10839</v>
      </c>
      <c r="AZ95" s="30" t="s">
        <v>150</v>
      </c>
      <c r="BA95" s="23">
        <v>8.3800000000000235E-2</v>
      </c>
      <c r="BB95" s="64">
        <v>8.1490000000000007E-2</v>
      </c>
      <c r="BI95" s="23">
        <v>8.3800000000000235E-2</v>
      </c>
      <c r="BJ95" s="23">
        <v>8.3800000000000235E-2</v>
      </c>
    </row>
    <row r="96" spans="1:62" x14ac:dyDescent="0.25">
      <c r="A96" s="69" t="str">
        <f>+'3.1.16'!A81</f>
        <v>2017-02-01</v>
      </c>
      <c r="B96" s="56" t="str">
        <f>+'3.1.16'!B81</f>
        <v>2019-07-31</v>
      </c>
      <c r="C96" s="56">
        <f>+'3.1.16'!C81</f>
        <v>30</v>
      </c>
      <c r="D96" s="56" t="str">
        <f>+'3.1.16'!D81</f>
        <v>AMEREN</v>
      </c>
      <c r="E96" s="56" t="s">
        <v>370</v>
      </c>
      <c r="F96" s="79">
        <f>IF($E$11="",'3.1.16'!Y81/1000,Matrix!$E$11+('3.1.16'!Y81/1000))</f>
        <v>5.2285807181700998E-2</v>
      </c>
      <c r="G96" s="59">
        <f>IF($E$11="",'3.1.16'!Z81/1000,Matrix!$E$11+('3.1.16'!Z81/1000))</f>
        <v>5.4585807181700995E-2</v>
      </c>
      <c r="H96" s="62">
        <f>IF($E$11="",'3.1.16'!AA81/1000,Matrix!$E$11+('3.1.16'!AA81/1000))</f>
        <v>5.4785807181700993E-2</v>
      </c>
      <c r="I96" s="56"/>
      <c r="J96" s="74">
        <f t="array" ref="J96">INDEX($AW$17:$AW$297,MATCH(MIN(IF($AW$17:$AW$297-(F96*(1+$BF$18))&gt;=0,$AW$17:$AW$297-(F96*(1+$BF$18)),"")),$AW$17:$AW$297-(F96*(1+$BF$18)),0))</f>
        <v>5.2900000000000051E-2</v>
      </c>
      <c r="K96" s="59">
        <f t="array" ref="K96">INDEX($AW$17:$AW$297,MATCH(MIN(IF($AW$17:$AW$297-(G96*(1+$BF$18))&gt;=0,$AW$17:$AW$297-(G96*(1+$BF$18)),"")),$AW$17:$AW$297-(G96*(1+$BF$18)),0))</f>
        <v>5.5000000000000007E-2</v>
      </c>
      <c r="L96" s="62">
        <f t="array" ref="L96">INDEX($AW$17:$AW$297,MATCH(MIN(IF($AW$17:$AW$297-(H96*(1+$BF$18))&gt;=0,$AW$17:$AW$297-(H96*(1+$BF$18)),"")),$AW$17:$AW$297-(H96*(1+$BF$18)),0))</f>
        <v>5.5300000000000002E-2</v>
      </c>
      <c r="S96"/>
      <c r="T96"/>
      <c r="U96" s="24" t="s">
        <v>140</v>
      </c>
      <c r="V96">
        <v>9.7600000000000034E-2</v>
      </c>
      <c r="W96" s="31" t="s">
        <v>141</v>
      </c>
      <c r="X96" s="27">
        <v>8.6499999999999966E-2</v>
      </c>
      <c r="Y96" s="31" t="s">
        <v>113</v>
      </c>
      <c r="Z96" s="27">
        <v>8.0850000000000102E-2</v>
      </c>
      <c r="AA96" s="31" t="s">
        <v>61</v>
      </c>
      <c r="AB96" s="27">
        <v>9.33500000000001E-2</v>
      </c>
      <c r="AC96" s="31" t="s">
        <v>142</v>
      </c>
      <c r="AD96" s="27">
        <v>8.0850000000000102E-2</v>
      </c>
      <c r="AE96" s="31" t="s">
        <v>143</v>
      </c>
      <c r="AF96" s="32">
        <v>0.11500000000000002</v>
      </c>
      <c r="AG96" s="31" t="s">
        <v>144</v>
      </c>
      <c r="AH96" s="32">
        <v>8.095000000000005E-2</v>
      </c>
      <c r="AI96" s="31" t="s">
        <v>83</v>
      </c>
      <c r="AJ96" s="27">
        <v>7.3300000000000004E-2</v>
      </c>
      <c r="AK96" s="24" t="s">
        <v>151</v>
      </c>
      <c r="AL96" s="27">
        <v>8.4150000000000238E-2</v>
      </c>
      <c r="AM96" s="38"/>
      <c r="AN96" s="38"/>
      <c r="AO96" s="36"/>
      <c r="AP96" s="36"/>
      <c r="AQ96" s="23">
        <v>8.3800000000000235E-2</v>
      </c>
      <c r="AR96" s="33" t="s">
        <v>240</v>
      </c>
      <c r="AS96" s="36"/>
      <c r="AT96" s="36"/>
      <c r="AU96" s="64">
        <v>8.4239999999999995E-2</v>
      </c>
      <c r="AV96" s="31" t="s">
        <v>70</v>
      </c>
      <c r="AW96" s="27">
        <v>7.3300000000000004E-2</v>
      </c>
      <c r="AX96" s="39" t="s">
        <v>149</v>
      </c>
      <c r="AY96" s="23">
        <v>0.10849</v>
      </c>
      <c r="AZ96" s="30" t="s">
        <v>150</v>
      </c>
      <c r="BA96" s="23">
        <v>8.4150000000000238E-2</v>
      </c>
      <c r="BB96" s="64">
        <v>8.1759999999999999E-2</v>
      </c>
      <c r="BI96" s="23">
        <v>8.4150000000000238E-2</v>
      </c>
      <c r="BJ96" s="23">
        <v>8.4150000000000238E-2</v>
      </c>
    </row>
    <row r="97" spans="1:62" x14ac:dyDescent="0.25">
      <c r="A97" s="70" t="str">
        <f>+'3.1.16'!A82</f>
        <v>2017-02-01</v>
      </c>
      <c r="B97" s="57" t="str">
        <f>+'3.1.16'!B82</f>
        <v>2020-01-31</v>
      </c>
      <c r="C97" s="57">
        <f>+'3.1.16'!C82</f>
        <v>36</v>
      </c>
      <c r="D97" s="57" t="str">
        <f>+'3.1.16'!D82</f>
        <v>AMEREN</v>
      </c>
      <c r="E97" s="57" t="s">
        <v>370</v>
      </c>
      <c r="F97" s="81">
        <f>IF($E$11="",'3.1.16'!Y82/1000,Matrix!$E$11+('3.1.16'!Y82/1000))</f>
        <v>5.2361283626550743E-2</v>
      </c>
      <c r="G97" s="60">
        <f>IF($E$11="",'3.1.16'!Z82/1000,Matrix!$E$11+('3.1.16'!Z82/1000))</f>
        <v>5.466128362655074E-2</v>
      </c>
      <c r="H97" s="63">
        <f>IF($E$11="",'3.1.16'!AA82/1000,Matrix!$E$11+('3.1.16'!AA82/1000))</f>
        <v>5.4861283626550746E-2</v>
      </c>
      <c r="I97" s="56"/>
      <c r="J97" s="75">
        <f t="array" ref="J97">INDEX($AW$17:$AW$297,MATCH(MIN(IF($AW$17:$AW$297-(F97*(1+$BF$18))&gt;=0,$AW$17:$AW$297-(F97*(1+$BF$18)),"")),$AW$17:$AW$297-(F97*(1+$BF$18)),0))</f>
        <v>5.2900000000000051E-2</v>
      </c>
      <c r="K97" s="60">
        <f t="array" ref="K97">INDEX($AW$17:$AW$297,MATCH(MIN(IF($AW$17:$AW$297-(G97*(1+$BF$18))&gt;=0,$AW$17:$AW$297-(G97*(1+$BF$18)),"")),$AW$17:$AW$297-(G97*(1+$BF$18)),0))</f>
        <v>5.5300000000000002E-2</v>
      </c>
      <c r="L97" s="63">
        <f t="array" ref="L97">INDEX($AW$17:$AW$297,MATCH(MIN(IF($AW$17:$AW$297-(H97*(1+$BF$18))&gt;=0,$AW$17:$AW$297-(H97*(1+$BF$18)),"")),$AW$17:$AW$297-(H97*(1+$BF$18)),0))</f>
        <v>5.5300000000000002E-2</v>
      </c>
      <c r="S97"/>
      <c r="T97"/>
      <c r="U97" s="24" t="s">
        <v>140</v>
      </c>
      <c r="V97">
        <v>9.8100000000000034E-2</v>
      </c>
      <c r="W97" s="31" t="s">
        <v>141</v>
      </c>
      <c r="X97" s="27">
        <v>8.6750000000000049E-2</v>
      </c>
      <c r="Y97" s="31" t="s">
        <v>113</v>
      </c>
      <c r="Z97" s="27">
        <v>8.1200000000000105E-2</v>
      </c>
      <c r="AA97" s="31" t="s">
        <v>61</v>
      </c>
      <c r="AB97" s="27">
        <v>9.3700000000000103E-2</v>
      </c>
      <c r="AC97" s="31" t="s">
        <v>142</v>
      </c>
      <c r="AD97" s="27">
        <v>8.1200000000000105E-2</v>
      </c>
      <c r="AE97" s="31" t="s">
        <v>143</v>
      </c>
      <c r="AF97" s="32">
        <v>0.11550000000000002</v>
      </c>
      <c r="AG97" s="31" t="s">
        <v>144</v>
      </c>
      <c r="AH97" s="32">
        <v>8.1300000000000053E-2</v>
      </c>
      <c r="AI97" s="31" t="s">
        <v>83</v>
      </c>
      <c r="AJ97" s="27">
        <v>7.3599999999999999E-2</v>
      </c>
      <c r="AK97" s="24" t="s">
        <v>151</v>
      </c>
      <c r="AL97" s="27">
        <v>8.4500000000000242E-2</v>
      </c>
      <c r="AM97" s="38"/>
      <c r="AN97" s="38"/>
      <c r="AO97" s="36"/>
      <c r="AP97" s="36"/>
      <c r="AQ97" s="23">
        <v>8.4150000000000238E-2</v>
      </c>
      <c r="AR97" s="33" t="s">
        <v>241</v>
      </c>
      <c r="AS97" s="36"/>
      <c r="AT97" s="36"/>
      <c r="AU97" s="64">
        <v>8.4510000000000002E-2</v>
      </c>
      <c r="AV97" s="31" t="s">
        <v>70</v>
      </c>
      <c r="AW97" s="27">
        <v>7.3599999999999999E-2</v>
      </c>
      <c r="AX97" s="39" t="s">
        <v>149</v>
      </c>
      <c r="AY97" s="23">
        <v>0.10849</v>
      </c>
      <c r="AZ97" s="30" t="s">
        <v>150</v>
      </c>
      <c r="BA97" s="23">
        <v>8.4500000000000242E-2</v>
      </c>
      <c r="BB97" s="64">
        <v>8.2040000000000002E-2</v>
      </c>
      <c r="BI97" s="23">
        <v>8.4500000000000242E-2</v>
      </c>
      <c r="BJ97" s="23">
        <v>8.4500000000000242E-2</v>
      </c>
    </row>
    <row r="98" spans="1:62" x14ac:dyDescent="0.25">
      <c r="A98" s="68" t="str">
        <f>+'3.1.16'!A83</f>
        <v>2017-03-01</v>
      </c>
      <c r="B98" s="55" t="str">
        <f>+'3.1.16'!B83</f>
        <v>2018-02-28</v>
      </c>
      <c r="C98" s="55">
        <f>+'3.1.16'!C83</f>
        <v>12</v>
      </c>
      <c r="D98" s="55" t="str">
        <f>+'3.1.16'!D83</f>
        <v>AMEREN</v>
      </c>
      <c r="E98" s="55" t="s">
        <v>370</v>
      </c>
      <c r="F98" s="80">
        <f>IF($E$11="",'3.1.16'!Y83/1000,Matrix!$E$11+('3.1.16'!Y83/1000))</f>
        <v>5.1971118667867848E-2</v>
      </c>
      <c r="G98" s="58">
        <f>IF($E$11="",'3.1.16'!Z83/1000,Matrix!$E$11+('3.1.16'!Z83/1000))</f>
        <v>5.4271118667867844E-2</v>
      </c>
      <c r="H98" s="61">
        <f>IF($E$11="",'3.1.16'!AA83/1000,Matrix!$E$11+('3.1.16'!AA83/1000))</f>
        <v>5.447111866786785E-2</v>
      </c>
      <c r="I98" s="55"/>
      <c r="J98" s="73">
        <f t="array" ref="J98">INDEX($AW$17:$AW$297,MATCH(MIN(IF($AW$17:$AW$297-(F98*(1+$BF$18))&gt;=0,$AW$17:$AW$297-(F98*(1+$BF$18)),"")),$AW$17:$AW$297-(F98*(1+$BF$18)),0))</f>
        <v>5.2600000000000063E-2</v>
      </c>
      <c r="K98" s="58">
        <f t="array" ref="K98">INDEX($AW$17:$AW$297,MATCH(MIN(IF($AW$17:$AW$297-(G98*(1+$BF$18))&gt;=0,$AW$17:$AW$297-(G98*(1+$BF$18)),"")),$AW$17:$AW$297-(G98*(1+$BF$18)),0))</f>
        <v>5.4700000000000013E-2</v>
      </c>
      <c r="L98" s="61">
        <f t="array" ref="L98">INDEX($AW$17:$AW$297,MATCH(MIN(IF($AW$17:$AW$297-(H98*(1+$BF$18))&gt;=0,$AW$17:$AW$297-(H98*(1+$BF$18)),"")),$AW$17:$AW$297-(H98*(1+$BF$18)),0))</f>
        <v>5.5000000000000007E-2</v>
      </c>
      <c r="S98"/>
      <c r="T98"/>
      <c r="U98" s="24" t="s">
        <v>140</v>
      </c>
      <c r="V98">
        <v>9.8600000000000035E-2</v>
      </c>
      <c r="W98" s="31" t="s">
        <v>141</v>
      </c>
      <c r="X98" s="27">
        <v>8.7100000000000052E-2</v>
      </c>
      <c r="Y98" s="31" t="s">
        <v>113</v>
      </c>
      <c r="Z98" s="27">
        <v>8.1550000000000109E-2</v>
      </c>
      <c r="AA98" s="31" t="s">
        <v>61</v>
      </c>
      <c r="AB98" s="27">
        <v>9.4050000000000106E-2</v>
      </c>
      <c r="AC98" s="31" t="s">
        <v>142</v>
      </c>
      <c r="AD98" s="27">
        <v>8.1550000000000109E-2</v>
      </c>
      <c r="AE98" s="31" t="s">
        <v>143</v>
      </c>
      <c r="AF98" s="32">
        <v>0.11600000000000002</v>
      </c>
      <c r="AG98" s="31" t="s">
        <v>144</v>
      </c>
      <c r="AH98" s="32">
        <v>8.1650000000000056E-2</v>
      </c>
      <c r="AI98" s="31" t="s">
        <v>83</v>
      </c>
      <c r="AJ98" s="27">
        <v>7.3899999999999993E-2</v>
      </c>
      <c r="AK98" s="24" t="s">
        <v>151</v>
      </c>
      <c r="AL98" s="27">
        <v>8.4850000000000245E-2</v>
      </c>
      <c r="AM98" s="38"/>
      <c r="AN98" s="38"/>
      <c r="AO98" s="36"/>
      <c r="AP98" s="36"/>
      <c r="AQ98" s="23">
        <v>8.4500000000000242E-2</v>
      </c>
      <c r="AR98" s="33" t="s">
        <v>242</v>
      </c>
      <c r="AS98" s="36"/>
      <c r="AT98" s="36"/>
      <c r="AU98" s="64">
        <v>8.4790000000000004E-2</v>
      </c>
      <c r="AV98" s="31" t="s">
        <v>70</v>
      </c>
      <c r="AW98" s="27">
        <v>7.3899999999999993E-2</v>
      </c>
      <c r="AX98" s="30" t="s">
        <v>149</v>
      </c>
      <c r="AY98" s="23">
        <v>0.10899</v>
      </c>
      <c r="AZ98" s="30" t="s">
        <v>150</v>
      </c>
      <c r="BA98" s="23">
        <v>8.4850000000000245E-2</v>
      </c>
      <c r="BB98" s="64">
        <v>8.2309999999999994E-2</v>
      </c>
      <c r="BI98" s="23">
        <v>8.4850000000000245E-2</v>
      </c>
      <c r="BJ98" s="23">
        <v>8.4850000000000245E-2</v>
      </c>
    </row>
    <row r="99" spans="1:62" x14ac:dyDescent="0.25">
      <c r="A99" s="69" t="str">
        <f>+'3.1.16'!A84</f>
        <v>2017-03-01</v>
      </c>
      <c r="B99" s="56" t="str">
        <f>+'3.1.16'!B84</f>
        <v>2018-08-31</v>
      </c>
      <c r="C99" s="56">
        <f>+'3.1.16'!C84</f>
        <v>18</v>
      </c>
      <c r="D99" s="56" t="str">
        <f>+'3.1.16'!D84</f>
        <v>AMEREN</v>
      </c>
      <c r="E99" s="56" t="s">
        <v>370</v>
      </c>
      <c r="F99" s="79">
        <f>IF($E$11="",'3.1.16'!Y84/1000,Matrix!$E$11+('3.1.16'!Y84/1000))</f>
        <v>5.1827196315977576E-2</v>
      </c>
      <c r="G99" s="59">
        <f>IF($E$11="",'3.1.16'!Z84/1000,Matrix!$E$11+('3.1.16'!Z84/1000))</f>
        <v>5.4127196315977573E-2</v>
      </c>
      <c r="H99" s="62">
        <f>IF($E$11="",'3.1.16'!AA84/1000,Matrix!$E$11+('3.1.16'!AA84/1000))</f>
        <v>5.4327196315977572E-2</v>
      </c>
      <c r="I99" s="56"/>
      <c r="J99" s="74">
        <f t="array" ref="J99">INDEX($AW$17:$AW$297,MATCH(MIN(IF($AW$17:$AW$297-(F99*(1+$BF$18))&gt;=0,$AW$17:$AW$297-(F99*(1+$BF$18)),"")),$AW$17:$AW$297-(F99*(1+$BF$18)),0))</f>
        <v>5.2300000000000069E-2</v>
      </c>
      <c r="K99" s="59">
        <f t="array" ref="K99">INDEX($AW$17:$AW$297,MATCH(MIN(IF($AW$17:$AW$297-(G99*(1+$BF$18))&gt;=0,$AW$17:$AW$297-(G99*(1+$BF$18)),"")),$AW$17:$AW$297-(G99*(1+$BF$18)),0))</f>
        <v>5.4700000000000013E-2</v>
      </c>
      <c r="L99" s="62">
        <f t="array" ref="L99">INDEX($AW$17:$AW$297,MATCH(MIN(IF($AW$17:$AW$297-(H99*(1+$BF$18))&gt;=0,$AW$17:$AW$297-(H99*(1+$BF$18)),"")),$AW$17:$AW$297-(H99*(1+$BF$18)),0))</f>
        <v>5.4700000000000013E-2</v>
      </c>
      <c r="S99"/>
      <c r="T99"/>
      <c r="U99" s="24" t="s">
        <v>140</v>
      </c>
      <c r="V99">
        <v>9.9100000000000035E-2</v>
      </c>
      <c r="W99" s="31" t="s">
        <v>141</v>
      </c>
      <c r="X99" s="27">
        <v>8.7450000000000055E-2</v>
      </c>
      <c r="Y99" s="31" t="s">
        <v>113</v>
      </c>
      <c r="Z99" s="27">
        <v>8.1900000000000112E-2</v>
      </c>
      <c r="AA99" s="31" t="s">
        <v>61</v>
      </c>
      <c r="AB99" s="27">
        <v>9.4400000000000109E-2</v>
      </c>
      <c r="AC99" s="31" t="s">
        <v>142</v>
      </c>
      <c r="AD99" s="27">
        <v>8.1900000000000112E-2</v>
      </c>
      <c r="AE99" s="31" t="s">
        <v>143</v>
      </c>
      <c r="AF99" s="32">
        <v>0.11650000000000002</v>
      </c>
      <c r="AG99" s="31" t="s">
        <v>144</v>
      </c>
      <c r="AH99" s="32">
        <v>8.2000000000000059E-2</v>
      </c>
      <c r="AI99" s="31" t="s">
        <v>83</v>
      </c>
      <c r="AJ99" s="27">
        <v>7.4299999999999991E-2</v>
      </c>
      <c r="AK99" s="24" t="s">
        <v>151</v>
      </c>
      <c r="AL99" s="27">
        <v>8.5200000000000248E-2</v>
      </c>
      <c r="AM99" s="38"/>
      <c r="AN99" s="38"/>
      <c r="AO99" s="36"/>
      <c r="AP99" s="36"/>
      <c r="AQ99" s="23">
        <v>8.4850000000000245E-2</v>
      </c>
      <c r="AR99" s="33" t="s">
        <v>243</v>
      </c>
      <c r="AS99" s="36"/>
      <c r="AT99" s="36"/>
      <c r="AU99" s="64">
        <v>8.5059999999999997E-2</v>
      </c>
      <c r="AV99" s="31" t="s">
        <v>70</v>
      </c>
      <c r="AW99" s="27">
        <v>7.4299999999999991E-2</v>
      </c>
      <c r="AX99" s="30" t="s">
        <v>149</v>
      </c>
      <c r="AY99" s="23">
        <v>0.10949</v>
      </c>
      <c r="AZ99" s="30" t="s">
        <v>150</v>
      </c>
      <c r="BA99" s="23">
        <v>8.5200000000000248E-2</v>
      </c>
      <c r="BB99" s="64">
        <v>8.2589999999999997E-2</v>
      </c>
      <c r="BI99" s="23">
        <v>8.5200000000000248E-2</v>
      </c>
      <c r="BJ99" s="23">
        <v>8.5200000000000248E-2</v>
      </c>
    </row>
    <row r="100" spans="1:62" x14ac:dyDescent="0.25">
      <c r="A100" s="69" t="str">
        <f>+'3.1.16'!A85</f>
        <v>2017-03-01</v>
      </c>
      <c r="B100" s="56" t="str">
        <f>+'3.1.16'!B85</f>
        <v>2019-02-28</v>
      </c>
      <c r="C100" s="56">
        <f>+'3.1.16'!C85</f>
        <v>24</v>
      </c>
      <c r="D100" s="56" t="str">
        <f>+'3.1.16'!D85</f>
        <v>AMEREN</v>
      </c>
      <c r="E100" s="56" t="s">
        <v>370</v>
      </c>
      <c r="F100" s="79">
        <f>IF($E$11="",'3.1.16'!Y85/1000,Matrix!$E$11+('3.1.16'!Y85/1000))</f>
        <v>5.2410486910135883E-2</v>
      </c>
      <c r="G100" s="59">
        <f>IF($E$11="",'3.1.16'!Z85/1000,Matrix!$E$11+('3.1.16'!Z85/1000))</f>
        <v>5.4710486910135879E-2</v>
      </c>
      <c r="H100" s="62">
        <f>IF($E$11="",'3.1.16'!AA85/1000,Matrix!$E$11+('3.1.16'!AA85/1000))</f>
        <v>5.4910486910135878E-2</v>
      </c>
      <c r="I100" s="56"/>
      <c r="J100" s="74">
        <f t="array" ref="J100">INDEX($AW$17:$AW$297,MATCH(MIN(IF($AW$17:$AW$297-(F100*(1+$BF$18))&gt;=0,$AW$17:$AW$297-(F100*(1+$BF$18)),"")),$AW$17:$AW$297-(F100*(1+$BF$18)),0))</f>
        <v>5.2900000000000051E-2</v>
      </c>
      <c r="K100" s="59">
        <f t="array" ref="K100">INDEX($AW$17:$AW$297,MATCH(MIN(IF($AW$17:$AW$297-(G100*(1+$BF$18))&gt;=0,$AW$17:$AW$297-(G100*(1+$BF$18)),"")),$AW$17:$AW$297-(G100*(1+$BF$18)),0))</f>
        <v>5.5300000000000002E-2</v>
      </c>
      <c r="L100" s="62">
        <f t="array" ref="L100">INDEX($AW$17:$AW$297,MATCH(MIN(IF($AW$17:$AW$297-(H100*(1+$BF$18))&gt;=0,$AW$17:$AW$297-(H100*(1+$BF$18)),"")),$AW$17:$AW$297-(H100*(1+$BF$18)),0))</f>
        <v>5.5300000000000002E-2</v>
      </c>
      <c r="S100"/>
      <c r="T100"/>
      <c r="U100" s="24" t="s">
        <v>140</v>
      </c>
      <c r="V100">
        <v>9.9600000000000036E-2</v>
      </c>
      <c r="W100" s="31" t="s">
        <v>141</v>
      </c>
      <c r="X100" s="27">
        <v>8.7499999999999967E-2</v>
      </c>
      <c r="Y100" s="31" t="s">
        <v>113</v>
      </c>
      <c r="Z100" s="27">
        <v>8.2250000000000115E-2</v>
      </c>
      <c r="AA100" s="31" t="s">
        <v>61</v>
      </c>
      <c r="AB100" s="27">
        <v>9.4750000000000112E-2</v>
      </c>
      <c r="AC100" s="31" t="s">
        <v>142</v>
      </c>
      <c r="AD100" s="27">
        <v>8.2250000000000115E-2</v>
      </c>
      <c r="AE100" s="31" t="s">
        <v>143</v>
      </c>
      <c r="AF100" s="32">
        <v>0.11700000000000002</v>
      </c>
      <c r="AG100" s="31" t="s">
        <v>144</v>
      </c>
      <c r="AH100" s="32">
        <v>8.2350000000000062E-2</v>
      </c>
      <c r="AI100" s="31" t="s">
        <v>83</v>
      </c>
      <c r="AJ100" s="27">
        <v>7.46E-2</v>
      </c>
      <c r="AK100" s="24" t="s">
        <v>151</v>
      </c>
      <c r="AL100" s="27">
        <v>8.5550000000000251E-2</v>
      </c>
      <c r="AM100" s="38"/>
      <c r="AN100" s="38"/>
      <c r="AO100" s="36"/>
      <c r="AP100" s="36"/>
      <c r="AQ100" s="23">
        <v>8.5200000000000248E-2</v>
      </c>
      <c r="AR100" s="33" t="s">
        <v>244</v>
      </c>
      <c r="AS100" s="36"/>
      <c r="AT100" s="36"/>
      <c r="AU100" s="64">
        <v>8.5339999999999999E-2</v>
      </c>
      <c r="AV100" s="31" t="s">
        <v>70</v>
      </c>
      <c r="AW100" s="27">
        <v>7.46E-2</v>
      </c>
      <c r="AX100" s="30" t="s">
        <v>149</v>
      </c>
      <c r="AY100" s="23">
        <v>0.1099</v>
      </c>
      <c r="AZ100" s="30" t="s">
        <v>150</v>
      </c>
      <c r="BA100" s="23">
        <v>8.5550000000000251E-2</v>
      </c>
      <c r="BB100" s="64">
        <v>8.2860000000000003E-2</v>
      </c>
      <c r="BI100" s="23">
        <v>8.5550000000000251E-2</v>
      </c>
      <c r="BJ100" s="23">
        <v>8.5550000000000251E-2</v>
      </c>
    </row>
    <row r="101" spans="1:62" x14ac:dyDescent="0.25">
      <c r="A101" s="69" t="str">
        <f>+'3.1.16'!A86</f>
        <v>2017-03-01</v>
      </c>
      <c r="B101" s="56" t="str">
        <f>+'3.1.16'!B86</f>
        <v>2019-08-31</v>
      </c>
      <c r="C101" s="56">
        <f>+'3.1.16'!C86</f>
        <v>30</v>
      </c>
      <c r="D101" s="56" t="str">
        <f>+'3.1.16'!D86</f>
        <v>AMEREN</v>
      </c>
      <c r="E101" s="56" t="s">
        <v>370</v>
      </c>
      <c r="F101" s="79">
        <f>IF($E$11="",'3.1.16'!Y86/1000,Matrix!$E$11+('3.1.16'!Y86/1000))</f>
        <v>5.2205816247360065E-2</v>
      </c>
      <c r="G101" s="59">
        <f>IF($E$11="",'3.1.16'!Z86/1000,Matrix!$E$11+('3.1.16'!Z86/1000))</f>
        <v>5.4505816247360062E-2</v>
      </c>
      <c r="H101" s="62">
        <f>IF($E$11="",'3.1.16'!AA86/1000,Matrix!$E$11+('3.1.16'!AA86/1000))</f>
        <v>5.470581624736006E-2</v>
      </c>
      <c r="I101" s="56"/>
      <c r="J101" s="74">
        <f t="array" ref="J101">INDEX($AW$17:$AW$297,MATCH(MIN(IF($AW$17:$AW$297-(F101*(1+$BF$18))&gt;=0,$AW$17:$AW$297-(F101*(1+$BF$18)),"")),$AW$17:$AW$297-(F101*(1+$BF$18)),0))</f>
        <v>5.2600000000000063E-2</v>
      </c>
      <c r="K101" s="59">
        <f t="array" ref="K101">INDEX($AW$17:$AW$297,MATCH(MIN(IF($AW$17:$AW$297-(G101*(1+$BF$18))&gt;=0,$AW$17:$AW$297-(G101*(1+$BF$18)),"")),$AW$17:$AW$297-(G101*(1+$BF$18)),0))</f>
        <v>5.5000000000000007E-2</v>
      </c>
      <c r="L101" s="62">
        <f t="array" ref="L101">INDEX($AW$17:$AW$297,MATCH(MIN(IF($AW$17:$AW$297-(H101*(1+$BF$18))&gt;=0,$AW$17:$AW$297-(H101*(1+$BF$18)),"")),$AW$17:$AW$297-(H101*(1+$BF$18)),0))</f>
        <v>5.5300000000000002E-2</v>
      </c>
      <c r="S101"/>
      <c r="T101"/>
      <c r="U101" s="24" t="s">
        <v>140</v>
      </c>
      <c r="V101">
        <v>0.10010000000000004</v>
      </c>
      <c r="W101" s="31" t="s">
        <v>141</v>
      </c>
      <c r="X101" s="27">
        <v>8.7800000000000059E-2</v>
      </c>
      <c r="Y101" s="31" t="s">
        <v>113</v>
      </c>
      <c r="Z101" s="27">
        <v>8.2600000000000118E-2</v>
      </c>
      <c r="AA101" s="31" t="s">
        <v>61</v>
      </c>
      <c r="AB101" s="27">
        <v>9.5100000000000115E-2</v>
      </c>
      <c r="AC101" s="31" t="s">
        <v>142</v>
      </c>
      <c r="AD101" s="27">
        <v>8.2600000000000118E-2</v>
      </c>
      <c r="AE101" s="31" t="s">
        <v>143</v>
      </c>
      <c r="AF101" s="32">
        <v>0.11750000000000002</v>
      </c>
      <c r="AG101" s="31" t="s">
        <v>144</v>
      </c>
      <c r="AH101" s="32">
        <v>8.2700000000000065E-2</v>
      </c>
      <c r="AI101" s="31" t="s">
        <v>83</v>
      </c>
      <c r="AJ101" s="27">
        <v>7.4900000000000008E-2</v>
      </c>
      <c r="AK101" s="24" t="s">
        <v>151</v>
      </c>
      <c r="AL101" s="27">
        <v>8.5900000000000254E-2</v>
      </c>
      <c r="AM101" s="38"/>
      <c r="AN101" s="38"/>
      <c r="AO101" s="36"/>
      <c r="AP101" s="36"/>
      <c r="AQ101" s="23">
        <v>8.5550000000000251E-2</v>
      </c>
      <c r="AR101" s="33" t="s">
        <v>245</v>
      </c>
      <c r="AS101" s="36"/>
      <c r="AT101" s="36"/>
      <c r="AU101" s="64">
        <v>8.5610000000000006E-2</v>
      </c>
      <c r="AV101" s="31" t="s">
        <v>70</v>
      </c>
      <c r="AW101" s="27">
        <v>7.4900000000000008E-2</v>
      </c>
      <c r="AX101" s="30" t="s">
        <v>149</v>
      </c>
      <c r="AY101" s="23">
        <v>0.11039</v>
      </c>
      <c r="AZ101" s="30" t="s">
        <v>150</v>
      </c>
      <c r="BA101" s="23">
        <v>8.5900000000000254E-2</v>
      </c>
      <c r="BB101" s="64">
        <v>8.3140000000000006E-2</v>
      </c>
      <c r="BI101" s="23">
        <v>8.5900000000000254E-2</v>
      </c>
      <c r="BJ101" s="23">
        <v>8.5900000000000254E-2</v>
      </c>
    </row>
    <row r="102" spans="1:62" x14ac:dyDescent="0.25">
      <c r="A102" s="70" t="str">
        <f>+'3.1.16'!A87</f>
        <v>2017-03-01</v>
      </c>
      <c r="B102" s="57" t="str">
        <f>+'3.1.16'!B87</f>
        <v>2020-02-29</v>
      </c>
      <c r="C102" s="57">
        <f>+'3.1.16'!C87</f>
        <v>36</v>
      </c>
      <c r="D102" s="57" t="str">
        <f>+'3.1.16'!D87</f>
        <v>AMEREN</v>
      </c>
      <c r="E102" s="57" t="s">
        <v>370</v>
      </c>
      <c r="F102" s="81">
        <f>IF($E$11="",'3.1.16'!Y87/1000,Matrix!$E$11+('3.1.16'!Y87/1000))</f>
        <v>5.2473426577183006E-2</v>
      </c>
      <c r="G102" s="60">
        <f>IF($E$11="",'3.1.16'!Z87/1000,Matrix!$E$11+('3.1.16'!Z87/1000))</f>
        <v>5.4773426577183003E-2</v>
      </c>
      <c r="H102" s="63">
        <f>IF($E$11="",'3.1.16'!AA87/1000,Matrix!$E$11+('3.1.16'!AA87/1000))</f>
        <v>5.4973426577183009E-2</v>
      </c>
      <c r="I102" s="56"/>
      <c r="J102" s="75">
        <f t="array" ref="J102">INDEX($AW$17:$AW$297,MATCH(MIN(IF($AW$17:$AW$297-(F102*(1+$BF$18))&gt;=0,$AW$17:$AW$297-(F102*(1+$BF$18)),"")),$AW$17:$AW$297-(F102*(1+$BF$18)),0))</f>
        <v>5.2900000000000051E-2</v>
      </c>
      <c r="K102" s="60">
        <f t="array" ref="K102">INDEX($AW$17:$AW$297,MATCH(MIN(IF($AW$17:$AW$297-(G102*(1+$BF$18))&gt;=0,$AW$17:$AW$297-(G102*(1+$BF$18)),"")),$AW$17:$AW$297-(G102*(1+$BF$18)),0))</f>
        <v>5.5300000000000002E-2</v>
      </c>
      <c r="L102" s="63">
        <f t="array" ref="L102">INDEX($AW$17:$AW$297,MATCH(MIN(IF($AW$17:$AW$297-(H102*(1+$BF$18))&gt;=0,$AW$17:$AW$297-(H102*(1+$BF$18)),"")),$AW$17:$AW$297-(H102*(1+$BF$18)),0))</f>
        <v>5.5599999999999997E-2</v>
      </c>
      <c r="S102"/>
      <c r="T102"/>
      <c r="U102" s="24" t="s">
        <v>140</v>
      </c>
      <c r="V102">
        <v>0.10060000000000004</v>
      </c>
      <c r="W102" s="31" t="s">
        <v>141</v>
      </c>
      <c r="X102" s="27">
        <v>8.8150000000000062E-2</v>
      </c>
      <c r="Y102" s="31" t="s">
        <v>113</v>
      </c>
      <c r="Z102" s="27">
        <v>8.2950000000000121E-2</v>
      </c>
      <c r="AA102" s="31" t="s">
        <v>61</v>
      </c>
      <c r="AB102" s="27">
        <v>9.5450000000000118E-2</v>
      </c>
      <c r="AC102" s="31" t="s">
        <v>142</v>
      </c>
      <c r="AD102" s="27">
        <v>8.2950000000000121E-2</v>
      </c>
      <c r="AE102" s="31" t="s">
        <v>143</v>
      </c>
      <c r="AF102" s="32">
        <v>0.11800000000000002</v>
      </c>
      <c r="AG102" s="31" t="s">
        <v>144</v>
      </c>
      <c r="AH102" s="32">
        <v>8.3050000000000068E-2</v>
      </c>
      <c r="AI102" s="31" t="s">
        <v>83</v>
      </c>
      <c r="AJ102" s="27">
        <v>7.5300000000000006E-2</v>
      </c>
      <c r="AK102" s="24" t="s">
        <v>151</v>
      </c>
      <c r="AL102" s="27">
        <v>8.6250000000000257E-2</v>
      </c>
      <c r="AM102" s="38"/>
      <c r="AN102" s="38"/>
      <c r="AO102" s="36"/>
      <c r="AP102" s="36"/>
      <c r="AQ102" s="23">
        <v>8.5900000000000254E-2</v>
      </c>
      <c r="AR102" s="33" t="s">
        <v>246</v>
      </c>
      <c r="AS102" s="36"/>
      <c r="AT102" s="36"/>
      <c r="AU102" s="64">
        <v>8.5889999999999994E-2</v>
      </c>
      <c r="AV102" s="31" t="s">
        <v>70</v>
      </c>
      <c r="AW102" s="27">
        <v>7.5300000000000006E-2</v>
      </c>
      <c r="AX102" s="30" t="s">
        <v>149</v>
      </c>
      <c r="AY102" s="23">
        <v>0.1104</v>
      </c>
      <c r="AZ102" s="30" t="s">
        <v>150</v>
      </c>
      <c r="BA102" s="23">
        <v>8.6250000000000257E-2</v>
      </c>
      <c r="BB102" s="64">
        <v>8.3409999999999998E-2</v>
      </c>
      <c r="BI102" s="23">
        <v>8.6250000000000257E-2</v>
      </c>
      <c r="BJ102" s="23">
        <v>8.6250000000000257E-2</v>
      </c>
    </row>
    <row r="103" spans="1:62" x14ac:dyDescent="0.25">
      <c r="A103" s="68" t="str">
        <f>+'3.1.16'!A88</f>
        <v>2017-04-01</v>
      </c>
      <c r="B103" s="55" t="str">
        <f>+'3.1.16'!B88</f>
        <v>2018-03-31</v>
      </c>
      <c r="C103" s="55">
        <f>+'3.1.16'!C88</f>
        <v>12</v>
      </c>
      <c r="D103" s="55" t="str">
        <f>+'3.1.16'!D88</f>
        <v>AMEREN</v>
      </c>
      <c r="E103" s="55" t="s">
        <v>370</v>
      </c>
      <c r="F103" s="80">
        <f>IF($E$11="",'3.1.16'!Y88/1000,Matrix!$E$11+('3.1.16'!Y88/1000))</f>
        <v>5.2153358942587304E-2</v>
      </c>
      <c r="G103" s="58">
        <f>IF($E$11="",'3.1.16'!Z88/1000,Matrix!$E$11+('3.1.16'!Z88/1000))</f>
        <v>5.44533589425873E-2</v>
      </c>
      <c r="H103" s="61">
        <f>IF($E$11="",'3.1.16'!AA88/1000,Matrix!$E$11+('3.1.16'!AA88/1000))</f>
        <v>5.4653358942587306E-2</v>
      </c>
      <c r="I103" s="55"/>
      <c r="J103" s="73">
        <f t="array" ref="J103">INDEX($AW$17:$AW$297,MATCH(MIN(IF($AW$17:$AW$297-(F103*(1+$BF$18))&gt;=0,$AW$17:$AW$297-(F103*(1+$BF$18)),"")),$AW$17:$AW$297-(F103*(1+$BF$18)),0))</f>
        <v>5.2600000000000063E-2</v>
      </c>
      <c r="K103" s="58">
        <f t="array" ref="K103">INDEX($AW$17:$AW$297,MATCH(MIN(IF($AW$17:$AW$297-(G103*(1+$BF$18))&gt;=0,$AW$17:$AW$297-(G103*(1+$BF$18)),"")),$AW$17:$AW$297-(G103*(1+$BF$18)),0))</f>
        <v>5.5000000000000007E-2</v>
      </c>
      <c r="L103" s="61">
        <f t="array" ref="L103">INDEX($AW$17:$AW$297,MATCH(MIN(IF($AW$17:$AW$297-(H103*(1+$BF$18))&gt;=0,$AW$17:$AW$297-(H103*(1+$BF$18)),"")),$AW$17:$AW$297-(H103*(1+$BF$18)),0))</f>
        <v>5.5300000000000002E-2</v>
      </c>
      <c r="S103"/>
      <c r="T103"/>
      <c r="U103" s="24" t="s">
        <v>140</v>
      </c>
      <c r="V103">
        <v>0.10110000000000004</v>
      </c>
      <c r="W103" s="31" t="s">
        <v>141</v>
      </c>
      <c r="X103" s="27">
        <v>8.8499999999999968E-2</v>
      </c>
      <c r="Y103" s="31" t="s">
        <v>113</v>
      </c>
      <c r="Z103" s="27">
        <v>8.3300000000000124E-2</v>
      </c>
      <c r="AA103" s="31" t="s">
        <v>61</v>
      </c>
      <c r="AB103" s="27">
        <v>9.5800000000000121E-2</v>
      </c>
      <c r="AC103" s="31" t="s">
        <v>142</v>
      </c>
      <c r="AD103" s="27">
        <v>8.3300000000000124E-2</v>
      </c>
      <c r="AE103" s="31" t="s">
        <v>143</v>
      </c>
      <c r="AF103" s="32">
        <v>0.11850000000000002</v>
      </c>
      <c r="AG103" s="31" t="s">
        <v>144</v>
      </c>
      <c r="AH103" s="32">
        <v>8.3400000000000071E-2</v>
      </c>
      <c r="AI103" s="31" t="s">
        <v>83</v>
      </c>
      <c r="AJ103" s="27">
        <v>7.5600000000000001E-2</v>
      </c>
      <c r="AK103" s="24" t="s">
        <v>151</v>
      </c>
      <c r="AL103" s="27">
        <v>8.660000000000026E-2</v>
      </c>
      <c r="AM103" s="38"/>
      <c r="AN103" s="38"/>
      <c r="AO103" s="36"/>
      <c r="AP103" s="36"/>
      <c r="AQ103" s="23">
        <v>8.6250000000000257E-2</v>
      </c>
      <c r="AR103" s="33" t="s">
        <v>247</v>
      </c>
      <c r="AS103" s="36"/>
      <c r="AT103" s="36"/>
      <c r="AU103" s="64">
        <v>8.616E-2</v>
      </c>
      <c r="AV103" s="31" t="s">
        <v>70</v>
      </c>
      <c r="AW103" s="27">
        <v>7.5600000000000001E-2</v>
      </c>
      <c r="AX103" s="35" t="s">
        <v>149</v>
      </c>
      <c r="AY103" s="23">
        <v>0.11132</v>
      </c>
      <c r="AZ103" s="30" t="s">
        <v>150</v>
      </c>
      <c r="BA103" s="23">
        <v>8.660000000000026E-2</v>
      </c>
      <c r="BB103" s="64">
        <v>8.3690000000000001E-2</v>
      </c>
      <c r="BI103" s="23">
        <v>8.660000000000026E-2</v>
      </c>
      <c r="BJ103" s="23">
        <v>8.660000000000026E-2</v>
      </c>
    </row>
    <row r="104" spans="1:62" x14ac:dyDescent="0.25">
      <c r="A104" s="69" t="str">
        <f>+'3.1.16'!A89</f>
        <v>2017-04-01</v>
      </c>
      <c r="B104" s="56" t="str">
        <f>+'3.1.16'!B89</f>
        <v>2018-09-30</v>
      </c>
      <c r="C104" s="56">
        <f>+'3.1.16'!C89</f>
        <v>18</v>
      </c>
      <c r="D104" s="56" t="str">
        <f>+'3.1.16'!D89</f>
        <v>AMEREN</v>
      </c>
      <c r="E104" s="56" t="s">
        <v>370</v>
      </c>
      <c r="F104" s="79">
        <f>IF($E$11="",'3.1.16'!Y89/1000,Matrix!$E$11+('3.1.16'!Y89/1000))</f>
        <v>5.1683612334478365E-2</v>
      </c>
      <c r="G104" s="59">
        <f>IF($E$11="",'3.1.16'!Z89/1000,Matrix!$E$11+('3.1.16'!Z89/1000))</f>
        <v>5.3983612334478369E-2</v>
      </c>
      <c r="H104" s="62">
        <f>IF($E$11="",'3.1.16'!AA89/1000,Matrix!$E$11+('3.1.16'!AA89/1000))</f>
        <v>5.4183612334478368E-2</v>
      </c>
      <c r="I104" s="56"/>
      <c r="J104" s="74">
        <f t="array" ref="J104">INDEX($AW$17:$AW$297,MATCH(MIN(IF($AW$17:$AW$297-(F104*(1+$BF$18))&gt;=0,$AW$17:$AW$297-(F104*(1+$BF$18)),"")),$AW$17:$AW$297-(F104*(1+$BF$18)),0))</f>
        <v>5.2300000000000069E-2</v>
      </c>
      <c r="K104" s="59">
        <f t="array" ref="K104">INDEX($AW$17:$AW$297,MATCH(MIN(IF($AW$17:$AW$297-(G104*(1+$BF$18))&gt;=0,$AW$17:$AW$297-(G104*(1+$BF$18)),"")),$AW$17:$AW$297-(G104*(1+$BF$18)),0))</f>
        <v>5.4400000000000025E-2</v>
      </c>
      <c r="L104" s="62">
        <f t="array" ref="L104">INDEX($AW$17:$AW$297,MATCH(MIN(IF($AW$17:$AW$297-(H104*(1+$BF$18))&gt;=0,$AW$17:$AW$297-(H104*(1+$BF$18)),"")),$AW$17:$AW$297-(H104*(1+$BF$18)),0))</f>
        <v>5.4700000000000013E-2</v>
      </c>
      <c r="S104"/>
      <c r="T104"/>
      <c r="U104" s="24" t="s">
        <v>140</v>
      </c>
      <c r="V104">
        <v>0.10160000000000004</v>
      </c>
      <c r="W104" s="31" t="s">
        <v>141</v>
      </c>
      <c r="X104" s="27">
        <v>8.8500000000000065E-2</v>
      </c>
      <c r="Y104" s="31" t="s">
        <v>113</v>
      </c>
      <c r="Z104" s="27">
        <v>8.3650000000000127E-2</v>
      </c>
      <c r="AA104" s="31" t="s">
        <v>61</v>
      </c>
      <c r="AB104" s="27">
        <v>9.6150000000000124E-2</v>
      </c>
      <c r="AC104" s="31" t="s">
        <v>142</v>
      </c>
      <c r="AD104" s="27">
        <v>8.3650000000000127E-2</v>
      </c>
      <c r="AE104" s="31" t="s">
        <v>143</v>
      </c>
      <c r="AF104" s="32">
        <v>0.11900000000000002</v>
      </c>
      <c r="AG104" s="31" t="s">
        <v>144</v>
      </c>
      <c r="AH104" s="32">
        <v>8.3750000000000074E-2</v>
      </c>
      <c r="AI104" s="31" t="s">
        <v>83</v>
      </c>
      <c r="AJ104" s="27">
        <v>7.5899999999999995E-2</v>
      </c>
      <c r="AK104" s="24" t="s">
        <v>151</v>
      </c>
      <c r="AL104" s="27">
        <v>8.6950000000000263E-2</v>
      </c>
      <c r="AM104" s="38"/>
      <c r="AN104" s="38"/>
      <c r="AO104" s="36"/>
      <c r="AP104" s="36"/>
      <c r="AQ104" s="23">
        <v>8.660000000000026E-2</v>
      </c>
      <c r="AR104" s="33" t="s">
        <v>248</v>
      </c>
      <c r="AS104" s="36"/>
      <c r="AT104" s="36"/>
      <c r="AU104" s="64">
        <v>8.6440000000000003E-2</v>
      </c>
      <c r="AV104" s="31" t="s">
        <v>70</v>
      </c>
      <c r="AW104" s="27">
        <v>7.5899999999999995E-2</v>
      </c>
      <c r="AX104" s="39" t="s">
        <v>149</v>
      </c>
      <c r="AY104" s="23">
        <v>0.11348999999999999</v>
      </c>
      <c r="AZ104" s="30" t="s">
        <v>150</v>
      </c>
      <c r="BA104" s="23">
        <v>8.6950000000000263E-2</v>
      </c>
      <c r="BB104" s="64">
        <v>8.3960000000000007E-2</v>
      </c>
      <c r="BI104" s="23">
        <v>8.6950000000000263E-2</v>
      </c>
      <c r="BJ104" s="23">
        <v>8.6950000000000263E-2</v>
      </c>
    </row>
    <row r="105" spans="1:62" x14ac:dyDescent="0.25">
      <c r="A105" s="69" t="str">
        <f>+'3.1.16'!A90</f>
        <v>2017-04-01</v>
      </c>
      <c r="B105" s="56" t="str">
        <f>+'3.1.16'!B90</f>
        <v>2019-03-31</v>
      </c>
      <c r="C105" s="56">
        <f>+'3.1.16'!C90</f>
        <v>24</v>
      </c>
      <c r="D105" s="56" t="str">
        <f>+'3.1.16'!D90</f>
        <v>AMEREN</v>
      </c>
      <c r="E105" s="56" t="s">
        <v>370</v>
      </c>
      <c r="F105" s="79">
        <f>IF($E$11="",'3.1.16'!Y90/1000,Matrix!$E$11+('3.1.16'!Y90/1000))</f>
        <v>5.2486766984390996E-2</v>
      </c>
      <c r="G105" s="59">
        <f>IF($E$11="",'3.1.16'!Z90/1000,Matrix!$E$11+('3.1.16'!Z90/1000))</f>
        <v>5.4786766984390993E-2</v>
      </c>
      <c r="H105" s="62">
        <f>IF($E$11="",'3.1.16'!AA90/1000,Matrix!$E$11+('3.1.16'!AA90/1000))</f>
        <v>5.4986766984390999E-2</v>
      </c>
      <c r="I105" s="56"/>
      <c r="J105" s="74">
        <f t="array" ref="J105">INDEX($AW$17:$AW$297,MATCH(MIN(IF($AW$17:$AW$297-(F105*(1+$BF$18))&gt;=0,$AW$17:$AW$297-(F105*(1+$BF$18)),"")),$AW$17:$AW$297-(F105*(1+$BF$18)),0))</f>
        <v>5.2900000000000051E-2</v>
      </c>
      <c r="K105" s="59">
        <f t="array" ref="K105">INDEX($AW$17:$AW$297,MATCH(MIN(IF($AW$17:$AW$297-(G105*(1+$BF$18))&gt;=0,$AW$17:$AW$297-(G105*(1+$BF$18)),"")),$AW$17:$AW$297-(G105*(1+$BF$18)),0))</f>
        <v>5.5300000000000002E-2</v>
      </c>
      <c r="L105" s="62">
        <f t="array" ref="L105">INDEX($AW$17:$AW$297,MATCH(MIN(IF($AW$17:$AW$297-(H105*(1+$BF$18))&gt;=0,$AW$17:$AW$297-(H105*(1+$BF$18)),"")),$AW$17:$AW$297-(H105*(1+$BF$18)),0))</f>
        <v>5.5599999999999997E-2</v>
      </c>
      <c r="S105"/>
      <c r="T105"/>
      <c r="U105" s="24" t="s">
        <v>140</v>
      </c>
      <c r="V105">
        <v>0.10210000000000004</v>
      </c>
      <c r="W105" s="31" t="s">
        <v>141</v>
      </c>
      <c r="X105" s="27">
        <v>8.8850000000000068E-2</v>
      </c>
      <c r="Y105" s="31" t="s">
        <v>113</v>
      </c>
      <c r="Z105" s="27">
        <v>8.400000000000013E-2</v>
      </c>
      <c r="AA105" s="31" t="s">
        <v>61</v>
      </c>
      <c r="AB105" s="27">
        <v>9.6500000000000127E-2</v>
      </c>
      <c r="AC105" s="31" t="s">
        <v>142</v>
      </c>
      <c r="AD105" s="27">
        <v>8.400000000000013E-2</v>
      </c>
      <c r="AE105" s="31" t="s">
        <v>143</v>
      </c>
      <c r="AF105" s="32">
        <v>0.11950000000000002</v>
      </c>
      <c r="AG105" s="31" t="s">
        <v>144</v>
      </c>
      <c r="AH105" s="32">
        <v>8.4100000000000077E-2</v>
      </c>
      <c r="AI105" s="31" t="s">
        <v>83</v>
      </c>
      <c r="AJ105" s="27">
        <v>7.6299999999999993E-2</v>
      </c>
      <c r="AK105" s="24" t="s">
        <v>151</v>
      </c>
      <c r="AL105" s="27">
        <v>8.7300000000000266E-2</v>
      </c>
      <c r="AM105" s="38"/>
      <c r="AN105" s="38"/>
      <c r="AO105" s="36"/>
      <c r="AP105" s="36"/>
      <c r="AQ105" s="23">
        <v>8.6950000000000263E-2</v>
      </c>
      <c r="AR105" s="33" t="s">
        <v>249</v>
      </c>
      <c r="AS105" s="36"/>
      <c r="AT105" s="36"/>
      <c r="AU105" s="64">
        <v>8.6709999999999995E-2</v>
      </c>
      <c r="AV105" s="31" t="s">
        <v>70</v>
      </c>
      <c r="AW105" s="27">
        <v>7.6299999999999993E-2</v>
      </c>
      <c r="AX105" s="30" t="s">
        <v>149</v>
      </c>
      <c r="AY105" s="23">
        <v>0.1135</v>
      </c>
      <c r="AZ105" s="30" t="s">
        <v>150</v>
      </c>
      <c r="BA105" s="23">
        <v>8.7300000000000266E-2</v>
      </c>
      <c r="BB105" s="64">
        <v>8.4239999999999995E-2</v>
      </c>
      <c r="BI105" s="23">
        <v>8.7300000000000266E-2</v>
      </c>
      <c r="BJ105" s="23">
        <v>8.7300000000000266E-2</v>
      </c>
    </row>
    <row r="106" spans="1:62" x14ac:dyDescent="0.25">
      <c r="A106" s="69" t="str">
        <f>+'3.1.16'!A91</f>
        <v>2017-04-01</v>
      </c>
      <c r="B106" s="56" t="str">
        <f>+'3.1.16'!B91</f>
        <v>2019-09-30</v>
      </c>
      <c r="C106" s="56">
        <f>+'3.1.16'!C91</f>
        <v>30</v>
      </c>
      <c r="D106" s="56" t="str">
        <f>+'3.1.16'!D91</f>
        <v>AMEREN</v>
      </c>
      <c r="E106" s="56" t="s">
        <v>370</v>
      </c>
      <c r="F106" s="79">
        <f>IF($E$11="",'3.1.16'!Y91/1000,Matrix!$E$11+('3.1.16'!Y91/1000))</f>
        <v>5.2125161385850917E-2</v>
      </c>
      <c r="G106" s="59">
        <f>IF($E$11="",'3.1.16'!Z91/1000,Matrix!$E$11+('3.1.16'!Z91/1000))</f>
        <v>5.4425161385850913E-2</v>
      </c>
      <c r="H106" s="62">
        <f>IF($E$11="",'3.1.16'!AA91/1000,Matrix!$E$11+('3.1.16'!AA91/1000))</f>
        <v>5.4625161385850919E-2</v>
      </c>
      <c r="I106" s="56"/>
      <c r="J106" s="74">
        <f t="array" ref="J106">INDEX($AW$17:$AW$297,MATCH(MIN(IF($AW$17:$AW$297-(F106*(1+$BF$18))&gt;=0,$AW$17:$AW$297-(F106*(1+$BF$18)),"")),$AW$17:$AW$297-(F106*(1+$BF$18)),0))</f>
        <v>5.2600000000000063E-2</v>
      </c>
      <c r="K106" s="59">
        <f t="array" ref="K106">INDEX($AW$17:$AW$297,MATCH(MIN(IF($AW$17:$AW$297-(G106*(1+$BF$18))&gt;=0,$AW$17:$AW$297-(G106*(1+$BF$18)),"")),$AW$17:$AW$297-(G106*(1+$BF$18)),0))</f>
        <v>5.5000000000000007E-2</v>
      </c>
      <c r="L106" s="62">
        <f t="array" ref="L106">INDEX($AW$17:$AW$297,MATCH(MIN(IF($AW$17:$AW$297-(H106*(1+$BF$18))&gt;=0,$AW$17:$AW$297-(H106*(1+$BF$18)),"")),$AW$17:$AW$297-(H106*(1+$BF$18)),0))</f>
        <v>5.5000000000000007E-2</v>
      </c>
      <c r="S106"/>
      <c r="T106"/>
      <c r="U106" s="24" t="s">
        <v>140</v>
      </c>
      <c r="V106">
        <v>0.10260000000000004</v>
      </c>
      <c r="W106" s="31" t="s">
        <v>141</v>
      </c>
      <c r="X106" s="27">
        <v>8.9200000000000071E-2</v>
      </c>
      <c r="Y106" s="31" t="s">
        <v>113</v>
      </c>
      <c r="Z106" s="27">
        <v>8.4350000000000133E-2</v>
      </c>
      <c r="AA106" s="31" t="s">
        <v>61</v>
      </c>
      <c r="AB106" s="27">
        <v>9.685000000000013E-2</v>
      </c>
      <c r="AC106" s="31" t="s">
        <v>142</v>
      </c>
      <c r="AD106" s="27">
        <v>8.4350000000000133E-2</v>
      </c>
      <c r="AE106" s="31" t="s">
        <v>143</v>
      </c>
      <c r="AF106" s="32">
        <v>0.12000000000000002</v>
      </c>
      <c r="AG106" s="31" t="s">
        <v>144</v>
      </c>
      <c r="AH106" s="32">
        <v>8.4450000000000081E-2</v>
      </c>
      <c r="AI106" s="31" t="s">
        <v>83</v>
      </c>
      <c r="AJ106" s="27">
        <v>7.6600000000000001E-2</v>
      </c>
      <c r="AK106" s="24" t="s">
        <v>151</v>
      </c>
      <c r="AL106" s="27">
        <v>8.7650000000000269E-2</v>
      </c>
      <c r="AM106" s="38"/>
      <c r="AN106" s="38"/>
      <c r="AO106" s="36"/>
      <c r="AP106" s="36"/>
      <c r="AQ106" s="23">
        <v>8.7300000000000266E-2</v>
      </c>
      <c r="AR106" s="33" t="s">
        <v>250</v>
      </c>
      <c r="AS106" s="36"/>
      <c r="AT106" s="36"/>
      <c r="AU106" s="64">
        <v>8.6989999999999998E-2</v>
      </c>
      <c r="AV106" s="31" t="s">
        <v>70</v>
      </c>
      <c r="AW106" s="27">
        <v>7.6600000000000001E-2</v>
      </c>
      <c r="AX106" s="30" t="s">
        <v>149</v>
      </c>
      <c r="AY106" s="23">
        <v>0.1139</v>
      </c>
      <c r="AZ106" s="30" t="s">
        <v>150</v>
      </c>
      <c r="BA106" s="23">
        <v>8.7650000000000269E-2</v>
      </c>
      <c r="BB106" s="64">
        <v>8.4510000000000002E-2</v>
      </c>
      <c r="BI106" s="23">
        <v>8.7650000000000269E-2</v>
      </c>
      <c r="BJ106" s="23">
        <v>8.7650000000000269E-2</v>
      </c>
    </row>
    <row r="107" spans="1:62" x14ac:dyDescent="0.25">
      <c r="A107" s="70" t="str">
        <f>+'3.1.16'!A92</f>
        <v>2017-04-01</v>
      </c>
      <c r="B107" s="57" t="str">
        <f>+'3.1.16'!B92</f>
        <v>2020-03-31</v>
      </c>
      <c r="C107" s="57">
        <f>+'3.1.16'!C92</f>
        <v>36</v>
      </c>
      <c r="D107" s="57" t="str">
        <f>+'3.1.16'!D92</f>
        <v>AMEREN</v>
      </c>
      <c r="E107" s="57" t="s">
        <v>370</v>
      </c>
      <c r="F107" s="81">
        <f>IF($E$11="",'3.1.16'!Y92/1000,Matrix!$E$11+('3.1.16'!Y92/1000))</f>
        <v>5.2519723210224231E-2</v>
      </c>
      <c r="G107" s="60">
        <f>IF($E$11="",'3.1.16'!Z92/1000,Matrix!$E$11+('3.1.16'!Z92/1000))</f>
        <v>5.4819723210224228E-2</v>
      </c>
      <c r="H107" s="63">
        <f>IF($E$11="",'3.1.16'!AA92/1000,Matrix!$E$11+('3.1.16'!AA92/1000))</f>
        <v>5.5019723210224226E-2</v>
      </c>
      <c r="I107" s="56"/>
      <c r="J107" s="75">
        <f t="array" ref="J107">INDEX($AW$17:$AW$297,MATCH(MIN(IF($AW$17:$AW$297-(F107*(1+$BF$18))&gt;=0,$AW$17:$AW$297-(F107*(1+$BF$18)),"")),$AW$17:$AW$297-(F107*(1+$BF$18)),0))</f>
        <v>5.2900000000000051E-2</v>
      </c>
      <c r="K107" s="60">
        <f t="array" ref="K107">INDEX($AW$17:$AW$297,MATCH(MIN(IF($AW$17:$AW$297-(G107*(1+$BF$18))&gt;=0,$AW$17:$AW$297-(G107*(1+$BF$18)),"")),$AW$17:$AW$297-(G107*(1+$BF$18)),0))</f>
        <v>5.5300000000000002E-2</v>
      </c>
      <c r="L107" s="63">
        <f t="array" ref="L107">INDEX($AW$17:$AW$297,MATCH(MIN(IF($AW$17:$AW$297-(H107*(1+$BF$18))&gt;=0,$AW$17:$AW$297-(H107*(1+$BF$18)),"")),$AW$17:$AW$297-(H107*(1+$BF$18)),0))</f>
        <v>5.5599999999999997E-2</v>
      </c>
      <c r="S107"/>
      <c r="T107"/>
      <c r="U107" s="24" t="s">
        <v>140</v>
      </c>
      <c r="V107">
        <v>0.10310000000000004</v>
      </c>
      <c r="W107" s="31" t="s">
        <v>141</v>
      </c>
      <c r="X107" s="27">
        <v>8.9499999999999968E-2</v>
      </c>
      <c r="Y107" s="31" t="s">
        <v>113</v>
      </c>
      <c r="Z107" s="27">
        <v>8.4700000000000136E-2</v>
      </c>
      <c r="AA107" s="31" t="s">
        <v>61</v>
      </c>
      <c r="AB107" s="27">
        <v>9.7200000000000134E-2</v>
      </c>
      <c r="AC107" s="31" t="s">
        <v>142</v>
      </c>
      <c r="AD107" s="27">
        <v>8.4700000000000136E-2</v>
      </c>
      <c r="AE107" s="31" t="s">
        <v>143</v>
      </c>
      <c r="AF107" s="32">
        <v>0.12050000000000002</v>
      </c>
      <c r="AG107" s="31" t="s">
        <v>144</v>
      </c>
      <c r="AH107" s="32">
        <v>8.4800000000000084E-2</v>
      </c>
      <c r="AI107" s="31" t="s">
        <v>83</v>
      </c>
      <c r="AJ107" s="27">
        <v>7.690000000000001E-2</v>
      </c>
      <c r="AK107" s="24" t="s">
        <v>151</v>
      </c>
      <c r="AL107" s="27">
        <v>8.8000000000000272E-2</v>
      </c>
      <c r="AM107" s="38"/>
      <c r="AN107" s="38"/>
      <c r="AO107" s="36"/>
      <c r="AP107" s="36"/>
      <c r="AQ107" s="23">
        <v>8.7650000000000269E-2</v>
      </c>
      <c r="AR107" s="33" t="s">
        <v>251</v>
      </c>
      <c r="AS107" s="36"/>
      <c r="AT107" s="36"/>
      <c r="AU107" s="64">
        <v>8.7260000000000004E-2</v>
      </c>
      <c r="AV107" s="31" t="s">
        <v>70</v>
      </c>
      <c r="AW107" s="27">
        <v>7.690000000000001E-2</v>
      </c>
      <c r="AX107" s="30" t="s">
        <v>149</v>
      </c>
      <c r="AY107" s="23">
        <v>0.11409999999999999</v>
      </c>
      <c r="AZ107" s="30" t="s">
        <v>150</v>
      </c>
      <c r="BA107" s="23">
        <v>8.8000000000000272E-2</v>
      </c>
      <c r="BB107" s="64">
        <v>8.4790000000000004E-2</v>
      </c>
      <c r="BI107" s="23">
        <v>8.8000000000000272E-2</v>
      </c>
      <c r="BJ107" s="23">
        <v>8.8000000000000272E-2</v>
      </c>
    </row>
    <row r="108" spans="1:62" x14ac:dyDescent="0.25">
      <c r="A108" s="68" t="str">
        <f>+'3.1.16'!A93</f>
        <v>2017-05-01</v>
      </c>
      <c r="B108" s="55" t="str">
        <f>+'3.1.16'!B93</f>
        <v>2018-04-30</v>
      </c>
      <c r="C108" s="55">
        <f>+'3.1.16'!C93</f>
        <v>12</v>
      </c>
      <c r="D108" s="55" t="str">
        <f>+'3.1.16'!D93</f>
        <v>AMEREN</v>
      </c>
      <c r="E108" s="55" t="s">
        <v>370</v>
      </c>
      <c r="F108" s="80">
        <f>IF($E$11="",'3.1.16'!Y93/1000,Matrix!$E$11+('3.1.16'!Y93/1000))</f>
        <v>5.2307106788688815E-2</v>
      </c>
      <c r="G108" s="58">
        <f>IF($E$11="",'3.1.16'!Z93/1000,Matrix!$E$11+('3.1.16'!Z93/1000))</f>
        <v>5.4607106788688811E-2</v>
      </c>
      <c r="H108" s="61">
        <f>IF($E$11="",'3.1.16'!AA93/1000,Matrix!$E$11+('3.1.16'!AA93/1000))</f>
        <v>5.480710678868881E-2</v>
      </c>
      <c r="I108" s="55"/>
      <c r="J108" s="73">
        <f t="array" ref="J108">INDEX($AW$17:$AW$297,MATCH(MIN(IF($AW$17:$AW$297-(F108*(1+$BF$18))&gt;=0,$AW$17:$AW$297-(F108*(1+$BF$18)),"")),$AW$17:$AW$297-(F108*(1+$BF$18)),0))</f>
        <v>5.2900000000000051E-2</v>
      </c>
      <c r="K108" s="58">
        <f t="array" ref="K108">INDEX($AW$17:$AW$297,MATCH(MIN(IF($AW$17:$AW$297-(G108*(1+$BF$18))&gt;=0,$AW$17:$AW$297-(G108*(1+$BF$18)),"")),$AW$17:$AW$297-(G108*(1+$BF$18)),0))</f>
        <v>5.5000000000000007E-2</v>
      </c>
      <c r="L108" s="61">
        <f t="array" ref="L108">INDEX($AW$17:$AW$297,MATCH(MIN(IF($AW$17:$AW$297-(H108*(1+$BF$18))&gt;=0,$AW$17:$AW$297-(H108*(1+$BF$18)),"")),$AW$17:$AW$297-(H108*(1+$BF$18)),0))</f>
        <v>5.5300000000000002E-2</v>
      </c>
      <c r="S108"/>
      <c r="T108"/>
      <c r="U108" s="24" t="s">
        <v>140</v>
      </c>
      <c r="V108">
        <v>0.10360000000000004</v>
      </c>
      <c r="W108" s="31" t="s">
        <v>141</v>
      </c>
      <c r="X108" s="27">
        <v>8.9550000000000074E-2</v>
      </c>
      <c r="Y108" s="31" t="s">
        <v>113</v>
      </c>
      <c r="Z108" s="27">
        <v>8.5050000000000139E-2</v>
      </c>
      <c r="AA108" s="31" t="s">
        <v>61</v>
      </c>
      <c r="AB108" s="27">
        <v>9.7550000000000137E-2</v>
      </c>
      <c r="AC108" s="31" t="s">
        <v>142</v>
      </c>
      <c r="AD108" s="27">
        <v>8.5050000000000139E-2</v>
      </c>
      <c r="AE108" s="31" t="s">
        <v>143</v>
      </c>
      <c r="AF108" s="32">
        <v>0.12100000000000002</v>
      </c>
      <c r="AG108" s="31" t="s">
        <v>144</v>
      </c>
      <c r="AH108" s="32">
        <v>8.5150000000000087E-2</v>
      </c>
      <c r="AI108" s="31" t="s">
        <v>83</v>
      </c>
      <c r="AJ108" s="27">
        <v>7.7300000000000008E-2</v>
      </c>
      <c r="AK108" s="24" t="s">
        <v>151</v>
      </c>
      <c r="AL108" s="27">
        <v>8.8350000000000276E-2</v>
      </c>
      <c r="AM108" s="38"/>
      <c r="AN108" s="38"/>
      <c r="AO108" s="36"/>
      <c r="AP108" s="36"/>
      <c r="AQ108" s="23">
        <v>8.8000000000000272E-2</v>
      </c>
      <c r="AR108" s="33" t="s">
        <v>252</v>
      </c>
      <c r="AS108" s="36"/>
      <c r="AT108" s="36"/>
      <c r="AU108" s="64">
        <v>8.7540000000000007E-2</v>
      </c>
      <c r="AV108" s="31" t="s">
        <v>70</v>
      </c>
      <c r="AW108" s="27">
        <v>7.7300000000000008E-2</v>
      </c>
      <c r="AX108" s="30" t="s">
        <v>149</v>
      </c>
      <c r="AY108" s="23">
        <v>0.1145</v>
      </c>
      <c r="AZ108" s="30" t="s">
        <v>150</v>
      </c>
      <c r="BA108" s="23">
        <v>8.8350000000000276E-2</v>
      </c>
      <c r="BB108" s="64">
        <v>8.5059999999999997E-2</v>
      </c>
      <c r="BI108" s="23">
        <v>8.8350000000000276E-2</v>
      </c>
      <c r="BJ108" s="23">
        <v>8.8350000000000276E-2</v>
      </c>
    </row>
    <row r="109" spans="1:62" x14ac:dyDescent="0.25">
      <c r="A109" s="69" t="str">
        <f>+'3.1.16'!A94</f>
        <v>2017-05-01</v>
      </c>
      <c r="B109" s="56" t="str">
        <f>+'3.1.16'!B94</f>
        <v>2018-10-31</v>
      </c>
      <c r="C109" s="56">
        <f>+'3.1.16'!C94</f>
        <v>18</v>
      </c>
      <c r="D109" s="56" t="str">
        <f>+'3.1.16'!D94</f>
        <v>AMEREN</v>
      </c>
      <c r="E109" s="56" t="s">
        <v>370</v>
      </c>
      <c r="F109" s="79">
        <f>IF($E$11="",'3.1.16'!Y94/1000,Matrix!$E$11+('3.1.16'!Y94/1000))</f>
        <v>5.1846369857122328E-2</v>
      </c>
      <c r="G109" s="59">
        <f>IF($E$11="",'3.1.16'!Z94/1000,Matrix!$E$11+('3.1.16'!Z94/1000))</f>
        <v>5.4146369857122324E-2</v>
      </c>
      <c r="H109" s="62">
        <f>IF($E$11="",'3.1.16'!AA94/1000,Matrix!$E$11+('3.1.16'!AA94/1000))</f>
        <v>5.4346369857122323E-2</v>
      </c>
      <c r="I109" s="56"/>
      <c r="J109" s="74">
        <f t="array" ref="J109">INDEX($AW$17:$AW$297,MATCH(MIN(IF($AW$17:$AW$297-(F109*(1+$BF$18))&gt;=0,$AW$17:$AW$297-(F109*(1+$BF$18)),"")),$AW$17:$AW$297-(F109*(1+$BF$18)),0))</f>
        <v>5.2300000000000069E-2</v>
      </c>
      <c r="K109" s="59">
        <f t="array" ref="K109">INDEX($AW$17:$AW$297,MATCH(MIN(IF($AW$17:$AW$297-(G109*(1+$BF$18))&gt;=0,$AW$17:$AW$297-(G109*(1+$BF$18)),"")),$AW$17:$AW$297-(G109*(1+$BF$18)),0))</f>
        <v>5.4700000000000013E-2</v>
      </c>
      <c r="L109" s="62">
        <f t="array" ref="L109">INDEX($AW$17:$AW$297,MATCH(MIN(IF($AW$17:$AW$297-(H109*(1+$BF$18))&gt;=0,$AW$17:$AW$297-(H109*(1+$BF$18)),"")),$AW$17:$AW$297-(H109*(1+$BF$18)),0))</f>
        <v>5.5000000000000007E-2</v>
      </c>
      <c r="S109"/>
      <c r="T109"/>
      <c r="U109" s="24" t="s">
        <v>140</v>
      </c>
      <c r="V109">
        <v>0.10410000000000004</v>
      </c>
      <c r="W109" s="31" t="s">
        <v>141</v>
      </c>
      <c r="X109" s="27">
        <v>8.9900000000000077E-2</v>
      </c>
      <c r="Y109" s="31" t="s">
        <v>113</v>
      </c>
      <c r="Z109" s="27">
        <v>8.5400000000000142E-2</v>
      </c>
      <c r="AA109" s="31" t="s">
        <v>61</v>
      </c>
      <c r="AB109" s="27">
        <v>9.790000000000014E-2</v>
      </c>
      <c r="AC109" s="31" t="s">
        <v>142</v>
      </c>
      <c r="AD109" s="27">
        <v>8.5400000000000142E-2</v>
      </c>
      <c r="AE109" s="31" t="s">
        <v>143</v>
      </c>
      <c r="AF109" s="32">
        <v>0.12150000000000002</v>
      </c>
      <c r="AG109" s="31" t="s">
        <v>144</v>
      </c>
      <c r="AH109" s="32">
        <v>8.550000000000009E-2</v>
      </c>
      <c r="AI109" s="31" t="s">
        <v>83</v>
      </c>
      <c r="AJ109" s="27">
        <v>7.7600000000000002E-2</v>
      </c>
      <c r="AK109" s="24" t="s">
        <v>151</v>
      </c>
      <c r="AL109" s="27">
        <v>8.8700000000000279E-2</v>
      </c>
      <c r="AM109" s="38"/>
      <c r="AN109" s="38"/>
      <c r="AO109" s="36"/>
      <c r="AP109" s="36"/>
      <c r="AQ109" s="23">
        <v>8.8350000000000276E-2</v>
      </c>
      <c r="AR109" s="33" t="s">
        <v>253</v>
      </c>
      <c r="AS109" s="36"/>
      <c r="AT109" s="36"/>
      <c r="AU109" s="64">
        <v>8.7809999999999999E-2</v>
      </c>
      <c r="AV109" s="31" t="s">
        <v>70</v>
      </c>
      <c r="AW109" s="27">
        <v>7.7600000000000002E-2</v>
      </c>
      <c r="AX109" s="30" t="s">
        <v>149</v>
      </c>
      <c r="AY109" s="23">
        <v>0.1147</v>
      </c>
      <c r="AZ109" s="30" t="s">
        <v>150</v>
      </c>
      <c r="BA109" s="23">
        <v>8.8700000000000279E-2</v>
      </c>
      <c r="BB109" s="64">
        <v>8.5339999999999999E-2</v>
      </c>
      <c r="BI109" s="23">
        <v>8.8700000000000279E-2</v>
      </c>
      <c r="BJ109" s="23">
        <v>8.8660000000000003E-2</v>
      </c>
    </row>
    <row r="110" spans="1:62" x14ac:dyDescent="0.25">
      <c r="A110" s="69" t="str">
        <f>+'3.1.16'!A95</f>
        <v>2017-05-01</v>
      </c>
      <c r="B110" s="56" t="str">
        <f>+'3.1.16'!B95</f>
        <v>2019-04-30</v>
      </c>
      <c r="C110" s="56">
        <f>+'3.1.16'!C95</f>
        <v>24</v>
      </c>
      <c r="D110" s="56" t="str">
        <f>+'3.1.16'!D95</f>
        <v>AMEREN</v>
      </c>
      <c r="E110" s="56" t="s">
        <v>370</v>
      </c>
      <c r="F110" s="79">
        <f>IF($E$11="",'3.1.16'!Y95/1000,Matrix!$E$11+('3.1.16'!Y95/1000))</f>
        <v>5.2532244352399435E-2</v>
      </c>
      <c r="G110" s="59">
        <f>IF($E$11="",'3.1.16'!Z95/1000,Matrix!$E$11+('3.1.16'!Z95/1000))</f>
        <v>5.4832244352399438E-2</v>
      </c>
      <c r="H110" s="62">
        <f>IF($E$11="",'3.1.16'!AA95/1000,Matrix!$E$11+('3.1.16'!AA95/1000))</f>
        <v>5.5032244352399437E-2</v>
      </c>
      <c r="I110" s="56"/>
      <c r="J110" s="74">
        <f t="array" ref="J110">INDEX($AW$17:$AW$297,MATCH(MIN(IF($AW$17:$AW$297-(F110*(1+$BF$18))&gt;=0,$AW$17:$AW$297-(F110*(1+$BF$18)),"")),$AW$17:$AW$297-(F110*(1+$BF$18)),0))</f>
        <v>5.2900000000000051E-2</v>
      </c>
      <c r="K110" s="59">
        <f t="array" ref="K110">INDEX($AW$17:$AW$297,MATCH(MIN(IF($AW$17:$AW$297-(G110*(1+$BF$18))&gt;=0,$AW$17:$AW$297-(G110*(1+$BF$18)),"")),$AW$17:$AW$297-(G110*(1+$BF$18)),0))</f>
        <v>5.5300000000000002E-2</v>
      </c>
      <c r="L110" s="62">
        <f t="array" ref="L110">INDEX($AW$17:$AW$297,MATCH(MIN(IF($AW$17:$AW$297-(H110*(1+$BF$18))&gt;=0,$AW$17:$AW$297-(H110*(1+$BF$18)),"")),$AW$17:$AW$297-(H110*(1+$BF$18)),0))</f>
        <v>5.5599999999999997E-2</v>
      </c>
      <c r="S110"/>
      <c r="T110"/>
      <c r="U110" s="24" t="s">
        <v>140</v>
      </c>
      <c r="V110">
        <v>0.10460000000000004</v>
      </c>
      <c r="W110" s="31" t="s">
        <v>141</v>
      </c>
      <c r="X110" s="27">
        <v>9.025000000000008E-2</v>
      </c>
      <c r="Y110" s="31" t="s">
        <v>113</v>
      </c>
      <c r="Z110" s="27">
        <v>8.5750000000000146E-2</v>
      </c>
      <c r="AA110" s="31" t="s">
        <v>61</v>
      </c>
      <c r="AB110" s="27">
        <v>9.8250000000000143E-2</v>
      </c>
      <c r="AC110" s="31" t="s">
        <v>142</v>
      </c>
      <c r="AD110" s="27">
        <v>8.5750000000000146E-2</v>
      </c>
      <c r="AE110" s="31" t="s">
        <v>143</v>
      </c>
      <c r="AF110" s="32">
        <v>0.12200000000000003</v>
      </c>
      <c r="AG110" s="31" t="s">
        <v>144</v>
      </c>
      <c r="AH110" s="32">
        <v>8.5850000000000093E-2</v>
      </c>
      <c r="AI110" s="31" t="s">
        <v>83</v>
      </c>
      <c r="AJ110" s="27">
        <v>7.7899999999999997E-2</v>
      </c>
      <c r="AK110" s="24" t="s">
        <v>151</v>
      </c>
      <c r="AL110" s="27">
        <v>8.9050000000000282E-2</v>
      </c>
      <c r="AM110" s="38"/>
      <c r="AN110" s="38"/>
      <c r="AO110" s="36"/>
      <c r="AP110" s="36"/>
      <c r="AQ110" s="23">
        <v>8.8700000000000279E-2</v>
      </c>
      <c r="AR110" s="33" t="s">
        <v>254</v>
      </c>
      <c r="AS110" s="36"/>
      <c r="AT110" s="36"/>
      <c r="AU110" s="64">
        <v>8.8090000000000002E-2</v>
      </c>
      <c r="AV110" s="31" t="s">
        <v>70</v>
      </c>
      <c r="AW110" s="27">
        <v>7.7899999999999997E-2</v>
      </c>
      <c r="AX110" s="39" t="s">
        <v>149</v>
      </c>
      <c r="AY110" s="23">
        <v>0.11599</v>
      </c>
      <c r="AZ110" s="30" t="s">
        <v>150</v>
      </c>
      <c r="BA110" s="23">
        <v>8.9050000000000282E-2</v>
      </c>
      <c r="BB110" s="64">
        <v>8.5610000000000006E-2</v>
      </c>
      <c r="BI110" s="23">
        <v>8.9050000000000282E-2</v>
      </c>
      <c r="BJ110" s="23">
        <v>8.8700000000000279E-2</v>
      </c>
    </row>
    <row r="111" spans="1:62" x14ac:dyDescent="0.25">
      <c r="A111" s="69" t="str">
        <f>+'3.1.16'!A96</f>
        <v>2017-05-01</v>
      </c>
      <c r="B111" s="56" t="str">
        <f>+'3.1.16'!B96</f>
        <v>2019-10-31</v>
      </c>
      <c r="C111" s="56">
        <f>+'3.1.16'!C96</f>
        <v>30</v>
      </c>
      <c r="D111" s="56" t="str">
        <f>+'3.1.16'!D96</f>
        <v>AMEREN</v>
      </c>
      <c r="E111" s="56" t="s">
        <v>370</v>
      </c>
      <c r="F111" s="79">
        <f>IF($E$11="",'3.1.16'!Y96/1000,Matrix!$E$11+('3.1.16'!Y96/1000))</f>
        <v>5.2193910606370922E-2</v>
      </c>
      <c r="G111" s="59">
        <f>IF($E$11="",'3.1.16'!Z96/1000,Matrix!$E$11+('3.1.16'!Z96/1000))</f>
        <v>5.4493910606370918E-2</v>
      </c>
      <c r="H111" s="62">
        <f>IF($E$11="",'3.1.16'!AA96/1000,Matrix!$E$11+('3.1.16'!AA96/1000))</f>
        <v>5.4693910606370917E-2</v>
      </c>
      <c r="I111" s="56"/>
      <c r="J111" s="74">
        <f t="array" ref="J111">INDEX($AW$17:$AW$297,MATCH(MIN(IF($AW$17:$AW$297-(F111*(1+$BF$18))&gt;=0,$AW$17:$AW$297-(F111*(1+$BF$18)),"")),$AW$17:$AW$297-(F111*(1+$BF$18)),0))</f>
        <v>5.2600000000000063E-2</v>
      </c>
      <c r="K111" s="59">
        <f t="array" ref="K111">INDEX($AW$17:$AW$297,MATCH(MIN(IF($AW$17:$AW$297-(G111*(1+$BF$18))&gt;=0,$AW$17:$AW$297-(G111*(1+$BF$18)),"")),$AW$17:$AW$297-(G111*(1+$BF$18)),0))</f>
        <v>5.5000000000000007E-2</v>
      </c>
      <c r="L111" s="62">
        <f t="array" ref="L111">INDEX($AW$17:$AW$297,MATCH(MIN(IF($AW$17:$AW$297-(H111*(1+$BF$18))&gt;=0,$AW$17:$AW$297-(H111*(1+$BF$18)),"")),$AW$17:$AW$297-(H111*(1+$BF$18)),0))</f>
        <v>5.5300000000000002E-2</v>
      </c>
      <c r="S111"/>
      <c r="T111"/>
      <c r="U111" s="24" t="s">
        <v>140</v>
      </c>
      <c r="V111">
        <v>0.10510000000000004</v>
      </c>
      <c r="W111" s="31" t="s">
        <v>141</v>
      </c>
      <c r="X111" s="27">
        <v>9.0499999999999969E-2</v>
      </c>
      <c r="Y111" s="31" t="s">
        <v>113</v>
      </c>
      <c r="Z111" s="27">
        <v>8.6100000000000149E-2</v>
      </c>
      <c r="AA111" s="31" t="s">
        <v>61</v>
      </c>
      <c r="AB111" s="27">
        <v>9.8600000000000146E-2</v>
      </c>
      <c r="AC111" s="31" t="s">
        <v>142</v>
      </c>
      <c r="AD111" s="27">
        <v>8.6100000000000149E-2</v>
      </c>
      <c r="AE111" s="31" t="s">
        <v>143</v>
      </c>
      <c r="AF111" s="32">
        <v>0.12250000000000003</v>
      </c>
      <c r="AG111" s="31" t="s">
        <v>144</v>
      </c>
      <c r="AH111" s="32">
        <v>8.6200000000000096E-2</v>
      </c>
      <c r="AI111" s="31" t="s">
        <v>83</v>
      </c>
      <c r="AJ111" s="27">
        <v>7.8299999999999995E-2</v>
      </c>
      <c r="AK111" s="24" t="s">
        <v>151</v>
      </c>
      <c r="AL111" s="27">
        <v>8.9400000000000285E-2</v>
      </c>
      <c r="AM111" s="38"/>
      <c r="AN111" s="38"/>
      <c r="AO111" s="36"/>
      <c r="AP111" s="36"/>
      <c r="AQ111" s="23">
        <v>8.9050000000000282E-2</v>
      </c>
      <c r="AR111" s="33" t="s">
        <v>255</v>
      </c>
      <c r="AS111" s="36"/>
      <c r="AT111" s="36"/>
      <c r="AU111" s="64">
        <v>8.8359999999999994E-2</v>
      </c>
      <c r="AV111" s="31" t="s">
        <v>70</v>
      </c>
      <c r="AW111" s="27">
        <v>7.8299999999999995E-2</v>
      </c>
      <c r="AX111" s="39" t="s">
        <v>149</v>
      </c>
      <c r="AY111" s="23">
        <v>0.1167</v>
      </c>
      <c r="AZ111" s="30" t="s">
        <v>150</v>
      </c>
      <c r="BA111" s="23">
        <v>8.9400000000000285E-2</v>
      </c>
      <c r="BB111" s="64">
        <v>8.5889999999999994E-2</v>
      </c>
      <c r="BI111" s="23">
        <v>8.9400000000000285E-2</v>
      </c>
      <c r="BJ111" s="23">
        <v>8.9050000000000282E-2</v>
      </c>
    </row>
    <row r="112" spans="1:62" x14ac:dyDescent="0.25">
      <c r="A112" s="70" t="str">
        <f>+'3.1.16'!A97</f>
        <v>2017-05-01</v>
      </c>
      <c r="B112" s="57" t="str">
        <f>+'3.1.16'!B97</f>
        <v>2020-04-30</v>
      </c>
      <c r="C112" s="57">
        <f>+'3.1.16'!C97</f>
        <v>36</v>
      </c>
      <c r="D112" s="57" t="str">
        <f>+'3.1.16'!D97</f>
        <v>AMEREN</v>
      </c>
      <c r="E112" s="57" t="s">
        <v>370</v>
      </c>
      <c r="F112" s="81">
        <f>IF($E$11="",'3.1.16'!Y97/1000,Matrix!$E$11+('3.1.16'!Y97/1000))</f>
        <v>5.2568984294311574E-2</v>
      </c>
      <c r="G112" s="60">
        <f>IF($E$11="",'3.1.16'!Z97/1000,Matrix!$E$11+('3.1.16'!Z97/1000))</f>
        <v>5.4868984294311571E-2</v>
      </c>
      <c r="H112" s="63">
        <f>IF($E$11="",'3.1.16'!AA97/1000,Matrix!$E$11+('3.1.16'!AA97/1000))</f>
        <v>5.5068984294311576E-2</v>
      </c>
      <c r="I112" s="56"/>
      <c r="J112" s="75">
        <f t="array" ref="J112">INDEX($AW$17:$AW$297,MATCH(MIN(IF($AW$17:$AW$297-(F112*(1+$BF$18))&gt;=0,$AW$17:$AW$297-(F112*(1+$BF$18)),"")),$AW$17:$AW$297-(F112*(1+$BF$18)),0))</f>
        <v>5.3200000000000046E-2</v>
      </c>
      <c r="K112" s="60">
        <f t="array" ref="K112">INDEX($AW$17:$AW$297,MATCH(MIN(IF($AW$17:$AW$297-(G112*(1+$BF$18))&gt;=0,$AW$17:$AW$297-(G112*(1+$BF$18)),"")),$AW$17:$AW$297-(G112*(1+$BF$18)),0))</f>
        <v>5.5300000000000002E-2</v>
      </c>
      <c r="L112" s="63">
        <f t="array" ref="L112">INDEX($AW$17:$AW$297,MATCH(MIN(IF($AW$17:$AW$297-(H112*(1+$BF$18))&gt;=0,$AW$17:$AW$297-(H112*(1+$BF$18)),"")),$AW$17:$AW$297-(H112*(1+$BF$18)),0))</f>
        <v>5.5599999999999997E-2</v>
      </c>
      <c r="S112"/>
      <c r="T112"/>
      <c r="U112" s="24" t="s">
        <v>140</v>
      </c>
      <c r="V112">
        <v>0.10560000000000004</v>
      </c>
      <c r="W112" s="31" t="s">
        <v>141</v>
      </c>
      <c r="X112" s="27">
        <v>9.0600000000000083E-2</v>
      </c>
      <c r="Y112" s="31" t="s">
        <v>113</v>
      </c>
      <c r="Z112" s="27">
        <v>8.6450000000000152E-2</v>
      </c>
      <c r="AA112" s="31" t="s">
        <v>61</v>
      </c>
      <c r="AB112" s="27">
        <v>9.8950000000000149E-2</v>
      </c>
      <c r="AC112" s="31" t="s">
        <v>142</v>
      </c>
      <c r="AD112" s="27">
        <v>8.6450000000000152E-2</v>
      </c>
      <c r="AE112" s="31" t="s">
        <v>143</v>
      </c>
      <c r="AF112" s="32">
        <v>0.12300000000000003</v>
      </c>
      <c r="AG112" s="31" t="s">
        <v>144</v>
      </c>
      <c r="AH112" s="32">
        <v>8.6550000000000099E-2</v>
      </c>
      <c r="AI112" s="31" t="s">
        <v>83</v>
      </c>
      <c r="AJ112" s="27">
        <v>7.8600000000000003E-2</v>
      </c>
      <c r="AK112" s="24" t="s">
        <v>151</v>
      </c>
      <c r="AL112" s="27">
        <v>8.9750000000000288E-2</v>
      </c>
      <c r="AM112" s="38"/>
      <c r="AN112" s="38"/>
      <c r="AO112" s="36"/>
      <c r="AP112" s="36"/>
      <c r="AQ112" s="23">
        <v>8.9400000000000285E-2</v>
      </c>
      <c r="AR112" s="33" t="s">
        <v>256</v>
      </c>
      <c r="AS112" s="36"/>
      <c r="AT112" s="36"/>
      <c r="AU112" s="64">
        <v>8.8639999999999997E-2</v>
      </c>
      <c r="AV112" s="31" t="s">
        <v>70</v>
      </c>
      <c r="AW112" s="27">
        <v>7.8600000000000003E-2</v>
      </c>
      <c r="AX112" s="39" t="s">
        <v>149</v>
      </c>
      <c r="AY112" s="23">
        <v>0.1187</v>
      </c>
      <c r="AZ112" s="30" t="s">
        <v>150</v>
      </c>
      <c r="BA112" s="23">
        <v>8.9750000000000288E-2</v>
      </c>
      <c r="BB112" s="64">
        <v>8.616E-2</v>
      </c>
      <c r="BI112" s="23">
        <v>8.9750000000000288E-2</v>
      </c>
      <c r="BJ112" s="23">
        <v>8.9400000000000285E-2</v>
      </c>
    </row>
    <row r="113" spans="1:62" x14ac:dyDescent="0.25">
      <c r="A113" s="68" t="str">
        <f>+'3.1.16'!A98</f>
        <v>2017-06-01</v>
      </c>
      <c r="B113" s="55" t="str">
        <f>+'3.1.16'!B98</f>
        <v>2018-05-31</v>
      </c>
      <c r="C113" s="55">
        <f>+'3.1.16'!C98</f>
        <v>12</v>
      </c>
      <c r="D113" s="55" t="str">
        <f>+'3.1.16'!D98</f>
        <v>AMEREN</v>
      </c>
      <c r="E113" s="55" t="s">
        <v>370</v>
      </c>
      <c r="F113" s="80">
        <f>IF($E$11="",'3.1.16'!Y98/1000,Matrix!$E$11+('3.1.16'!Y98/1000))</f>
        <v>5.2611095953162462E-2</v>
      </c>
      <c r="G113" s="58">
        <f>IF($E$11="",'3.1.16'!Z98/1000,Matrix!$E$11+('3.1.16'!Z98/1000))</f>
        <v>5.4911095953162459E-2</v>
      </c>
      <c r="H113" s="61">
        <f>IF($E$11="",'3.1.16'!AA98/1000,Matrix!$E$11+('3.1.16'!AA98/1000))</f>
        <v>5.5111095953162464E-2</v>
      </c>
      <c r="I113" s="55"/>
      <c r="J113" s="73">
        <f t="array" ref="J113">INDEX($AW$17:$AW$297,MATCH(MIN(IF($AW$17:$AW$297-(F113*(1+$BF$18))&gt;=0,$AW$17:$AW$297-(F113*(1+$BF$18)),"")),$AW$17:$AW$297-(F113*(1+$BF$18)),0))</f>
        <v>5.3200000000000046E-2</v>
      </c>
      <c r="K113" s="58">
        <f t="array" ref="K113">INDEX($AW$17:$AW$297,MATCH(MIN(IF($AW$17:$AW$297-(G113*(1+$BF$18))&gt;=0,$AW$17:$AW$297-(G113*(1+$BF$18)),"")),$AW$17:$AW$297-(G113*(1+$BF$18)),0))</f>
        <v>5.5300000000000002E-2</v>
      </c>
      <c r="L113" s="61">
        <f t="array" ref="L113">INDEX($AW$17:$AW$297,MATCH(MIN(IF($AW$17:$AW$297-(H113*(1+$BF$18))&gt;=0,$AW$17:$AW$297-(H113*(1+$BF$18)),"")),$AW$17:$AW$297-(H113*(1+$BF$18)),0))</f>
        <v>5.5599999999999997E-2</v>
      </c>
      <c r="S113"/>
      <c r="T113"/>
      <c r="U113" s="24" t="s">
        <v>140</v>
      </c>
      <c r="V113">
        <v>0.10610000000000004</v>
      </c>
      <c r="W113" s="31" t="s">
        <v>141</v>
      </c>
      <c r="X113" s="27">
        <v>9.0950000000000086E-2</v>
      </c>
      <c r="Y113" s="31" t="s">
        <v>113</v>
      </c>
      <c r="Z113" s="27">
        <v>8.6800000000000155E-2</v>
      </c>
      <c r="AA113" s="31" t="s">
        <v>61</v>
      </c>
      <c r="AB113" s="27">
        <v>9.9300000000000152E-2</v>
      </c>
      <c r="AC113" s="31" t="s">
        <v>142</v>
      </c>
      <c r="AD113" s="27">
        <v>8.6800000000000155E-2</v>
      </c>
      <c r="AE113" s="31" t="s">
        <v>143</v>
      </c>
      <c r="AF113" s="32">
        <v>0.12350000000000003</v>
      </c>
      <c r="AG113" s="31" t="s">
        <v>144</v>
      </c>
      <c r="AH113" s="32">
        <v>8.6900000000000102E-2</v>
      </c>
      <c r="AI113" s="31" t="s">
        <v>83</v>
      </c>
      <c r="AJ113" s="27">
        <v>7.8899999999999998E-2</v>
      </c>
      <c r="AK113" s="24" t="s">
        <v>151</v>
      </c>
      <c r="AL113" s="27">
        <v>9.0100000000000291E-2</v>
      </c>
      <c r="AM113" s="38"/>
      <c r="AN113" s="38"/>
      <c r="AO113" s="36"/>
      <c r="AP113" s="36"/>
      <c r="AQ113" s="23">
        <v>8.9750000000000288E-2</v>
      </c>
      <c r="AR113" s="33" t="s">
        <v>257</v>
      </c>
      <c r="AS113" s="36"/>
      <c r="AT113" s="36"/>
      <c r="AU113" s="64">
        <v>8.8910000000000003E-2</v>
      </c>
      <c r="AV113" s="31" t="s">
        <v>70</v>
      </c>
      <c r="AW113" s="27">
        <v>7.8899999999999998E-2</v>
      </c>
      <c r="AX113" s="39" t="s">
        <v>149</v>
      </c>
      <c r="AY113" s="23">
        <v>0.11899</v>
      </c>
      <c r="AZ113" s="30" t="s">
        <v>150</v>
      </c>
      <c r="BA113" s="23">
        <v>9.0100000000000291E-2</v>
      </c>
      <c r="BB113" s="64">
        <v>8.6440000000000003E-2</v>
      </c>
      <c r="BI113" s="23">
        <v>9.0100000000000291E-2</v>
      </c>
      <c r="BJ113" s="23">
        <v>8.9750000000000288E-2</v>
      </c>
    </row>
    <row r="114" spans="1:62" x14ac:dyDescent="0.25">
      <c r="A114" s="69" t="str">
        <f>+'3.1.16'!A99</f>
        <v>2017-06-01</v>
      </c>
      <c r="B114" s="56" t="str">
        <f>+'3.1.16'!B99</f>
        <v>2018-11-30</v>
      </c>
      <c r="C114" s="56">
        <f>+'3.1.16'!C99</f>
        <v>18</v>
      </c>
      <c r="D114" s="56" t="str">
        <f>+'3.1.16'!D99</f>
        <v>AMEREN</v>
      </c>
      <c r="E114" s="56" t="s">
        <v>370</v>
      </c>
      <c r="F114" s="79">
        <f>IF($E$11="",'3.1.16'!Y99/1000,Matrix!$E$11+('3.1.16'!Y99/1000))</f>
        <v>5.2208725204053875E-2</v>
      </c>
      <c r="G114" s="59">
        <f>IF($E$11="",'3.1.16'!Z99/1000,Matrix!$E$11+('3.1.16'!Z99/1000))</f>
        <v>5.4508725204053872E-2</v>
      </c>
      <c r="H114" s="62">
        <f>IF($E$11="",'3.1.16'!AA99/1000,Matrix!$E$11+('3.1.16'!AA99/1000))</f>
        <v>5.4708725204053878E-2</v>
      </c>
      <c r="I114" s="56"/>
      <c r="J114" s="74">
        <f t="array" ref="J114">INDEX($AW$17:$AW$297,MATCH(MIN(IF($AW$17:$AW$297-(F114*(1+$BF$18))&gt;=0,$AW$17:$AW$297-(F114*(1+$BF$18)),"")),$AW$17:$AW$297-(F114*(1+$BF$18)),0))</f>
        <v>5.2600000000000063E-2</v>
      </c>
      <c r="K114" s="59">
        <f t="array" ref="K114">INDEX($AW$17:$AW$297,MATCH(MIN(IF($AW$17:$AW$297-(G114*(1+$BF$18))&gt;=0,$AW$17:$AW$297-(G114*(1+$BF$18)),"")),$AW$17:$AW$297-(G114*(1+$BF$18)),0))</f>
        <v>5.5000000000000007E-2</v>
      </c>
      <c r="L114" s="62">
        <f t="array" ref="L114">INDEX($AW$17:$AW$297,MATCH(MIN(IF($AW$17:$AW$297-(H114*(1+$BF$18))&gt;=0,$AW$17:$AW$297-(H114*(1+$BF$18)),"")),$AW$17:$AW$297-(H114*(1+$BF$18)),0))</f>
        <v>5.5300000000000002E-2</v>
      </c>
      <c r="S114"/>
      <c r="T114"/>
      <c r="U114" s="24" t="s">
        <v>140</v>
      </c>
      <c r="V114">
        <v>0.10660000000000004</v>
      </c>
      <c r="W114" s="31" t="s">
        <v>141</v>
      </c>
      <c r="X114" s="27">
        <v>9.1300000000000089E-2</v>
      </c>
      <c r="Y114" s="31" t="s">
        <v>113</v>
      </c>
      <c r="Z114" s="27">
        <v>8.7150000000000158E-2</v>
      </c>
      <c r="AA114" s="31" t="s">
        <v>61</v>
      </c>
      <c r="AB114" s="27">
        <v>9.9650000000000155E-2</v>
      </c>
      <c r="AC114" s="31" t="s">
        <v>142</v>
      </c>
      <c r="AD114" s="27">
        <v>8.7150000000000158E-2</v>
      </c>
      <c r="AE114" s="31" t="s">
        <v>143</v>
      </c>
      <c r="AF114" s="32">
        <v>0.12400000000000003</v>
      </c>
      <c r="AG114" s="31" t="s">
        <v>144</v>
      </c>
      <c r="AH114" s="32">
        <v>8.7250000000000105E-2</v>
      </c>
      <c r="AI114" s="31" t="s">
        <v>83</v>
      </c>
      <c r="AJ114" s="27">
        <v>7.9299999999999995E-2</v>
      </c>
      <c r="AK114" s="24" t="s">
        <v>151</v>
      </c>
      <c r="AL114" s="27">
        <v>9.0450000000000294E-2</v>
      </c>
      <c r="AM114" s="38"/>
      <c r="AN114" s="38"/>
      <c r="AO114" s="36"/>
      <c r="AP114" s="36"/>
      <c r="AQ114" s="23">
        <v>9.0100000000000291E-2</v>
      </c>
      <c r="AR114" s="33" t="s">
        <v>258</v>
      </c>
      <c r="AS114" s="36"/>
      <c r="AT114" s="36"/>
      <c r="AU114" s="64">
        <v>8.9190000000000005E-2</v>
      </c>
      <c r="AV114" s="31" t="s">
        <v>70</v>
      </c>
      <c r="AW114" s="27">
        <v>7.9299999999999995E-2</v>
      </c>
      <c r="AX114" s="39" t="s">
        <v>149</v>
      </c>
      <c r="AY114" s="23">
        <v>0.11949</v>
      </c>
      <c r="AZ114" s="30" t="s">
        <v>150</v>
      </c>
      <c r="BA114" s="23">
        <v>9.0450000000000294E-2</v>
      </c>
      <c r="BB114" s="64">
        <v>8.6709999999999995E-2</v>
      </c>
      <c r="BI114" s="23">
        <v>9.0450000000000294E-2</v>
      </c>
      <c r="BJ114" s="23">
        <v>9.0100000000000291E-2</v>
      </c>
    </row>
    <row r="115" spans="1:62" x14ac:dyDescent="0.25">
      <c r="A115" s="69" t="str">
        <f>+'3.1.16'!A100</f>
        <v>2017-06-01</v>
      </c>
      <c r="B115" s="56" t="str">
        <f>+'3.1.16'!B100</f>
        <v>2019-05-31</v>
      </c>
      <c r="C115" s="56">
        <f>+'3.1.16'!C100</f>
        <v>24</v>
      </c>
      <c r="D115" s="56" t="str">
        <f>+'3.1.16'!D100</f>
        <v>AMEREN</v>
      </c>
      <c r="E115" s="56" t="s">
        <v>370</v>
      </c>
      <c r="F115" s="79">
        <f>IF($E$11="",'3.1.16'!Y100/1000,Matrix!$E$11+('3.1.16'!Y100/1000))</f>
        <v>5.2754650050166781E-2</v>
      </c>
      <c r="G115" s="59">
        <f>IF($E$11="",'3.1.16'!Z100/1000,Matrix!$E$11+('3.1.16'!Z100/1000))</f>
        <v>5.5054650050166777E-2</v>
      </c>
      <c r="H115" s="62">
        <f>IF($E$11="",'3.1.16'!AA100/1000,Matrix!$E$11+('3.1.16'!AA100/1000))</f>
        <v>5.5254650050166783E-2</v>
      </c>
      <c r="I115" s="56"/>
      <c r="J115" s="74">
        <f t="array" ref="J115">INDEX($AW$17:$AW$297,MATCH(MIN(IF($AW$17:$AW$297-(F115*(1+$BF$18))&gt;=0,$AW$17:$AW$297-(F115*(1+$BF$18)),"")),$AW$17:$AW$297-(F115*(1+$BF$18)),0))</f>
        <v>5.3200000000000046E-2</v>
      </c>
      <c r="K115" s="59">
        <f t="array" ref="K115">INDEX($AW$17:$AW$297,MATCH(MIN(IF($AW$17:$AW$297-(G115*(1+$BF$18))&gt;=0,$AW$17:$AW$297-(G115*(1+$BF$18)),"")),$AW$17:$AW$297-(G115*(1+$BF$18)),0))</f>
        <v>5.5599999999999997E-2</v>
      </c>
      <c r="L115" s="62">
        <f t="array" ref="L115">INDEX($AW$17:$AW$297,MATCH(MIN(IF($AW$17:$AW$297-(H115*(1+$BF$18))&gt;=0,$AW$17:$AW$297-(H115*(1+$BF$18)),"")),$AW$17:$AW$297-(H115*(1+$BF$18)),0))</f>
        <v>5.5899999999999998E-2</v>
      </c>
      <c r="S115"/>
      <c r="T115"/>
      <c r="U115" s="24" t="s">
        <v>140</v>
      </c>
      <c r="V115">
        <v>0.10710000000000004</v>
      </c>
      <c r="W115" s="31" t="s">
        <v>141</v>
      </c>
      <c r="X115" s="27">
        <v>9.149999999999997E-2</v>
      </c>
      <c r="Y115" s="31" t="s">
        <v>113</v>
      </c>
      <c r="Z115" s="27">
        <v>8.7500000000000161E-2</v>
      </c>
      <c r="AA115" s="31" t="s">
        <v>61</v>
      </c>
      <c r="AB115" s="27">
        <v>0.10000000000000016</v>
      </c>
      <c r="AC115" s="31" t="s">
        <v>142</v>
      </c>
      <c r="AD115" s="27">
        <v>8.7500000000000161E-2</v>
      </c>
      <c r="AE115" s="31" t="s">
        <v>143</v>
      </c>
      <c r="AF115" s="32">
        <v>0.12450000000000003</v>
      </c>
      <c r="AG115" s="31" t="s">
        <v>144</v>
      </c>
      <c r="AH115" s="32">
        <v>8.7600000000000108E-2</v>
      </c>
      <c r="AI115" s="31" t="s">
        <v>83</v>
      </c>
      <c r="AJ115" s="27">
        <v>7.9600000000000004E-2</v>
      </c>
      <c r="AK115" s="24" t="s">
        <v>151</v>
      </c>
      <c r="AL115" s="27">
        <v>9.0800000000000297E-2</v>
      </c>
      <c r="AM115" s="38"/>
      <c r="AN115" s="38"/>
      <c r="AO115" s="36"/>
      <c r="AP115" s="36"/>
      <c r="AQ115" s="23">
        <v>9.0450000000000294E-2</v>
      </c>
      <c r="AR115" s="33" t="s">
        <v>259</v>
      </c>
      <c r="AS115" s="36"/>
      <c r="AT115" s="36"/>
      <c r="AU115" s="64">
        <v>8.9459999999999998E-2</v>
      </c>
      <c r="AV115" s="31" t="s">
        <v>70</v>
      </c>
      <c r="AW115" s="27">
        <v>7.9600000000000004E-2</v>
      </c>
      <c r="AX115" s="39" t="s">
        <v>149</v>
      </c>
      <c r="AY115" s="23">
        <v>0.12049</v>
      </c>
      <c r="AZ115" s="30" t="s">
        <v>150</v>
      </c>
      <c r="BA115" s="23">
        <v>9.0800000000000297E-2</v>
      </c>
      <c r="BB115" s="64">
        <v>8.6989999999999998E-2</v>
      </c>
      <c r="BI115" s="23">
        <v>9.0800000000000297E-2</v>
      </c>
      <c r="BJ115" s="23">
        <v>9.0450000000000294E-2</v>
      </c>
    </row>
    <row r="116" spans="1:62" ht="15.75" thickBot="1" x14ac:dyDescent="0.3">
      <c r="A116" s="69" t="str">
        <f>+'3.1.16'!A101</f>
        <v>2017-06-01</v>
      </c>
      <c r="B116" s="56" t="str">
        <f>+'3.1.16'!B101</f>
        <v>2019-11-30</v>
      </c>
      <c r="C116" s="56">
        <f>+'3.1.16'!C101</f>
        <v>30</v>
      </c>
      <c r="D116" s="56" t="str">
        <f>+'3.1.16'!D101</f>
        <v>AMEREN</v>
      </c>
      <c r="E116" s="56" t="s">
        <v>370</v>
      </c>
      <c r="F116" s="79">
        <f>IF($E$11="",'3.1.16'!Y101/1000,Matrix!$E$11+('3.1.16'!Y101/1000))</f>
        <v>5.2438489868562033E-2</v>
      </c>
      <c r="G116" s="59">
        <f>IF($E$11="",'3.1.16'!Z101/1000,Matrix!$E$11+('3.1.16'!Z101/1000))</f>
        <v>5.4738489868562029E-2</v>
      </c>
      <c r="H116" s="62">
        <f>IF($E$11="",'3.1.16'!AA101/1000,Matrix!$E$11+('3.1.16'!AA101/1000))</f>
        <v>5.4938489868562028E-2</v>
      </c>
      <c r="I116" s="56"/>
      <c r="J116" s="74">
        <f t="array" ref="J116">INDEX($AW$17:$AW$297,MATCH(MIN(IF($AW$17:$AW$297-(F116*(1+$BF$18))&gt;=0,$AW$17:$AW$297-(F116*(1+$BF$18)),"")),$AW$17:$AW$297-(F116*(1+$BF$18)),0))</f>
        <v>5.2900000000000051E-2</v>
      </c>
      <c r="K116" s="59">
        <f t="array" ref="K116">INDEX($AW$17:$AW$297,MATCH(MIN(IF($AW$17:$AW$297-(G116*(1+$BF$18))&gt;=0,$AW$17:$AW$297-(G116*(1+$BF$18)),"")),$AW$17:$AW$297-(G116*(1+$BF$18)),0))</f>
        <v>5.5300000000000002E-2</v>
      </c>
      <c r="L116" s="62">
        <f t="array" ref="L116">INDEX($AW$17:$AW$297,MATCH(MIN(IF($AW$17:$AW$297-(H116*(1+$BF$18))&gt;=0,$AW$17:$AW$297-(H116*(1+$BF$18)),"")),$AW$17:$AW$297-(H116*(1+$BF$18)),0))</f>
        <v>5.5599999999999997E-2</v>
      </c>
      <c r="S116"/>
      <c r="T116"/>
      <c r="U116" s="24" t="s">
        <v>140</v>
      </c>
      <c r="V116">
        <v>0.10760000000000004</v>
      </c>
      <c r="W116" s="31" t="s">
        <v>141</v>
      </c>
      <c r="X116" s="40">
        <v>9.1650000000000093E-2</v>
      </c>
      <c r="Y116" s="41" t="s">
        <v>113</v>
      </c>
      <c r="Z116" s="40">
        <v>8.7850000000000164E-2</v>
      </c>
      <c r="AA116" s="41" t="s">
        <v>61</v>
      </c>
      <c r="AB116" s="40">
        <v>0.10035000000000016</v>
      </c>
      <c r="AC116" s="41" t="s">
        <v>142</v>
      </c>
      <c r="AD116" s="40">
        <v>8.7850000000000164E-2</v>
      </c>
      <c r="AE116" s="41" t="s">
        <v>143</v>
      </c>
      <c r="AF116" s="42">
        <v>0.12500000000000003</v>
      </c>
      <c r="AG116" s="31" t="s">
        <v>144</v>
      </c>
      <c r="AH116" s="32">
        <v>8.7950000000000111E-2</v>
      </c>
      <c r="AI116" s="31" t="s">
        <v>83</v>
      </c>
      <c r="AJ116" s="27">
        <v>7.9899999999999999E-2</v>
      </c>
      <c r="AK116" s="24" t="s">
        <v>151</v>
      </c>
      <c r="AL116" s="27">
        <v>9.11500000000003E-2</v>
      </c>
      <c r="AM116" s="38"/>
      <c r="AN116" s="38"/>
      <c r="AO116" s="36"/>
      <c r="AP116" s="36"/>
      <c r="AQ116" s="23">
        <v>9.0800000000000297E-2</v>
      </c>
      <c r="AR116" s="33" t="s">
        <v>260</v>
      </c>
      <c r="AS116" s="36"/>
      <c r="AT116" s="36"/>
      <c r="AU116" s="64">
        <v>8.974E-2</v>
      </c>
      <c r="AV116" s="31" t="s">
        <v>70</v>
      </c>
      <c r="AW116" s="27">
        <v>7.9899999999999999E-2</v>
      </c>
      <c r="AX116" s="39" t="s">
        <v>149</v>
      </c>
      <c r="AY116" s="23">
        <v>0.1207</v>
      </c>
      <c r="AZ116" s="30" t="s">
        <v>150</v>
      </c>
      <c r="BA116" s="23">
        <v>9.11500000000003E-2</v>
      </c>
      <c r="BB116" s="64">
        <v>8.7260000000000004E-2</v>
      </c>
      <c r="BI116" s="23">
        <v>9.11500000000003E-2</v>
      </c>
      <c r="BJ116" s="23">
        <v>9.0800000000000297E-2</v>
      </c>
    </row>
    <row r="117" spans="1:62" x14ac:dyDescent="0.25">
      <c r="A117" s="70" t="str">
        <f>+'3.1.16'!A102</f>
        <v>2017-06-01</v>
      </c>
      <c r="B117" s="57" t="str">
        <f>+'3.1.16'!B102</f>
        <v>2020-05-31</v>
      </c>
      <c r="C117" s="57">
        <f>+'3.1.16'!C102</f>
        <v>36</v>
      </c>
      <c r="D117" s="57" t="str">
        <f>+'3.1.16'!D102</f>
        <v>AMEREN</v>
      </c>
      <c r="E117" s="57" t="s">
        <v>370</v>
      </c>
      <c r="F117" s="81">
        <f>IF($E$11="",'3.1.16'!Y102/1000,Matrix!$E$11+('3.1.16'!Y102/1000))</f>
        <v>5.2720411067404417E-2</v>
      </c>
      <c r="G117" s="60">
        <f>IF($E$11="",'3.1.16'!Z102/1000,Matrix!$E$11+('3.1.16'!Z102/1000))</f>
        <v>5.5020411067404421E-2</v>
      </c>
      <c r="H117" s="63">
        <f>IF($E$11="",'3.1.16'!AA102/1000,Matrix!$E$11+('3.1.16'!AA102/1000))</f>
        <v>5.5220411067404419E-2</v>
      </c>
      <c r="I117" s="56"/>
      <c r="J117" s="75">
        <f t="array" ref="J117">INDEX($AW$17:$AW$297,MATCH(MIN(IF($AW$17:$AW$297-(F117*(1+$BF$18))&gt;=0,$AW$17:$AW$297-(F117*(1+$BF$18)),"")),$AW$17:$AW$297-(F117*(1+$BF$18)),0))</f>
        <v>5.3200000000000046E-2</v>
      </c>
      <c r="K117" s="60">
        <f t="array" ref="K117">INDEX($AW$17:$AW$297,MATCH(MIN(IF($AW$17:$AW$297-(G117*(1+$BF$18))&gt;=0,$AW$17:$AW$297-(G117*(1+$BF$18)),"")),$AW$17:$AW$297-(G117*(1+$BF$18)),0))</f>
        <v>5.5599999999999997E-2</v>
      </c>
      <c r="L117" s="63">
        <f t="array" ref="L117">INDEX($AW$17:$AW$297,MATCH(MIN(IF($AW$17:$AW$297-(H117*(1+$BF$18))&gt;=0,$AW$17:$AW$297-(H117*(1+$BF$18)),"")),$AW$17:$AW$297-(H117*(1+$BF$18)),0))</f>
        <v>5.5599999999999997E-2</v>
      </c>
      <c r="S117"/>
      <c r="T117"/>
      <c r="U117" s="24" t="s">
        <v>140</v>
      </c>
      <c r="V117">
        <v>0.10810000000000004</v>
      </c>
      <c r="W117" s="31" t="s">
        <v>141</v>
      </c>
      <c r="X117" s="38">
        <v>9.2000000000000096E-2</v>
      </c>
      <c r="Y117" s="38"/>
      <c r="Z117" s="38"/>
      <c r="AA117" s="38"/>
      <c r="AB117" s="38"/>
      <c r="AC117" s="38"/>
      <c r="AD117" s="38"/>
      <c r="AE117" s="38"/>
      <c r="AF117" s="38"/>
      <c r="AG117" s="31" t="s">
        <v>144</v>
      </c>
      <c r="AH117" s="32">
        <v>8.8300000000000115E-2</v>
      </c>
      <c r="AI117" s="31" t="s">
        <v>83</v>
      </c>
      <c r="AJ117" s="27">
        <v>8.0299999999999996E-2</v>
      </c>
      <c r="AK117" s="24" t="s">
        <v>151</v>
      </c>
      <c r="AL117" s="27">
        <v>9.1500000000000303E-2</v>
      </c>
      <c r="AM117" s="38"/>
      <c r="AN117" s="38"/>
      <c r="AO117" s="36"/>
      <c r="AP117" s="36"/>
      <c r="AQ117" s="23">
        <v>9.11500000000003E-2</v>
      </c>
      <c r="AR117" s="33" t="s">
        <v>261</v>
      </c>
      <c r="AS117" s="36"/>
      <c r="AT117" s="36"/>
      <c r="AU117" s="64">
        <v>9.0010000000000007E-2</v>
      </c>
      <c r="AV117" s="31" t="s">
        <v>70</v>
      </c>
      <c r="AW117" s="27">
        <v>8.0299999999999996E-2</v>
      </c>
      <c r="AX117" s="39" t="s">
        <v>149</v>
      </c>
      <c r="AY117" s="23">
        <v>0.1227</v>
      </c>
      <c r="AZ117" s="30" t="s">
        <v>150</v>
      </c>
      <c r="BA117" s="23">
        <v>9.1500000000000303E-2</v>
      </c>
      <c r="BB117" s="64">
        <v>8.7540000000000007E-2</v>
      </c>
      <c r="BI117" s="23">
        <v>9.1500000000000303E-2</v>
      </c>
      <c r="BJ117" s="23">
        <v>9.11500000000003E-2</v>
      </c>
    </row>
    <row r="118" spans="1:62" x14ac:dyDescent="0.25">
      <c r="A118" s="68" t="str">
        <f>+'3.1.16'!A103</f>
        <v>2017-07-01</v>
      </c>
      <c r="B118" s="55" t="str">
        <f>+'3.1.16'!B103</f>
        <v>2018-06-30</v>
      </c>
      <c r="C118" s="55">
        <f>+'3.1.16'!C103</f>
        <v>12</v>
      </c>
      <c r="D118" s="55" t="str">
        <f>+'3.1.16'!D103</f>
        <v>AMEREN</v>
      </c>
      <c r="E118" s="55" t="s">
        <v>370</v>
      </c>
      <c r="F118" s="80">
        <f>IF($E$11="",'3.1.16'!Y103/1000,Matrix!$E$11+('3.1.16'!Y103/1000))</f>
        <v>5.2778764984523205E-2</v>
      </c>
      <c r="G118" s="58">
        <f>IF($E$11="",'3.1.16'!Z103/1000,Matrix!$E$11+('3.1.16'!Z103/1000))</f>
        <v>5.5078764984523201E-2</v>
      </c>
      <c r="H118" s="61">
        <f>IF($E$11="",'3.1.16'!AA103/1000,Matrix!$E$11+('3.1.16'!AA103/1000))</f>
        <v>5.5278764984523207E-2</v>
      </c>
      <c r="I118" s="55"/>
      <c r="J118" s="73">
        <f t="array" ref="J118">INDEX($AW$17:$AW$297,MATCH(MIN(IF($AW$17:$AW$297-(F118*(1+$BF$18))&gt;=0,$AW$17:$AW$297-(F118*(1+$BF$18)),"")),$AW$17:$AW$297-(F118*(1+$BF$18)),0))</f>
        <v>5.3200000000000046E-2</v>
      </c>
      <c r="K118" s="58">
        <f t="array" ref="K118">INDEX($AW$17:$AW$297,MATCH(MIN(IF($AW$17:$AW$297-(G118*(1+$BF$18))&gt;=0,$AW$17:$AW$297-(G118*(1+$BF$18)),"")),$AW$17:$AW$297-(G118*(1+$BF$18)),0))</f>
        <v>5.5599999999999997E-2</v>
      </c>
      <c r="L118" s="61">
        <f t="array" ref="L118">INDEX($AW$17:$AW$297,MATCH(MIN(IF($AW$17:$AW$297-(H118*(1+$BF$18))&gt;=0,$AW$17:$AW$297-(H118*(1+$BF$18)),"")),$AW$17:$AW$297-(H118*(1+$BF$18)),0))</f>
        <v>5.5899999999999998E-2</v>
      </c>
      <c r="S118"/>
      <c r="T118"/>
      <c r="U118" s="24" t="s">
        <v>140</v>
      </c>
      <c r="V118">
        <v>0.10860000000000004</v>
      </c>
      <c r="W118" s="31" t="s">
        <v>141</v>
      </c>
      <c r="X118" s="38">
        <v>9.2350000000000099E-2</v>
      </c>
      <c r="Y118" s="38"/>
      <c r="Z118" s="38"/>
      <c r="AA118" s="38"/>
      <c r="AB118" s="38"/>
      <c r="AC118" s="38"/>
      <c r="AD118" s="38"/>
      <c r="AE118" s="38"/>
      <c r="AF118" s="38"/>
      <c r="AG118" s="31" t="s">
        <v>144</v>
      </c>
      <c r="AH118" s="32">
        <v>8.8650000000000118E-2</v>
      </c>
      <c r="AI118" s="31" t="s">
        <v>83</v>
      </c>
      <c r="AJ118" s="27">
        <v>8.0600000000000005E-2</v>
      </c>
      <c r="AK118" s="24" t="s">
        <v>151</v>
      </c>
      <c r="AL118" s="27">
        <v>9.1850000000000306E-2</v>
      </c>
      <c r="AM118" s="38"/>
      <c r="AN118" s="38"/>
      <c r="AO118" s="36"/>
      <c r="AP118" s="36"/>
      <c r="AQ118" s="23">
        <v>9.1500000000000303E-2</v>
      </c>
      <c r="AR118" s="33" t="s">
        <v>262</v>
      </c>
      <c r="AS118" s="36"/>
      <c r="AT118" s="36"/>
      <c r="AU118" s="64">
        <v>9.0289999999999995E-2</v>
      </c>
      <c r="AV118" s="31" t="s">
        <v>70</v>
      </c>
      <c r="AW118" s="27">
        <v>8.0600000000000005E-2</v>
      </c>
      <c r="AX118" s="39" t="s">
        <v>149</v>
      </c>
      <c r="AY118" s="23">
        <v>0.12470000000000001</v>
      </c>
      <c r="AZ118" s="30" t="s">
        <v>150</v>
      </c>
      <c r="BA118" s="23">
        <v>9.1850000000000306E-2</v>
      </c>
      <c r="BB118" s="64">
        <v>8.7809999999999999E-2</v>
      </c>
      <c r="BI118" s="23">
        <v>9.1850000000000306E-2</v>
      </c>
      <c r="BJ118" s="23">
        <v>9.1500000000000303E-2</v>
      </c>
    </row>
    <row r="119" spans="1:62" x14ac:dyDescent="0.25">
      <c r="A119" s="69" t="str">
        <f>+'3.1.16'!A104</f>
        <v>2017-07-01</v>
      </c>
      <c r="B119" s="56" t="str">
        <f>+'3.1.16'!B104</f>
        <v>2018-12-31</v>
      </c>
      <c r="C119" s="56">
        <f>+'3.1.16'!C104</f>
        <v>18</v>
      </c>
      <c r="D119" s="56" t="str">
        <f>+'3.1.16'!D104</f>
        <v>AMEREN</v>
      </c>
      <c r="E119" s="56" t="s">
        <v>370</v>
      </c>
      <c r="F119" s="79">
        <f>IF($E$11="",'3.1.16'!Y104/1000,Matrix!$E$11+('3.1.16'!Y104/1000))</f>
        <v>5.2565670471074862E-2</v>
      </c>
      <c r="G119" s="59">
        <f>IF($E$11="",'3.1.16'!Z104/1000,Matrix!$E$11+('3.1.16'!Z104/1000))</f>
        <v>5.4865670471074858E-2</v>
      </c>
      <c r="H119" s="62">
        <f>IF($E$11="",'3.1.16'!AA104/1000,Matrix!$E$11+('3.1.16'!AA104/1000))</f>
        <v>5.5065670471074857E-2</v>
      </c>
      <c r="I119" s="56"/>
      <c r="J119" s="74">
        <f t="array" ref="J119">INDEX($AW$17:$AW$297,MATCH(MIN(IF($AW$17:$AW$297-(F119*(1+$BF$18))&gt;=0,$AW$17:$AW$297-(F119*(1+$BF$18)),"")),$AW$17:$AW$297-(F119*(1+$BF$18)),0))</f>
        <v>5.3200000000000046E-2</v>
      </c>
      <c r="K119" s="59">
        <f t="array" ref="K119">INDEX($AW$17:$AW$297,MATCH(MIN(IF($AW$17:$AW$297-(G119*(1+$BF$18))&gt;=0,$AW$17:$AW$297-(G119*(1+$BF$18)),"")),$AW$17:$AW$297-(G119*(1+$BF$18)),0))</f>
        <v>5.5300000000000002E-2</v>
      </c>
      <c r="L119" s="62">
        <f t="array" ref="L119">INDEX($AW$17:$AW$297,MATCH(MIN(IF($AW$17:$AW$297-(H119*(1+$BF$18))&gt;=0,$AW$17:$AW$297-(H119*(1+$BF$18)),"")),$AW$17:$AW$297-(H119*(1+$BF$18)),0))</f>
        <v>5.5599999999999997E-2</v>
      </c>
      <c r="U119" s="24" t="s">
        <v>140</v>
      </c>
      <c r="V119">
        <v>0.10910000000000004</v>
      </c>
      <c r="W119" s="31" t="s">
        <v>141</v>
      </c>
      <c r="X119" s="38">
        <v>9.2499999999999971E-2</v>
      </c>
      <c r="Y119" s="38"/>
      <c r="Z119" s="38"/>
      <c r="AA119" s="38"/>
      <c r="AB119" s="38"/>
      <c r="AC119" s="38"/>
      <c r="AD119" s="38"/>
      <c r="AE119" s="38"/>
      <c r="AF119" s="38"/>
      <c r="AG119" s="31" t="s">
        <v>144</v>
      </c>
      <c r="AH119" s="32">
        <v>8.9000000000000121E-2</v>
      </c>
      <c r="AI119" s="31" t="s">
        <v>83</v>
      </c>
      <c r="AJ119" s="27">
        <v>8.09E-2</v>
      </c>
      <c r="AK119" s="24" t="s">
        <v>151</v>
      </c>
      <c r="AL119" s="27">
        <v>9.2200000000000309E-2</v>
      </c>
      <c r="AM119" s="38"/>
      <c r="AN119" s="38"/>
      <c r="AO119" s="36"/>
      <c r="AP119" s="36"/>
      <c r="AQ119" s="23">
        <v>9.1850000000000306E-2</v>
      </c>
      <c r="AR119" s="33" t="s">
        <v>263</v>
      </c>
      <c r="AS119" s="36"/>
      <c r="AT119" s="36"/>
      <c r="AU119" s="64">
        <v>9.0560000000000002E-2</v>
      </c>
      <c r="AV119" s="31" t="s">
        <v>70</v>
      </c>
      <c r="AW119" s="27">
        <v>8.09E-2</v>
      </c>
      <c r="AX119" s="39" t="s">
        <v>149</v>
      </c>
      <c r="AY119" s="23">
        <v>0.12670000000000001</v>
      </c>
      <c r="AZ119" s="30" t="s">
        <v>150</v>
      </c>
      <c r="BA119" s="23">
        <v>9.2200000000000309E-2</v>
      </c>
      <c r="BB119" s="64">
        <v>8.8090000000000002E-2</v>
      </c>
      <c r="BI119" s="23">
        <v>9.2200000000000309E-2</v>
      </c>
      <c r="BJ119" s="23">
        <v>9.1850000000000306E-2</v>
      </c>
    </row>
    <row r="120" spans="1:62" x14ac:dyDescent="0.25">
      <c r="A120" s="69" t="str">
        <f>+'3.1.16'!A105</f>
        <v>2017-07-01</v>
      </c>
      <c r="B120" s="56" t="str">
        <f>+'3.1.16'!B105</f>
        <v>2019-06-30</v>
      </c>
      <c r="C120" s="56">
        <f>+'3.1.16'!C105</f>
        <v>24</v>
      </c>
      <c r="D120" s="56" t="str">
        <f>+'3.1.16'!D105</f>
        <v>AMEREN</v>
      </c>
      <c r="E120" s="56" t="s">
        <v>370</v>
      </c>
      <c r="F120" s="79">
        <f>IF($E$11="",'3.1.16'!Y105/1000,Matrix!$E$11+('3.1.16'!Y105/1000))</f>
        <v>5.2797542128809924E-2</v>
      </c>
      <c r="G120" s="59">
        <f>IF($E$11="",'3.1.16'!Z105/1000,Matrix!$E$11+('3.1.16'!Z105/1000))</f>
        <v>5.509754212880992E-2</v>
      </c>
      <c r="H120" s="62">
        <f>IF($E$11="",'3.1.16'!AA105/1000,Matrix!$E$11+('3.1.16'!AA105/1000))</f>
        <v>5.5297542128809926E-2</v>
      </c>
      <c r="I120" s="56"/>
      <c r="J120" s="74">
        <f t="array" ref="J120">INDEX($AW$17:$AW$297,MATCH(MIN(IF($AW$17:$AW$297-(F120*(1+$BF$18))&gt;=0,$AW$17:$AW$297-(F120*(1+$BF$18)),"")),$AW$17:$AW$297-(F120*(1+$BF$18)),0))</f>
        <v>5.3200000000000046E-2</v>
      </c>
      <c r="K120" s="59">
        <f t="array" ref="K120">INDEX($AW$17:$AW$297,MATCH(MIN(IF($AW$17:$AW$297-(G120*(1+$BF$18))&gt;=0,$AW$17:$AW$297-(G120*(1+$BF$18)),"")),$AW$17:$AW$297-(G120*(1+$BF$18)),0))</f>
        <v>5.5599999999999997E-2</v>
      </c>
      <c r="L120" s="62">
        <f t="array" ref="L120">INDEX($AW$17:$AW$297,MATCH(MIN(IF($AW$17:$AW$297-(H120*(1+$BF$18))&gt;=0,$AW$17:$AW$297-(H120*(1+$BF$18)),"")),$AW$17:$AW$297-(H120*(1+$BF$18)),0))</f>
        <v>5.5899999999999998E-2</v>
      </c>
      <c r="U120" s="24" t="s">
        <v>140</v>
      </c>
      <c r="V120">
        <v>0.10960000000000004</v>
      </c>
      <c r="W120" s="31" t="s">
        <v>141</v>
      </c>
      <c r="X120" s="38">
        <v>9.2700000000000102E-2</v>
      </c>
      <c r="Y120" s="38"/>
      <c r="Z120" s="38"/>
      <c r="AA120" s="38"/>
      <c r="AB120" s="38"/>
      <c r="AC120" s="38"/>
      <c r="AD120" s="38"/>
      <c r="AE120" s="38"/>
      <c r="AF120" s="38"/>
      <c r="AG120" s="31" t="s">
        <v>144</v>
      </c>
      <c r="AH120" s="32">
        <v>8.9350000000000124E-2</v>
      </c>
      <c r="AI120" s="31" t="s">
        <v>83</v>
      </c>
      <c r="AJ120" s="27">
        <v>8.1300000000000011E-2</v>
      </c>
      <c r="AK120" s="24" t="s">
        <v>151</v>
      </c>
      <c r="AL120" s="27">
        <v>9.2550000000000313E-2</v>
      </c>
      <c r="AM120" s="38"/>
      <c r="AN120" s="38"/>
      <c r="AO120" s="36"/>
      <c r="AP120" s="36"/>
      <c r="AQ120" s="23">
        <v>9.2200000000000309E-2</v>
      </c>
      <c r="AR120" s="33" t="s">
        <v>264</v>
      </c>
      <c r="AS120" s="36"/>
      <c r="AT120" s="36"/>
      <c r="AU120" s="64">
        <v>9.0840000000000004E-2</v>
      </c>
      <c r="AV120" s="31" t="s">
        <v>70</v>
      </c>
      <c r="AW120" s="27">
        <v>8.1300000000000011E-2</v>
      </c>
      <c r="AX120" s="39" t="s">
        <v>149</v>
      </c>
      <c r="AY120" s="23">
        <v>0.12870000000000001</v>
      </c>
      <c r="AZ120" s="30" t="s">
        <v>150</v>
      </c>
      <c r="BA120" s="23">
        <v>9.2550000000000313E-2</v>
      </c>
      <c r="BB120" s="64">
        <v>8.8359999999999994E-2</v>
      </c>
      <c r="BI120" s="23">
        <v>9.2550000000000313E-2</v>
      </c>
      <c r="BJ120" s="23">
        <v>9.2200000000000309E-2</v>
      </c>
    </row>
    <row r="121" spans="1:62" x14ac:dyDescent="0.25">
      <c r="A121" s="69" t="str">
        <f>+'3.1.16'!A106</f>
        <v>2017-07-01</v>
      </c>
      <c r="B121" s="56" t="str">
        <f>+'3.1.16'!B106</f>
        <v>2019-12-31</v>
      </c>
      <c r="C121" s="56">
        <f>+'3.1.16'!C106</f>
        <v>30</v>
      </c>
      <c r="D121" s="56" t="str">
        <f>+'3.1.16'!D106</f>
        <v>AMEREN</v>
      </c>
      <c r="E121" s="56" t="s">
        <v>370</v>
      </c>
      <c r="F121" s="79">
        <f>IF($E$11="",'3.1.16'!Y106/1000,Matrix!$E$11+('3.1.16'!Y106/1000))</f>
        <v>5.26032271205965E-2</v>
      </c>
      <c r="G121" s="59">
        <f>IF($E$11="",'3.1.16'!Z106/1000,Matrix!$E$11+('3.1.16'!Z106/1000))</f>
        <v>5.4903227120596497E-2</v>
      </c>
      <c r="H121" s="62">
        <f>IF($E$11="",'3.1.16'!AA106/1000,Matrix!$E$11+('3.1.16'!AA106/1000))</f>
        <v>5.5103227120596503E-2</v>
      </c>
      <c r="I121" s="56"/>
      <c r="J121" s="74">
        <f t="array" ref="J121">INDEX($AW$17:$AW$297,MATCH(MIN(IF($AW$17:$AW$297-(F121*(1+$BF$18))&gt;=0,$AW$17:$AW$297-(F121*(1+$BF$18)),"")),$AW$17:$AW$297-(F121*(1+$BF$18)),0))</f>
        <v>5.3200000000000046E-2</v>
      </c>
      <c r="K121" s="59">
        <f t="array" ref="K121">INDEX($AW$17:$AW$297,MATCH(MIN(IF($AW$17:$AW$297-(G121*(1+$BF$18))&gt;=0,$AW$17:$AW$297-(G121*(1+$BF$18)),"")),$AW$17:$AW$297-(G121*(1+$BF$18)),0))</f>
        <v>5.5300000000000002E-2</v>
      </c>
      <c r="L121" s="62">
        <f t="array" ref="L121">INDEX($AW$17:$AW$297,MATCH(MIN(IF($AW$17:$AW$297-(H121*(1+$BF$18))&gt;=0,$AW$17:$AW$297-(H121*(1+$BF$18)),"")),$AW$17:$AW$297-(H121*(1+$BF$18)),0))</f>
        <v>5.5599999999999997E-2</v>
      </c>
      <c r="U121" s="24" t="s">
        <v>140</v>
      </c>
      <c r="V121">
        <v>0.11010000000000005</v>
      </c>
      <c r="W121" s="31" t="s">
        <v>141</v>
      </c>
      <c r="X121" s="38">
        <v>9.3050000000000105E-2</v>
      </c>
      <c r="Y121" s="38"/>
      <c r="Z121" s="38"/>
      <c r="AA121" s="38"/>
      <c r="AB121" s="38"/>
      <c r="AC121" s="38"/>
      <c r="AD121" s="38"/>
      <c r="AE121" s="38"/>
      <c r="AF121" s="38"/>
      <c r="AG121" s="31" t="s">
        <v>144</v>
      </c>
      <c r="AH121" s="32">
        <v>8.9700000000000127E-2</v>
      </c>
      <c r="AI121" s="31" t="s">
        <v>83</v>
      </c>
      <c r="AJ121" s="27">
        <v>8.1600000000000006E-2</v>
      </c>
      <c r="AK121" s="24" t="s">
        <v>151</v>
      </c>
      <c r="AL121" s="27">
        <v>9.2900000000000316E-2</v>
      </c>
      <c r="AM121" s="38"/>
      <c r="AN121" s="38"/>
      <c r="AO121" s="36"/>
      <c r="AP121" s="36"/>
      <c r="AQ121" s="23">
        <v>9.2550000000000313E-2</v>
      </c>
      <c r="AR121" s="33" t="s">
        <v>265</v>
      </c>
      <c r="AS121" s="36"/>
      <c r="AT121" s="36"/>
      <c r="AU121" s="64">
        <v>9.1109999999999997E-2</v>
      </c>
      <c r="AV121" s="31" t="s">
        <v>70</v>
      </c>
      <c r="AW121" s="27">
        <v>8.1600000000000006E-2</v>
      </c>
      <c r="AX121" s="39" t="s">
        <v>149</v>
      </c>
      <c r="AY121" s="23">
        <v>0.13070000000000001</v>
      </c>
      <c r="AZ121" s="30" t="s">
        <v>150</v>
      </c>
      <c r="BA121" s="23">
        <v>9.2900000000000316E-2</v>
      </c>
      <c r="BB121" s="64">
        <v>8.8639999999999997E-2</v>
      </c>
      <c r="BI121" s="23">
        <v>9.2900000000000316E-2</v>
      </c>
      <c r="BJ121" s="23">
        <v>9.2550000000000313E-2</v>
      </c>
    </row>
    <row r="122" spans="1:62" x14ac:dyDescent="0.25">
      <c r="A122" s="70" t="str">
        <f>+'3.1.16'!A107</f>
        <v>2017-07-01</v>
      </c>
      <c r="B122" s="57" t="str">
        <f>+'3.1.16'!B107</f>
        <v>2020-06-30</v>
      </c>
      <c r="C122" s="57">
        <f>+'3.1.16'!C107</f>
        <v>36</v>
      </c>
      <c r="D122" s="57" t="str">
        <f>+'3.1.16'!D107</f>
        <v>AMEREN</v>
      </c>
      <c r="E122" s="57" t="s">
        <v>370</v>
      </c>
      <c r="F122" s="81">
        <f>IF($E$11="",'3.1.16'!Y107/1000,Matrix!$E$11+('3.1.16'!Y107/1000))</f>
        <v>5.2744957355429889E-2</v>
      </c>
      <c r="G122" s="60">
        <f>IF($E$11="",'3.1.16'!Z107/1000,Matrix!$E$11+('3.1.16'!Z107/1000))</f>
        <v>5.5044957355429885E-2</v>
      </c>
      <c r="H122" s="63">
        <f>IF($E$11="",'3.1.16'!AA107/1000,Matrix!$E$11+('3.1.16'!AA107/1000))</f>
        <v>5.5244957355429891E-2</v>
      </c>
      <c r="I122" s="56"/>
      <c r="J122" s="75">
        <f t="array" ref="J122">INDEX($AW$17:$AW$297,MATCH(MIN(IF($AW$17:$AW$297-(F122*(1+$BF$18))&gt;=0,$AW$17:$AW$297-(F122*(1+$BF$18)),"")),$AW$17:$AW$297-(F122*(1+$BF$18)),0))</f>
        <v>5.3200000000000046E-2</v>
      </c>
      <c r="K122" s="60">
        <f t="array" ref="K122">INDEX($AW$17:$AW$297,MATCH(MIN(IF($AW$17:$AW$297-(G122*(1+$BF$18))&gt;=0,$AW$17:$AW$297-(G122*(1+$BF$18)),"")),$AW$17:$AW$297-(G122*(1+$BF$18)),0))</f>
        <v>5.5599999999999997E-2</v>
      </c>
      <c r="L122" s="63">
        <f t="array" ref="L122">INDEX($AW$17:$AW$297,MATCH(MIN(IF($AW$17:$AW$297-(H122*(1+$BF$18))&gt;=0,$AW$17:$AW$297-(H122*(1+$BF$18)),"")),$AW$17:$AW$297-(H122*(1+$BF$18)),0))</f>
        <v>5.5899999999999998E-2</v>
      </c>
      <c r="U122" s="24" t="s">
        <v>140</v>
      </c>
      <c r="V122">
        <v>0.11060000000000005</v>
      </c>
      <c r="W122" s="31" t="s">
        <v>141</v>
      </c>
      <c r="X122" s="38">
        <v>9.3400000000000108E-2</v>
      </c>
      <c r="Y122" s="38"/>
      <c r="Z122" s="38"/>
      <c r="AA122" s="38"/>
      <c r="AB122" s="38"/>
      <c r="AC122" s="38"/>
      <c r="AD122" s="38"/>
      <c r="AE122" s="38"/>
      <c r="AF122" s="38"/>
      <c r="AG122" s="31" t="s">
        <v>144</v>
      </c>
      <c r="AH122" s="32">
        <v>9.005000000000013E-2</v>
      </c>
      <c r="AI122" s="31" t="s">
        <v>83</v>
      </c>
      <c r="AJ122" s="27">
        <v>8.1900000000000001E-2</v>
      </c>
      <c r="AK122" s="24" t="s">
        <v>151</v>
      </c>
      <c r="AL122" s="27">
        <v>9.3250000000000319E-2</v>
      </c>
      <c r="AM122" s="38"/>
      <c r="AN122" s="38"/>
      <c r="AO122" s="36"/>
      <c r="AP122" s="36"/>
      <c r="AQ122" s="23">
        <v>9.2900000000000316E-2</v>
      </c>
      <c r="AR122" s="33" t="s">
        <v>266</v>
      </c>
      <c r="AS122" s="36"/>
      <c r="AT122" s="36"/>
      <c r="AU122" s="64">
        <v>9.1389999999999999E-2</v>
      </c>
      <c r="AV122" s="31" t="s">
        <v>70</v>
      </c>
      <c r="AW122" s="27">
        <v>8.1900000000000001E-2</v>
      </c>
      <c r="AX122" s="39" t="s">
        <v>149</v>
      </c>
      <c r="AY122" s="23">
        <v>0.13270000000000001</v>
      </c>
      <c r="AZ122" s="30" t="s">
        <v>150</v>
      </c>
      <c r="BA122" s="23">
        <v>9.3250000000000319E-2</v>
      </c>
      <c r="BB122" s="64">
        <v>8.8910000000000003E-2</v>
      </c>
      <c r="BI122" s="23">
        <v>9.3250000000000319E-2</v>
      </c>
      <c r="BJ122" s="23">
        <v>9.2900000000000316E-2</v>
      </c>
    </row>
    <row r="123" spans="1:62" x14ac:dyDescent="0.25">
      <c r="A123" s="68" t="str">
        <f>+'3.1.16'!A108</f>
        <v>2017-08-01</v>
      </c>
      <c r="B123" s="55" t="str">
        <f>+'3.1.16'!B108</f>
        <v>2018-07-31</v>
      </c>
      <c r="C123" s="55">
        <f>+'3.1.16'!C108</f>
        <v>12</v>
      </c>
      <c r="D123" s="55" t="str">
        <f>+'3.1.16'!D108</f>
        <v>AMEREN</v>
      </c>
      <c r="E123" s="55" t="s">
        <v>370</v>
      </c>
      <c r="F123" s="80">
        <f>IF($E$11="",'3.1.16'!Y108/1000,Matrix!$E$11+('3.1.16'!Y108/1000))</f>
        <v>5.2861122270588971E-2</v>
      </c>
      <c r="G123" s="58">
        <f>IF($E$11="",'3.1.16'!Z108/1000,Matrix!$E$11+('3.1.16'!Z108/1000))</f>
        <v>5.5161122270588968E-2</v>
      </c>
      <c r="H123" s="61">
        <f>IF($E$11="",'3.1.16'!AA108/1000,Matrix!$E$11+('3.1.16'!AA108/1000))</f>
        <v>5.5361122270588974E-2</v>
      </c>
      <c r="I123" s="55"/>
      <c r="J123" s="73">
        <f t="array" ref="J123">INDEX($AW$17:$AW$297,MATCH(MIN(IF($AW$17:$AW$297-(F123*(1+$BF$18))&gt;=0,$AW$17:$AW$297-(F123*(1+$BF$18)),"")),$AW$17:$AW$297-(F123*(1+$BF$18)),0))</f>
        <v>5.3500000000000041E-2</v>
      </c>
      <c r="K123" s="58">
        <f t="array" ref="K123">INDEX($AW$17:$AW$297,MATCH(MIN(IF($AW$17:$AW$297-(G123*(1+$BF$18))&gt;=0,$AW$17:$AW$297-(G123*(1+$BF$18)),"")),$AW$17:$AW$297-(G123*(1+$BF$18)),0))</f>
        <v>5.5599999999999997E-2</v>
      </c>
      <c r="L123" s="61">
        <f t="array" ref="L123">INDEX($AW$17:$AW$297,MATCH(MIN(IF($AW$17:$AW$297-(H123*(1+$BF$18))&gt;=0,$AW$17:$AW$297-(H123*(1+$BF$18)),"")),$AW$17:$AW$297-(H123*(1+$BF$18)),0))</f>
        <v>5.5899999999999998E-2</v>
      </c>
      <c r="U123" s="24" t="s">
        <v>140</v>
      </c>
      <c r="V123">
        <v>0.11110000000000005</v>
      </c>
      <c r="W123" s="31" t="s">
        <v>141</v>
      </c>
      <c r="X123" s="38">
        <v>9.3499999999999972E-2</v>
      </c>
      <c r="Y123" s="38"/>
      <c r="Z123" s="38"/>
      <c r="AA123" s="38"/>
      <c r="AB123" s="38"/>
      <c r="AC123" s="38"/>
      <c r="AD123" s="38"/>
      <c r="AE123" s="38"/>
      <c r="AF123" s="38"/>
      <c r="AG123" s="31" t="s">
        <v>144</v>
      </c>
      <c r="AH123" s="32">
        <v>9.0400000000000133E-2</v>
      </c>
      <c r="AI123" s="31" t="s">
        <v>83</v>
      </c>
      <c r="AJ123" s="27">
        <v>8.2299999999999998E-2</v>
      </c>
      <c r="AK123" s="24" t="s">
        <v>151</v>
      </c>
      <c r="AL123" s="27">
        <v>9.3600000000000322E-2</v>
      </c>
      <c r="AM123" s="38"/>
      <c r="AN123" s="38"/>
      <c r="AO123" s="36"/>
      <c r="AP123" s="36"/>
      <c r="AQ123" s="23">
        <v>9.3250000000000319E-2</v>
      </c>
      <c r="AR123" s="33" t="s">
        <v>267</v>
      </c>
      <c r="AS123" s="36"/>
      <c r="AT123" s="36"/>
      <c r="AU123" s="64">
        <v>9.1660000000000005E-2</v>
      </c>
      <c r="AV123" s="31" t="s">
        <v>70</v>
      </c>
      <c r="AW123" s="27">
        <v>8.2299999999999998E-2</v>
      </c>
      <c r="AX123" s="39" t="s">
        <v>149</v>
      </c>
      <c r="AY123" s="23">
        <v>0.13469999999999999</v>
      </c>
      <c r="AZ123" s="30" t="s">
        <v>150</v>
      </c>
      <c r="BA123" s="23">
        <v>9.3600000000000322E-2</v>
      </c>
      <c r="BB123" s="64">
        <v>8.9190000000000005E-2</v>
      </c>
      <c r="BI123" s="23">
        <v>9.3600000000000322E-2</v>
      </c>
      <c r="BJ123" s="23">
        <v>9.3250000000000319E-2</v>
      </c>
    </row>
    <row r="124" spans="1:62" x14ac:dyDescent="0.25">
      <c r="A124" s="69" t="str">
        <f>+'3.1.16'!A109</f>
        <v>2017-08-01</v>
      </c>
      <c r="B124" s="56" t="str">
        <f>+'3.1.16'!B109</f>
        <v>2019-01-31</v>
      </c>
      <c r="C124" s="56">
        <f>+'3.1.16'!C109</f>
        <v>18</v>
      </c>
      <c r="D124" s="56" t="str">
        <f>+'3.1.16'!D109</f>
        <v>AMEREN</v>
      </c>
      <c r="E124" s="56" t="s">
        <v>370</v>
      </c>
      <c r="F124" s="79">
        <f>IF($E$11="",'3.1.16'!Y109/1000,Matrix!$E$11+('3.1.16'!Y109/1000))</f>
        <v>5.3019818944188418E-2</v>
      </c>
      <c r="G124" s="59">
        <f>IF($E$11="",'3.1.16'!Z109/1000,Matrix!$E$11+('3.1.16'!Z109/1000))</f>
        <v>5.5319818944188415E-2</v>
      </c>
      <c r="H124" s="62">
        <f>IF($E$11="",'3.1.16'!AA109/1000,Matrix!$E$11+('3.1.16'!AA109/1000))</f>
        <v>5.5519818944188414E-2</v>
      </c>
      <c r="I124" s="56"/>
      <c r="J124" s="74">
        <f t="array" ref="J124">INDEX($AW$17:$AW$297,MATCH(MIN(IF($AW$17:$AW$297-(F124*(1+$BF$18))&gt;=0,$AW$17:$AW$297-(F124*(1+$BF$18)),"")),$AW$17:$AW$297-(F124*(1+$BF$18)),0))</f>
        <v>5.3500000000000041E-2</v>
      </c>
      <c r="K124" s="59">
        <f t="array" ref="K124">INDEX($AW$17:$AW$297,MATCH(MIN(IF($AW$17:$AW$297-(G124*(1+$BF$18))&gt;=0,$AW$17:$AW$297-(G124*(1+$BF$18)),"")),$AW$17:$AW$297-(G124*(1+$BF$18)),0))</f>
        <v>5.5899999999999998E-2</v>
      </c>
      <c r="L124" s="62">
        <f t="array" ref="L124">INDEX($AW$17:$AW$297,MATCH(MIN(IF($AW$17:$AW$297-(H124*(1+$BF$18))&gt;=0,$AW$17:$AW$297-(H124*(1+$BF$18)),"")),$AW$17:$AW$297-(H124*(1+$BF$18)),0))</f>
        <v>5.5899999999999998E-2</v>
      </c>
      <c r="U124" s="24" t="s">
        <v>140</v>
      </c>
      <c r="V124">
        <v>0.11160000000000005</v>
      </c>
      <c r="W124" s="31" t="s">
        <v>141</v>
      </c>
      <c r="X124" s="38">
        <v>9.3750000000000111E-2</v>
      </c>
      <c r="Y124" s="38"/>
      <c r="Z124" s="38"/>
      <c r="AA124" s="38"/>
      <c r="AB124" s="38"/>
      <c r="AC124" s="38"/>
      <c r="AD124" s="38"/>
      <c r="AE124" s="38"/>
      <c r="AF124" s="38"/>
      <c r="AG124" s="31" t="s">
        <v>144</v>
      </c>
      <c r="AH124" s="32">
        <v>9.0750000000000136E-2</v>
      </c>
      <c r="AI124" s="31" t="s">
        <v>83</v>
      </c>
      <c r="AJ124" s="27">
        <v>8.2599999999999993E-2</v>
      </c>
      <c r="AK124" s="24" t="s">
        <v>151</v>
      </c>
      <c r="AL124" s="27">
        <v>9.3950000000000325E-2</v>
      </c>
      <c r="AM124" s="38"/>
      <c r="AN124" s="38"/>
      <c r="AO124" s="36"/>
      <c r="AP124" s="36"/>
      <c r="AQ124" s="23">
        <v>9.3600000000000322E-2</v>
      </c>
      <c r="AR124" s="33" t="s">
        <v>268</v>
      </c>
      <c r="AS124" s="36"/>
      <c r="AT124" s="36"/>
      <c r="AU124" s="64">
        <v>9.1939999999999994E-2</v>
      </c>
      <c r="AV124" s="31" t="s">
        <v>70</v>
      </c>
      <c r="AW124" s="27">
        <v>8.2599999999999993E-2</v>
      </c>
      <c r="AX124" s="39" t="s">
        <v>149</v>
      </c>
      <c r="AY124" s="23">
        <v>0.13669999999999999</v>
      </c>
      <c r="AZ124" s="30" t="s">
        <v>150</v>
      </c>
      <c r="BA124" s="23">
        <v>9.3950000000000325E-2</v>
      </c>
      <c r="BB124" s="64">
        <v>8.9459999999999998E-2</v>
      </c>
      <c r="BI124" s="23">
        <v>9.3950000000000325E-2</v>
      </c>
      <c r="BJ124" s="23">
        <v>9.3600000000000322E-2</v>
      </c>
    </row>
    <row r="125" spans="1:62" x14ac:dyDescent="0.25">
      <c r="A125" s="69" t="str">
        <f>+'3.1.16'!A110</f>
        <v>2017-08-01</v>
      </c>
      <c r="B125" s="56" t="str">
        <f>+'3.1.16'!B110</f>
        <v>2019-07-31</v>
      </c>
      <c r="C125" s="56">
        <f>+'3.1.16'!C110</f>
        <v>24</v>
      </c>
      <c r="D125" s="56" t="str">
        <f>+'3.1.16'!D110</f>
        <v>AMEREN</v>
      </c>
      <c r="E125" s="56" t="s">
        <v>370</v>
      </c>
      <c r="F125" s="79">
        <f>IF($E$11="",'3.1.16'!Y110/1000,Matrix!$E$11+('3.1.16'!Y110/1000))</f>
        <v>5.2878811850125912E-2</v>
      </c>
      <c r="G125" s="59">
        <f>IF($E$11="",'3.1.16'!Z110/1000,Matrix!$E$11+('3.1.16'!Z110/1000))</f>
        <v>5.5178811850125908E-2</v>
      </c>
      <c r="H125" s="62">
        <f>IF($E$11="",'3.1.16'!AA110/1000,Matrix!$E$11+('3.1.16'!AA110/1000))</f>
        <v>5.5378811850125914E-2</v>
      </c>
      <c r="I125" s="56"/>
      <c r="J125" s="74">
        <f t="array" ref="J125">INDEX($AW$17:$AW$297,MATCH(MIN(IF($AW$17:$AW$297-(F125*(1+$BF$18))&gt;=0,$AW$17:$AW$297-(F125*(1+$BF$18)),"")),$AW$17:$AW$297-(F125*(1+$BF$18)),0))</f>
        <v>5.3500000000000041E-2</v>
      </c>
      <c r="K125" s="59">
        <f t="array" ref="K125">INDEX($AW$17:$AW$297,MATCH(MIN(IF($AW$17:$AW$297-(G125*(1+$BF$18))&gt;=0,$AW$17:$AW$297-(G125*(1+$BF$18)),"")),$AW$17:$AW$297-(G125*(1+$BF$18)),0))</f>
        <v>5.5599999999999997E-2</v>
      </c>
      <c r="L125" s="62">
        <f t="array" ref="L125">INDEX($AW$17:$AW$297,MATCH(MIN(IF($AW$17:$AW$297-(H125*(1+$BF$18))&gt;=0,$AW$17:$AW$297-(H125*(1+$BF$18)),"")),$AW$17:$AW$297-(H125*(1+$BF$18)),0))</f>
        <v>5.5899999999999998E-2</v>
      </c>
      <c r="U125" s="24" t="s">
        <v>140</v>
      </c>
      <c r="V125">
        <v>0.11210000000000005</v>
      </c>
      <c r="W125" s="31" t="s">
        <v>141</v>
      </c>
      <c r="X125" s="38">
        <v>9.4100000000000114E-2</v>
      </c>
      <c r="Y125" s="38"/>
      <c r="Z125" s="38"/>
      <c r="AA125" s="38"/>
      <c r="AB125" s="38"/>
      <c r="AC125" s="38"/>
      <c r="AD125" s="38"/>
      <c r="AE125" s="38"/>
      <c r="AF125" s="38"/>
      <c r="AG125" s="31" t="s">
        <v>144</v>
      </c>
      <c r="AH125" s="32">
        <v>9.1100000000000139E-2</v>
      </c>
      <c r="AI125" s="31" t="s">
        <v>83</v>
      </c>
      <c r="AJ125" s="27">
        <v>8.2899999999999988E-2</v>
      </c>
      <c r="AK125" s="24" t="s">
        <v>151</v>
      </c>
      <c r="AL125" s="27">
        <v>9.4300000000000328E-2</v>
      </c>
      <c r="AM125" s="38"/>
      <c r="AN125" s="38"/>
      <c r="AO125" s="36"/>
      <c r="AP125" s="36"/>
      <c r="AQ125" s="23">
        <v>9.3950000000000325E-2</v>
      </c>
      <c r="AR125" s="33" t="s">
        <v>269</v>
      </c>
      <c r="AS125" s="36"/>
      <c r="AT125" s="36"/>
      <c r="AU125" s="64">
        <v>9.221E-2</v>
      </c>
      <c r="AV125" s="31" t="s">
        <v>70</v>
      </c>
      <c r="AW125" s="27">
        <v>8.2899999999999988E-2</v>
      </c>
      <c r="AX125" s="39" t="s">
        <v>149</v>
      </c>
      <c r="AY125" s="23">
        <v>0.13869999999999999</v>
      </c>
      <c r="AZ125" s="30" t="s">
        <v>150</v>
      </c>
      <c r="BA125" s="23">
        <v>9.4300000000000328E-2</v>
      </c>
      <c r="BB125" s="64">
        <v>8.974E-2</v>
      </c>
      <c r="BI125" s="28">
        <v>9.4E-2</v>
      </c>
      <c r="BJ125" s="23">
        <v>9.3950000000000325E-2</v>
      </c>
    </row>
    <row r="126" spans="1:62" ht="15.75" thickBot="1" x14ac:dyDescent="0.3">
      <c r="A126" s="69" t="str">
        <f>+'3.1.16'!A111</f>
        <v>2017-08-01</v>
      </c>
      <c r="B126" s="56" t="str">
        <f>+'3.1.16'!B111</f>
        <v>2020-01-31</v>
      </c>
      <c r="C126" s="56">
        <f>+'3.1.16'!C111</f>
        <v>30</v>
      </c>
      <c r="D126" s="56" t="str">
        <f>+'3.1.16'!D111</f>
        <v>AMEREN</v>
      </c>
      <c r="E126" s="56" t="s">
        <v>370</v>
      </c>
      <c r="F126" s="79">
        <f>IF($E$11="",'3.1.16'!Y111/1000,Matrix!$E$11+('3.1.16'!Y111/1000))</f>
        <v>5.2875101465841227E-2</v>
      </c>
      <c r="G126" s="59">
        <f>IF($E$11="",'3.1.16'!Z111/1000,Matrix!$E$11+('3.1.16'!Z111/1000))</f>
        <v>5.5175101465841224E-2</v>
      </c>
      <c r="H126" s="62">
        <f>IF($E$11="",'3.1.16'!AA111/1000,Matrix!$E$11+('3.1.16'!AA111/1000))</f>
        <v>5.5375101465841223E-2</v>
      </c>
      <c r="I126" s="56"/>
      <c r="J126" s="74">
        <f t="array" ref="J126">INDEX($AW$17:$AW$297,MATCH(MIN(IF($AW$17:$AW$297-(F126*(1+$BF$18))&gt;=0,$AW$17:$AW$297-(F126*(1+$BF$18)),"")),$AW$17:$AW$297-(F126*(1+$BF$18)),0))</f>
        <v>5.3500000000000041E-2</v>
      </c>
      <c r="K126" s="59">
        <f t="array" ref="K126">INDEX($AW$17:$AW$297,MATCH(MIN(IF($AW$17:$AW$297-(G126*(1+$BF$18))&gt;=0,$AW$17:$AW$297-(G126*(1+$BF$18)),"")),$AW$17:$AW$297-(G126*(1+$BF$18)),0))</f>
        <v>5.5599999999999997E-2</v>
      </c>
      <c r="L126" s="62">
        <f t="array" ref="L126">INDEX($AW$17:$AW$297,MATCH(MIN(IF($AW$17:$AW$297-(H126*(1+$BF$18))&gt;=0,$AW$17:$AW$297-(H126*(1+$BF$18)),"")),$AW$17:$AW$297-(H126*(1+$BF$18)),0))</f>
        <v>5.5899999999999998E-2</v>
      </c>
      <c r="U126" s="24" t="s">
        <v>140</v>
      </c>
      <c r="V126">
        <v>0.11260000000000005</v>
      </c>
      <c r="W126" s="31" t="s">
        <v>141</v>
      </c>
      <c r="X126" s="38">
        <v>9.4450000000000117E-2</v>
      </c>
      <c r="Y126" s="38"/>
      <c r="Z126" s="38"/>
      <c r="AA126" s="38"/>
      <c r="AB126" s="38"/>
      <c r="AC126" s="38"/>
      <c r="AD126" s="38"/>
      <c r="AE126" s="38"/>
      <c r="AF126" s="38"/>
      <c r="AG126" s="31" t="s">
        <v>144</v>
      </c>
      <c r="AH126" s="42">
        <v>9.1450000000000142E-2</v>
      </c>
      <c r="AI126" s="31" t="s">
        <v>83</v>
      </c>
      <c r="AJ126" s="27">
        <v>8.3299999999999999E-2</v>
      </c>
      <c r="AK126" s="24" t="s">
        <v>151</v>
      </c>
      <c r="AL126" s="27">
        <v>9.4650000000000331E-2</v>
      </c>
      <c r="AM126" s="38"/>
      <c r="AN126" s="38"/>
      <c r="AO126" s="36"/>
      <c r="AP126" s="36"/>
      <c r="AQ126" s="23">
        <v>9.4300000000000328E-2</v>
      </c>
      <c r="AR126" s="33" t="s">
        <v>270</v>
      </c>
      <c r="AS126" s="36"/>
      <c r="AT126" s="36"/>
      <c r="AU126" s="64">
        <v>9.2490000000000003E-2</v>
      </c>
      <c r="AV126" s="31" t="s">
        <v>70</v>
      </c>
      <c r="AW126" s="27">
        <v>8.3299999999999999E-2</v>
      </c>
      <c r="AX126" s="39" t="s">
        <v>149</v>
      </c>
      <c r="AY126" s="23">
        <v>0.14069999999999999</v>
      </c>
      <c r="AZ126" s="30" t="s">
        <v>150</v>
      </c>
      <c r="BA126" s="23">
        <v>9.4650000000000331E-2</v>
      </c>
      <c r="BB126" s="64">
        <v>9.0010000000000007E-2</v>
      </c>
      <c r="BI126" s="23">
        <v>9.4300000000000328E-2</v>
      </c>
      <c r="BJ126" s="23">
        <v>9.4300000000000328E-2</v>
      </c>
    </row>
    <row r="127" spans="1:62" x14ac:dyDescent="0.25">
      <c r="A127" s="70" t="str">
        <f>+'3.1.16'!A112</f>
        <v>2017-08-01</v>
      </c>
      <c r="B127" s="57" t="str">
        <f>+'3.1.16'!B112</f>
        <v>2020-07-31</v>
      </c>
      <c r="C127" s="57">
        <f>+'3.1.16'!C112</f>
        <v>36</v>
      </c>
      <c r="D127" s="57" t="str">
        <f>+'3.1.16'!D112</f>
        <v>AMEREN</v>
      </c>
      <c r="E127" s="57" t="s">
        <v>370</v>
      </c>
      <c r="F127" s="81">
        <f>IF($E$11="",'3.1.16'!Y112/1000,Matrix!$E$11+('3.1.16'!Y112/1000))</f>
        <v>5.2818534946199237E-2</v>
      </c>
      <c r="G127" s="60">
        <f>IF($E$11="",'3.1.16'!Z112/1000,Matrix!$E$11+('3.1.16'!Z112/1000))</f>
        <v>5.5118534946199234E-2</v>
      </c>
      <c r="H127" s="63">
        <f>IF($E$11="",'3.1.16'!AA112/1000,Matrix!$E$11+('3.1.16'!AA112/1000))</f>
        <v>5.5318534946199233E-2</v>
      </c>
      <c r="I127" s="56"/>
      <c r="J127" s="75">
        <f t="array" ref="J127">INDEX($AW$17:$AW$297,MATCH(MIN(IF($AW$17:$AW$297-(F127*(1+$BF$18))&gt;=0,$AW$17:$AW$297-(F127*(1+$BF$18)),"")),$AW$17:$AW$297-(F127*(1+$BF$18)),0))</f>
        <v>5.3200000000000046E-2</v>
      </c>
      <c r="K127" s="60">
        <f t="array" ref="K127">INDEX($AW$17:$AW$297,MATCH(MIN(IF($AW$17:$AW$297-(G127*(1+$BF$18))&gt;=0,$AW$17:$AW$297-(G127*(1+$BF$18)),"")),$AW$17:$AW$297-(G127*(1+$BF$18)),0))</f>
        <v>5.5599999999999997E-2</v>
      </c>
      <c r="L127" s="63">
        <f t="array" ref="L127">INDEX($AW$17:$AW$297,MATCH(MIN(IF($AW$17:$AW$297-(H127*(1+$BF$18))&gt;=0,$AW$17:$AW$297-(H127*(1+$BF$18)),"")),$AW$17:$AW$297-(H127*(1+$BF$18)),0))</f>
        <v>5.5899999999999998E-2</v>
      </c>
      <c r="U127" s="24" t="s">
        <v>140</v>
      </c>
      <c r="V127">
        <v>0.11310000000000005</v>
      </c>
      <c r="W127" s="31" t="s">
        <v>141</v>
      </c>
      <c r="X127" s="38">
        <v>9.4499999999999973E-2</v>
      </c>
      <c r="Y127" s="38"/>
      <c r="Z127" s="38"/>
      <c r="AA127" s="38"/>
      <c r="AB127" s="38"/>
      <c r="AC127" s="38"/>
      <c r="AD127" s="38"/>
      <c r="AE127" s="38"/>
      <c r="AF127" s="38"/>
      <c r="AG127" s="31" t="s">
        <v>144</v>
      </c>
      <c r="AH127" s="38">
        <v>9.1800000000000145E-2</v>
      </c>
      <c r="AI127" s="31" t="s">
        <v>83</v>
      </c>
      <c r="AJ127" s="27">
        <v>8.3599999999999994E-2</v>
      </c>
      <c r="AK127" s="24" t="s">
        <v>151</v>
      </c>
      <c r="AL127" s="27">
        <v>9.5000000000000334E-2</v>
      </c>
      <c r="AM127" s="38"/>
      <c r="AN127" s="38"/>
      <c r="AO127" s="36"/>
      <c r="AP127" s="36"/>
      <c r="AQ127" s="23">
        <v>9.4650000000000331E-2</v>
      </c>
      <c r="AR127" s="33" t="s">
        <v>271</v>
      </c>
      <c r="AS127" s="36"/>
      <c r="AT127" s="36"/>
      <c r="AU127" s="64">
        <v>9.2759999999999995E-2</v>
      </c>
      <c r="AV127" s="31" t="s">
        <v>70</v>
      </c>
      <c r="AW127" s="27">
        <v>8.3599999999999994E-2</v>
      </c>
      <c r="AX127" s="39" t="s">
        <v>149</v>
      </c>
      <c r="AY127" s="23">
        <v>0.14269999999999999</v>
      </c>
      <c r="AZ127" s="30" t="s">
        <v>150</v>
      </c>
      <c r="BA127" s="23">
        <v>9.5000000000000334E-2</v>
      </c>
      <c r="BB127" s="64">
        <v>9.0289999999999995E-2</v>
      </c>
      <c r="BI127" s="23">
        <v>9.4650000000000331E-2</v>
      </c>
      <c r="BJ127" s="23">
        <v>9.4650000000000331E-2</v>
      </c>
    </row>
    <row r="128" spans="1:62" x14ac:dyDescent="0.25">
      <c r="A128" s="68" t="str">
        <f>+'3.1.16'!A113</f>
        <v>2017-09-01</v>
      </c>
      <c r="B128" s="55" t="str">
        <f>+'3.1.16'!B113</f>
        <v>2018-08-31</v>
      </c>
      <c r="C128" s="55">
        <f>+'3.1.16'!C113</f>
        <v>12</v>
      </c>
      <c r="D128" s="55" t="str">
        <f>+'3.1.16'!D113</f>
        <v>AMEREN</v>
      </c>
      <c r="E128" s="55" t="s">
        <v>370</v>
      </c>
      <c r="F128" s="80">
        <f>IF($E$11="",'3.1.16'!Y113/1000,Matrix!$E$11+('3.1.16'!Y113/1000))</f>
        <v>5.2994871008191641E-2</v>
      </c>
      <c r="G128" s="58">
        <f>IF($E$11="",'3.1.16'!Z113/1000,Matrix!$E$11+('3.1.16'!Z113/1000))</f>
        <v>5.5294871008191637E-2</v>
      </c>
      <c r="H128" s="61">
        <f>IF($E$11="",'3.1.16'!AA113/1000,Matrix!$E$11+('3.1.16'!AA113/1000))</f>
        <v>5.5494871008191636E-2</v>
      </c>
      <c r="I128" s="55"/>
      <c r="J128" s="73">
        <f t="array" ref="J128">INDEX($AW$17:$AW$297,MATCH(MIN(IF($AW$17:$AW$297-(F128*(1+$BF$18))&gt;=0,$AW$17:$AW$297-(F128*(1+$BF$18)),"")),$AW$17:$AW$297-(F128*(1+$BF$18)),0))</f>
        <v>5.3500000000000041E-2</v>
      </c>
      <c r="K128" s="58">
        <f t="array" ref="K128">INDEX($AW$17:$AW$297,MATCH(MIN(IF($AW$17:$AW$297-(G128*(1+$BF$18))&gt;=0,$AW$17:$AW$297-(G128*(1+$BF$18)),"")),$AW$17:$AW$297-(G128*(1+$BF$18)),0))</f>
        <v>5.5899999999999998E-2</v>
      </c>
      <c r="L128" s="61">
        <f t="array" ref="L128">INDEX($AW$17:$AW$297,MATCH(MIN(IF($AW$17:$AW$297-(H128*(1+$BF$18))&gt;=0,$AW$17:$AW$297-(H128*(1+$BF$18)),"")),$AW$17:$AW$297-(H128*(1+$BF$18)),0))</f>
        <v>5.5899999999999998E-2</v>
      </c>
      <c r="U128" s="24" t="s">
        <v>140</v>
      </c>
      <c r="V128">
        <v>0.11360000000000005</v>
      </c>
      <c r="W128" s="31" t="s">
        <v>141</v>
      </c>
      <c r="X128" s="38">
        <v>9.480000000000012E-2</v>
      </c>
      <c r="Y128" s="38"/>
      <c r="Z128" s="38"/>
      <c r="AA128" s="38"/>
      <c r="AB128" s="38"/>
      <c r="AC128" s="38"/>
      <c r="AD128" s="38"/>
      <c r="AE128" s="38"/>
      <c r="AF128" s="38"/>
      <c r="AG128" s="31" t="s">
        <v>144</v>
      </c>
      <c r="AH128" s="38">
        <v>9.2150000000000148E-2</v>
      </c>
      <c r="AI128" s="31" t="s">
        <v>83</v>
      </c>
      <c r="AJ128" s="27">
        <v>8.3900000000000002E-2</v>
      </c>
      <c r="AK128" s="24" t="s">
        <v>151</v>
      </c>
      <c r="AL128" s="27">
        <v>9.5350000000000337E-2</v>
      </c>
      <c r="AM128" s="38"/>
      <c r="AN128" s="38"/>
      <c r="AO128" s="36"/>
      <c r="AP128" s="36"/>
      <c r="AQ128" s="23">
        <v>9.5000000000000334E-2</v>
      </c>
      <c r="AR128" s="33" t="s">
        <v>272</v>
      </c>
      <c r="AS128" s="36"/>
      <c r="AT128" s="36"/>
      <c r="AU128" s="64">
        <v>9.3039999999999998E-2</v>
      </c>
      <c r="AV128" s="31" t="s">
        <v>70</v>
      </c>
      <c r="AW128" s="27">
        <v>8.3900000000000002E-2</v>
      </c>
      <c r="AX128" s="39" t="s">
        <v>149</v>
      </c>
      <c r="AY128" s="23">
        <v>0.1447</v>
      </c>
      <c r="AZ128" s="30" t="s">
        <v>150</v>
      </c>
      <c r="BA128" s="23">
        <v>9.5350000000000337E-2</v>
      </c>
      <c r="BB128" s="64">
        <v>9.0560000000000002E-2</v>
      </c>
      <c r="BI128" s="23">
        <v>9.5000000000000334E-2</v>
      </c>
      <c r="BJ128" s="23">
        <v>9.5000000000000334E-2</v>
      </c>
    </row>
    <row r="129" spans="1:62" x14ac:dyDescent="0.25">
      <c r="A129" s="69" t="str">
        <f>+'3.1.16'!A114</f>
        <v>2017-09-01</v>
      </c>
      <c r="B129" s="56" t="str">
        <f>+'3.1.16'!B114</f>
        <v>2019-02-28</v>
      </c>
      <c r="C129" s="56">
        <f>+'3.1.16'!C114</f>
        <v>18</v>
      </c>
      <c r="D129" s="56" t="str">
        <f>+'3.1.16'!D114</f>
        <v>AMEREN</v>
      </c>
      <c r="E129" s="56" t="s">
        <v>370</v>
      </c>
      <c r="F129" s="79">
        <f>IF($E$11="",'3.1.16'!Y114/1000,Matrix!$E$11+('3.1.16'!Y114/1000))</f>
        <v>5.3456655587318151E-2</v>
      </c>
      <c r="G129" s="59">
        <f>IF($E$11="",'3.1.16'!Z114/1000,Matrix!$E$11+('3.1.16'!Z114/1000))</f>
        <v>5.5756655587318148E-2</v>
      </c>
      <c r="H129" s="62">
        <f>IF($E$11="",'3.1.16'!AA114/1000,Matrix!$E$11+('3.1.16'!AA114/1000))</f>
        <v>5.5956655587318153E-2</v>
      </c>
      <c r="I129" s="56"/>
      <c r="J129" s="74">
        <f t="array" ref="J129">INDEX($AW$17:$AW$297,MATCH(MIN(IF($AW$17:$AW$297-(F129*(1+$BF$18))&gt;=0,$AW$17:$AW$297-(F129*(1+$BF$18)),"")),$AW$17:$AW$297-(F129*(1+$BF$18)),0))</f>
        <v>5.410000000000003E-2</v>
      </c>
      <c r="K129" s="59">
        <f t="array" ref="K129">INDEX($AW$17:$AW$297,MATCH(MIN(IF($AW$17:$AW$297-(G129*(1+$BF$18))&gt;=0,$AW$17:$AW$297-(G129*(1+$BF$18)),"")),$AW$17:$AW$297-(G129*(1+$BF$18)),0))</f>
        <v>5.6299999999999996E-2</v>
      </c>
      <c r="L129" s="62">
        <f t="array" ref="L129">INDEX($AW$17:$AW$297,MATCH(MIN(IF($AW$17:$AW$297-(H129*(1+$BF$18))&gt;=0,$AW$17:$AW$297-(H129*(1+$BF$18)),"")),$AW$17:$AW$297-(H129*(1+$BF$18)),0))</f>
        <v>5.6600000000000004E-2</v>
      </c>
      <c r="U129" s="24" t="s">
        <v>140</v>
      </c>
      <c r="V129">
        <v>0.11410000000000005</v>
      </c>
      <c r="W129" s="31" t="s">
        <v>141</v>
      </c>
      <c r="X129" s="38">
        <v>9.5150000000000123E-2</v>
      </c>
      <c r="Y129" s="38"/>
      <c r="Z129" s="38"/>
      <c r="AA129" s="38"/>
      <c r="AB129" s="38"/>
      <c r="AC129" s="38"/>
      <c r="AD129" s="38"/>
      <c r="AE129" s="38"/>
      <c r="AF129" s="38"/>
      <c r="AG129" s="31" t="s">
        <v>144</v>
      </c>
      <c r="AH129" s="38">
        <v>9.2500000000000152E-2</v>
      </c>
      <c r="AI129" s="31" t="s">
        <v>83</v>
      </c>
      <c r="AJ129" s="27">
        <v>8.4399999999999989E-2</v>
      </c>
      <c r="AK129" s="24" t="s">
        <v>151</v>
      </c>
      <c r="AL129" s="27">
        <v>9.570000000000034E-2</v>
      </c>
      <c r="AM129" s="38"/>
      <c r="AN129" s="38"/>
      <c r="AO129" s="36"/>
      <c r="AP129" s="36"/>
      <c r="AQ129" s="23">
        <v>9.5350000000000337E-2</v>
      </c>
      <c r="AR129" s="33" t="s">
        <v>273</v>
      </c>
      <c r="AS129" s="36"/>
      <c r="AT129" s="36"/>
      <c r="AU129" s="64">
        <v>9.3310000000000004E-2</v>
      </c>
      <c r="AV129" s="31" t="s">
        <v>70</v>
      </c>
      <c r="AW129" s="27">
        <v>8.4399999999999989E-2</v>
      </c>
      <c r="AX129" s="39" t="s">
        <v>149</v>
      </c>
      <c r="AY129" s="23">
        <v>0.1467</v>
      </c>
      <c r="AZ129" s="30" t="s">
        <v>150</v>
      </c>
      <c r="BA129" s="23">
        <v>9.570000000000034E-2</v>
      </c>
      <c r="BB129" s="64">
        <v>9.0840000000000004E-2</v>
      </c>
      <c r="BI129" s="23">
        <v>9.5350000000000337E-2</v>
      </c>
      <c r="BJ129" s="23">
        <v>9.5350000000000337E-2</v>
      </c>
    </row>
    <row r="130" spans="1:62" x14ac:dyDescent="0.25">
      <c r="A130" s="69" t="str">
        <f>+'3.1.16'!A115</f>
        <v>2017-09-01</v>
      </c>
      <c r="B130" s="56" t="str">
        <f>+'3.1.16'!B115</f>
        <v>2019-08-31</v>
      </c>
      <c r="C130" s="56">
        <f>+'3.1.16'!C115</f>
        <v>24</v>
      </c>
      <c r="D130" s="56" t="str">
        <f>+'3.1.16'!D115</f>
        <v>AMEREN</v>
      </c>
      <c r="E130" s="56" t="s">
        <v>370</v>
      </c>
      <c r="F130" s="79">
        <f>IF($E$11="",'3.1.16'!Y115/1000,Matrix!$E$11+('3.1.16'!Y115/1000))</f>
        <v>5.2941474813198067E-2</v>
      </c>
      <c r="G130" s="59">
        <f>IF($E$11="",'3.1.16'!Z115/1000,Matrix!$E$11+('3.1.16'!Z115/1000))</f>
        <v>5.524147481319807E-2</v>
      </c>
      <c r="H130" s="62">
        <f>IF($E$11="",'3.1.16'!AA115/1000,Matrix!$E$11+('3.1.16'!AA115/1000))</f>
        <v>5.5441474813198069E-2</v>
      </c>
      <c r="I130" s="56"/>
      <c r="J130" s="74">
        <f t="array" ref="J130">INDEX($AW$17:$AW$297,MATCH(MIN(IF($AW$17:$AW$297-(F130*(1+$BF$18))&gt;=0,$AW$17:$AW$297-(F130*(1+$BF$18)),"")),$AW$17:$AW$297-(F130*(1+$BF$18)),0))</f>
        <v>5.3500000000000041E-2</v>
      </c>
      <c r="K130" s="59">
        <f t="array" ref="K130">INDEX($AW$17:$AW$297,MATCH(MIN(IF($AW$17:$AW$297-(G130*(1+$BF$18))&gt;=0,$AW$17:$AW$297-(G130*(1+$BF$18)),"")),$AW$17:$AW$297-(G130*(1+$BF$18)),0))</f>
        <v>5.5899999999999998E-2</v>
      </c>
      <c r="L130" s="62">
        <f t="array" ref="L130">INDEX($AW$17:$AW$297,MATCH(MIN(IF($AW$17:$AW$297-(H130*(1+$BF$18))&gt;=0,$AW$17:$AW$297-(H130*(1+$BF$18)),"")),$AW$17:$AW$297-(H130*(1+$BF$18)),0))</f>
        <v>5.5899999999999998E-2</v>
      </c>
      <c r="U130" s="24" t="s">
        <v>140</v>
      </c>
      <c r="V130">
        <v>0.11460000000000005</v>
      </c>
      <c r="W130" s="31" t="s">
        <v>141</v>
      </c>
      <c r="X130" s="38">
        <v>9.5499999999999974E-2</v>
      </c>
      <c r="Y130" s="38"/>
      <c r="Z130" s="38"/>
      <c r="AA130" s="38"/>
      <c r="AB130" s="38"/>
      <c r="AC130" s="38"/>
      <c r="AD130" s="38"/>
      <c r="AE130" s="38"/>
      <c r="AF130" s="38"/>
      <c r="AG130" s="31" t="s">
        <v>144</v>
      </c>
      <c r="AH130" s="38">
        <v>9.2850000000000155E-2</v>
      </c>
      <c r="AI130" s="31" t="s">
        <v>83</v>
      </c>
      <c r="AJ130" s="27">
        <v>8.4900000000000003E-2</v>
      </c>
      <c r="AK130" s="24" t="s">
        <v>151</v>
      </c>
      <c r="AL130" s="27">
        <v>9.6050000000000343E-2</v>
      </c>
      <c r="AM130" s="38"/>
      <c r="AN130" s="38"/>
      <c r="AO130" s="36"/>
      <c r="AP130" s="36"/>
      <c r="AQ130" s="23">
        <v>9.570000000000034E-2</v>
      </c>
      <c r="AR130" s="33" t="s">
        <v>274</v>
      </c>
      <c r="AS130" s="36"/>
      <c r="AT130" s="36"/>
      <c r="AU130" s="64">
        <v>9.3590000000000007E-2</v>
      </c>
      <c r="AV130" s="31" t="s">
        <v>70</v>
      </c>
      <c r="AW130" s="27">
        <v>8.4900000000000003E-2</v>
      </c>
      <c r="AX130" s="39" t="s">
        <v>149</v>
      </c>
      <c r="AY130" s="23">
        <v>0.1487</v>
      </c>
      <c r="AZ130" s="30" t="s">
        <v>150</v>
      </c>
      <c r="BA130" s="23">
        <v>9.6050000000000343E-2</v>
      </c>
      <c r="BB130" s="64">
        <v>9.1109999999999997E-2</v>
      </c>
      <c r="BI130" s="23">
        <v>9.570000000000034E-2</v>
      </c>
      <c r="BJ130" s="23">
        <v>9.570000000000034E-2</v>
      </c>
    </row>
    <row r="131" spans="1:62" x14ac:dyDescent="0.25">
      <c r="A131" s="69" t="str">
        <f>+'3.1.16'!A116</f>
        <v>2017-09-01</v>
      </c>
      <c r="B131" s="56" t="str">
        <f>+'3.1.16'!B116</f>
        <v>2020-02-29</v>
      </c>
      <c r="C131" s="56">
        <f>+'3.1.16'!C116</f>
        <v>30</v>
      </c>
      <c r="D131" s="56" t="str">
        <f>+'3.1.16'!D116</f>
        <v>AMEREN</v>
      </c>
      <c r="E131" s="56" t="s">
        <v>370</v>
      </c>
      <c r="F131" s="79">
        <f>IF($E$11="",'3.1.16'!Y116/1000,Matrix!$E$11+('3.1.16'!Y116/1000))</f>
        <v>5.315084164604128E-2</v>
      </c>
      <c r="G131" s="59">
        <f>IF($E$11="",'3.1.16'!Z116/1000,Matrix!$E$11+('3.1.16'!Z116/1000))</f>
        <v>5.5450841646041277E-2</v>
      </c>
      <c r="H131" s="62">
        <f>IF($E$11="",'3.1.16'!AA116/1000,Matrix!$E$11+('3.1.16'!AA116/1000))</f>
        <v>5.5650841646041276E-2</v>
      </c>
      <c r="I131" s="56"/>
      <c r="J131" s="74">
        <f t="array" ref="J131">INDEX($AW$17:$AW$297,MATCH(MIN(IF($AW$17:$AW$297-(F131*(1+$BF$18))&gt;=0,$AW$17:$AW$297-(F131*(1+$BF$18)),"")),$AW$17:$AW$297-(F131*(1+$BF$18)),0))</f>
        <v>5.3800000000000035E-2</v>
      </c>
      <c r="K131" s="59">
        <f t="array" ref="K131">INDEX($AW$17:$AW$297,MATCH(MIN(IF($AW$17:$AW$297-(G131*(1+$BF$18))&gt;=0,$AW$17:$AW$297-(G131*(1+$BF$18)),"")),$AW$17:$AW$297-(G131*(1+$BF$18)),0))</f>
        <v>5.5899999999999998E-2</v>
      </c>
      <c r="L131" s="62">
        <f t="array" ref="L131">INDEX($AW$17:$AW$297,MATCH(MIN(IF($AW$17:$AW$297-(H131*(1+$BF$18))&gt;=0,$AW$17:$AW$297-(H131*(1+$BF$18)),"")),$AW$17:$AW$297-(H131*(1+$BF$18)),0))</f>
        <v>5.6299999999999996E-2</v>
      </c>
      <c r="U131" s="24" t="s">
        <v>140</v>
      </c>
      <c r="V131">
        <v>0.11510000000000005</v>
      </c>
      <c r="W131" s="31" t="s">
        <v>141</v>
      </c>
      <c r="X131" s="38">
        <v>9.5500000000000126E-2</v>
      </c>
      <c r="Y131" s="38"/>
      <c r="Z131" s="38"/>
      <c r="AA131" s="38"/>
      <c r="AB131" s="38"/>
      <c r="AC131" s="38"/>
      <c r="AD131" s="38"/>
      <c r="AE131" s="38"/>
      <c r="AF131" s="38"/>
      <c r="AG131" s="31" t="s">
        <v>144</v>
      </c>
      <c r="AH131" s="38">
        <v>9.3200000000000158E-2</v>
      </c>
      <c r="AI131" s="31" t="s">
        <v>83</v>
      </c>
      <c r="AJ131" s="27">
        <v>8.539999999999999E-2</v>
      </c>
      <c r="AK131" s="24" t="s">
        <v>151</v>
      </c>
      <c r="AL131" s="27">
        <v>9.6400000000000347E-2</v>
      </c>
      <c r="AM131" s="38"/>
      <c r="AN131" s="38"/>
      <c r="AO131" s="36"/>
      <c r="AP131" s="36"/>
      <c r="AQ131" s="23">
        <v>9.6050000000000343E-2</v>
      </c>
      <c r="AR131" s="33" t="s">
        <v>275</v>
      </c>
      <c r="AS131" s="36"/>
      <c r="AT131" s="36"/>
      <c r="AU131" s="64">
        <v>9.3859999999999999E-2</v>
      </c>
      <c r="AV131" s="31" t="s">
        <v>70</v>
      </c>
      <c r="AW131" s="27">
        <v>8.539999999999999E-2</v>
      </c>
      <c r="AX131" s="39" t="s">
        <v>149</v>
      </c>
      <c r="AY131" s="23">
        <v>0.1507</v>
      </c>
      <c r="AZ131" s="30" t="s">
        <v>150</v>
      </c>
      <c r="BA131" s="23">
        <v>9.6400000000000347E-2</v>
      </c>
      <c r="BB131" s="64">
        <v>9.1389999999999999E-2</v>
      </c>
      <c r="BI131" s="23">
        <v>9.6050000000000343E-2</v>
      </c>
      <c r="BJ131" s="23">
        <v>9.6050000000000343E-2</v>
      </c>
    </row>
    <row r="132" spans="1:62" x14ac:dyDescent="0.25">
      <c r="A132" s="70" t="str">
        <f>+'3.1.16'!A117</f>
        <v>2017-09-01</v>
      </c>
      <c r="B132" s="57" t="str">
        <f>+'3.1.16'!B117</f>
        <v>2020-08-31</v>
      </c>
      <c r="C132" s="57">
        <f>+'3.1.16'!C117</f>
        <v>36</v>
      </c>
      <c r="D132" s="57" t="str">
        <f>+'3.1.16'!D117</f>
        <v>AMEREN</v>
      </c>
      <c r="E132" s="57" t="s">
        <v>370</v>
      </c>
      <c r="F132" s="81">
        <f>IF($E$11="",'3.1.16'!Y117/1000,Matrix!$E$11+('3.1.16'!Y117/1000))</f>
        <v>5.2864904871624846E-2</v>
      </c>
      <c r="G132" s="60">
        <f>IF($E$11="",'3.1.16'!Z117/1000,Matrix!$E$11+('3.1.16'!Z117/1000))</f>
        <v>5.5164904871624842E-2</v>
      </c>
      <c r="H132" s="63">
        <f>IF($E$11="",'3.1.16'!AA117/1000,Matrix!$E$11+('3.1.16'!AA117/1000))</f>
        <v>5.5364904871624841E-2</v>
      </c>
      <c r="I132" s="56"/>
      <c r="J132" s="75">
        <f t="array" ref="J132">INDEX($AW$17:$AW$297,MATCH(MIN(IF($AW$17:$AW$297-(F132*(1+$BF$18))&gt;=0,$AW$17:$AW$297-(F132*(1+$BF$18)),"")),$AW$17:$AW$297-(F132*(1+$BF$18)),0))</f>
        <v>5.3500000000000041E-2</v>
      </c>
      <c r="K132" s="60">
        <f t="array" ref="K132">INDEX($AW$17:$AW$297,MATCH(MIN(IF($AW$17:$AW$297-(G132*(1+$BF$18))&gt;=0,$AW$17:$AW$297-(G132*(1+$BF$18)),"")),$AW$17:$AW$297-(G132*(1+$BF$18)),0))</f>
        <v>5.5599999999999997E-2</v>
      </c>
      <c r="L132" s="63">
        <f t="array" ref="L132">INDEX($AW$17:$AW$297,MATCH(MIN(IF($AW$17:$AW$297-(H132*(1+$BF$18))&gt;=0,$AW$17:$AW$297-(H132*(1+$BF$18)),"")),$AW$17:$AW$297-(H132*(1+$BF$18)),0))</f>
        <v>5.5899999999999998E-2</v>
      </c>
      <c r="U132" s="24" t="s">
        <v>140</v>
      </c>
      <c r="V132">
        <v>0.11560000000000005</v>
      </c>
      <c r="W132" s="31" t="s">
        <v>141</v>
      </c>
      <c r="X132" s="38">
        <v>9.585000000000013E-2</v>
      </c>
      <c r="Y132" s="38"/>
      <c r="Z132" s="38"/>
      <c r="AA132" s="38"/>
      <c r="AB132" s="38"/>
      <c r="AC132" s="38"/>
      <c r="AD132" s="38"/>
      <c r="AE132" s="38"/>
      <c r="AF132" s="38"/>
      <c r="AG132" s="31" t="s">
        <v>144</v>
      </c>
      <c r="AH132" s="38">
        <v>9.3550000000000161E-2</v>
      </c>
      <c r="AI132" s="31" t="s">
        <v>83</v>
      </c>
      <c r="AJ132" s="27">
        <v>8.5900000000000004E-2</v>
      </c>
      <c r="AK132" s="24" t="s">
        <v>151</v>
      </c>
      <c r="AL132" s="27">
        <v>9.675000000000035E-2</v>
      </c>
      <c r="AM132" s="38"/>
      <c r="AN132" s="38"/>
      <c r="AO132" s="36"/>
      <c r="AP132" s="36"/>
      <c r="AQ132" s="23">
        <v>9.6400000000000347E-2</v>
      </c>
      <c r="AR132" s="33" t="s">
        <v>276</v>
      </c>
      <c r="AS132" s="36"/>
      <c r="AT132" s="36"/>
      <c r="AU132" s="64">
        <v>9.4140000000000001E-2</v>
      </c>
      <c r="AV132" s="31" t="s">
        <v>70</v>
      </c>
      <c r="AW132" s="27">
        <v>8.5900000000000004E-2</v>
      </c>
      <c r="AX132" s="36"/>
      <c r="AY132" s="36"/>
      <c r="AZ132" s="30" t="s">
        <v>150</v>
      </c>
      <c r="BA132" s="23">
        <v>9.675000000000035E-2</v>
      </c>
      <c r="BB132" s="64">
        <v>9.1660000000000005E-2</v>
      </c>
      <c r="BI132" s="23">
        <v>9.6400000000000347E-2</v>
      </c>
      <c r="BJ132" s="23">
        <v>9.6400000000000347E-2</v>
      </c>
    </row>
    <row r="133" spans="1:62" x14ac:dyDescent="0.25">
      <c r="A133" s="68" t="str">
        <f>+'3.1.16'!A118</f>
        <v>2017-10-01</v>
      </c>
      <c r="B133" s="55" t="str">
        <f>+'3.1.16'!B118</f>
        <v>2018-09-30</v>
      </c>
      <c r="C133" s="55">
        <f>+'3.1.16'!C118</f>
        <v>12</v>
      </c>
      <c r="D133" s="55" t="str">
        <f>+'3.1.16'!D118</f>
        <v>AMEREN</v>
      </c>
      <c r="E133" s="55" t="s">
        <v>370</v>
      </c>
      <c r="F133" s="80">
        <f>IF($E$11="",'3.1.16'!Y118/1000,Matrix!$E$11+('3.1.16'!Y118/1000))</f>
        <v>5.3025462542138441E-2</v>
      </c>
      <c r="G133" s="58">
        <f>IF($E$11="",'3.1.16'!Z118/1000,Matrix!$E$11+('3.1.16'!Z118/1000))</f>
        <v>5.5325462542138437E-2</v>
      </c>
      <c r="H133" s="61">
        <f>IF($E$11="",'3.1.16'!AA118/1000,Matrix!$E$11+('3.1.16'!AA118/1000))</f>
        <v>5.5525462542138443E-2</v>
      </c>
      <c r="I133" s="55"/>
      <c r="J133" s="73">
        <f t="array" ref="J133">INDEX($AW$17:$AW$297,MATCH(MIN(IF($AW$17:$AW$297-(F133*(1+$BF$18))&gt;=0,$AW$17:$AW$297-(F133*(1+$BF$18)),"")),$AW$17:$AW$297-(F133*(1+$BF$18)),0))</f>
        <v>5.3500000000000041E-2</v>
      </c>
      <c r="K133" s="58">
        <f t="array" ref="K133">INDEX($AW$17:$AW$297,MATCH(MIN(IF($AW$17:$AW$297-(G133*(1+$BF$18))&gt;=0,$AW$17:$AW$297-(G133*(1+$BF$18)),"")),$AW$17:$AW$297-(G133*(1+$BF$18)),0))</f>
        <v>5.5899999999999998E-2</v>
      </c>
      <c r="L133" s="61">
        <f t="array" ref="L133">INDEX($AW$17:$AW$297,MATCH(MIN(IF($AW$17:$AW$297-(H133*(1+$BF$18))&gt;=0,$AW$17:$AW$297-(H133*(1+$BF$18)),"")),$AW$17:$AW$297-(H133*(1+$BF$18)),0))</f>
        <v>5.5899999999999998E-2</v>
      </c>
      <c r="U133" s="24" t="s">
        <v>140</v>
      </c>
      <c r="V133">
        <v>0.11610000000000005</v>
      </c>
      <c r="W133" s="31" t="s">
        <v>141</v>
      </c>
      <c r="X133" s="38">
        <v>9.6200000000000133E-2</v>
      </c>
      <c r="Y133" s="38"/>
      <c r="Z133" s="38"/>
      <c r="AA133" s="38"/>
      <c r="AB133" s="38"/>
      <c r="AC133" s="38"/>
      <c r="AD133" s="38"/>
      <c r="AE133" s="38"/>
      <c r="AF133" s="38"/>
      <c r="AG133" s="31" t="s">
        <v>144</v>
      </c>
      <c r="AH133" s="38">
        <v>9.3900000000000164E-2</v>
      </c>
      <c r="AI133" s="31" t="s">
        <v>83</v>
      </c>
      <c r="AJ133" s="27">
        <v>8.6400000000000005E-2</v>
      </c>
      <c r="AK133" s="24" t="s">
        <v>151</v>
      </c>
      <c r="AL133" s="27">
        <v>9.7100000000000353E-2</v>
      </c>
      <c r="AM133" s="38"/>
      <c r="AN133" s="38"/>
      <c r="AO133" s="36"/>
      <c r="AP133" s="36"/>
      <c r="AQ133" s="23">
        <v>9.675000000000035E-2</v>
      </c>
      <c r="AR133" s="33" t="s">
        <v>277</v>
      </c>
      <c r="AS133" s="36"/>
      <c r="AT133" s="36"/>
      <c r="AU133" s="64">
        <v>9.4409999999999994E-2</v>
      </c>
      <c r="AV133" s="31" t="s">
        <v>70</v>
      </c>
      <c r="AW133" s="27">
        <v>8.6400000000000005E-2</v>
      </c>
      <c r="AX133" s="36"/>
      <c r="AY133" s="36"/>
      <c r="AZ133" s="30" t="s">
        <v>150</v>
      </c>
      <c r="BA133" s="23">
        <v>9.7100000000000353E-2</v>
      </c>
      <c r="BB133" s="64">
        <v>9.1939999999999994E-2</v>
      </c>
      <c r="BI133" s="23">
        <v>9.675000000000035E-2</v>
      </c>
      <c r="BJ133" s="23">
        <v>9.675000000000035E-2</v>
      </c>
    </row>
    <row r="134" spans="1:62" x14ac:dyDescent="0.25">
      <c r="A134" s="69" t="str">
        <f>+'3.1.16'!A119</f>
        <v>2017-10-01</v>
      </c>
      <c r="B134" s="56" t="str">
        <f>+'3.1.16'!B119</f>
        <v>2019-03-31</v>
      </c>
      <c r="C134" s="56">
        <f>+'3.1.16'!C119</f>
        <v>18</v>
      </c>
      <c r="D134" s="56" t="str">
        <f>+'3.1.16'!D119</f>
        <v>AMEREN</v>
      </c>
      <c r="E134" s="56" t="s">
        <v>370</v>
      </c>
      <c r="F134" s="79">
        <f>IF($E$11="",'3.1.16'!Y119/1000,Matrix!$E$11+('3.1.16'!Y119/1000))</f>
        <v>5.3726769095678702E-2</v>
      </c>
      <c r="G134" s="59">
        <f>IF($E$11="",'3.1.16'!Z119/1000,Matrix!$E$11+('3.1.16'!Z119/1000))</f>
        <v>5.6026769095678705E-2</v>
      </c>
      <c r="H134" s="62">
        <f>IF($E$11="",'3.1.16'!AA119/1000,Matrix!$E$11+('3.1.16'!AA119/1000))</f>
        <v>5.6226769095678704E-2</v>
      </c>
      <c r="I134" s="56"/>
      <c r="J134" s="74">
        <f t="array" ref="J134">INDEX($AW$17:$AW$297,MATCH(MIN(IF($AW$17:$AW$297-(F134*(1+$BF$18))&gt;=0,$AW$17:$AW$297-(F134*(1+$BF$18)),"")),$AW$17:$AW$297-(F134*(1+$BF$18)),0))</f>
        <v>5.410000000000003E-2</v>
      </c>
      <c r="K134" s="59">
        <f t="array" ref="K134">INDEX($AW$17:$AW$297,MATCH(MIN(IF($AW$17:$AW$297-(G134*(1+$BF$18))&gt;=0,$AW$17:$AW$297-(G134*(1+$BF$18)),"")),$AW$17:$AW$297-(G134*(1+$BF$18)),0))</f>
        <v>5.6600000000000004E-2</v>
      </c>
      <c r="L134" s="62">
        <f t="array" ref="L134">INDEX($AW$17:$AW$297,MATCH(MIN(IF($AW$17:$AW$297-(H134*(1+$BF$18))&gt;=0,$AW$17:$AW$297-(H134*(1+$BF$18)),"")),$AW$17:$AW$297-(H134*(1+$BF$18)),0))</f>
        <v>5.6600000000000004E-2</v>
      </c>
      <c r="U134" s="24" t="s">
        <v>140</v>
      </c>
      <c r="V134">
        <v>0.11660000000000005</v>
      </c>
      <c r="W134" s="31" t="s">
        <v>141</v>
      </c>
      <c r="X134" s="38">
        <v>9.6499999999999975E-2</v>
      </c>
      <c r="Y134" s="38"/>
      <c r="Z134" s="38"/>
      <c r="AA134" s="38"/>
      <c r="AB134" s="38"/>
      <c r="AC134" s="38"/>
      <c r="AD134" s="38"/>
      <c r="AE134" s="38"/>
      <c r="AF134" s="38"/>
      <c r="AG134" s="31" t="s">
        <v>144</v>
      </c>
      <c r="AH134" s="38">
        <v>9.4250000000000167E-2</v>
      </c>
      <c r="AI134" s="31" t="s">
        <v>83</v>
      </c>
      <c r="AJ134" s="27">
        <v>8.6899999999999991E-2</v>
      </c>
      <c r="AK134" s="24" t="s">
        <v>151</v>
      </c>
      <c r="AL134" s="27">
        <v>9.7450000000000356E-2</v>
      </c>
      <c r="AM134" s="38"/>
      <c r="AN134" s="38"/>
      <c r="AO134" s="36"/>
      <c r="AP134" s="36"/>
      <c r="AQ134" s="23">
        <v>9.7100000000000353E-2</v>
      </c>
      <c r="AR134" s="33" t="s">
        <v>278</v>
      </c>
      <c r="AS134" s="36"/>
      <c r="AT134" s="36"/>
      <c r="AU134" s="64">
        <v>9.4689999999999996E-2</v>
      </c>
      <c r="AV134" s="31" t="s">
        <v>70</v>
      </c>
      <c r="AW134" s="27">
        <v>8.6899999999999991E-2</v>
      </c>
      <c r="AX134" s="36"/>
      <c r="AY134" s="36"/>
      <c r="AZ134" s="30" t="s">
        <v>150</v>
      </c>
      <c r="BA134" s="23">
        <v>9.7450000000000356E-2</v>
      </c>
      <c r="BB134" s="64">
        <v>9.221E-2</v>
      </c>
      <c r="BI134" s="23">
        <v>9.7100000000000353E-2</v>
      </c>
      <c r="BJ134" s="23">
        <v>9.7100000000000353E-2</v>
      </c>
    </row>
    <row r="135" spans="1:62" x14ac:dyDescent="0.25">
      <c r="A135" s="69" t="str">
        <f>+'3.1.16'!A120</f>
        <v>2017-10-01</v>
      </c>
      <c r="B135" s="56" t="str">
        <f>+'3.1.16'!B120</f>
        <v>2019-09-30</v>
      </c>
      <c r="C135" s="56">
        <f>+'3.1.16'!C120</f>
        <v>24</v>
      </c>
      <c r="D135" s="56" t="str">
        <f>+'3.1.16'!D120</f>
        <v>AMEREN</v>
      </c>
      <c r="E135" s="56" t="s">
        <v>370</v>
      </c>
      <c r="F135" s="79">
        <f>IF($E$11="",'3.1.16'!Y120/1000,Matrix!$E$11+('3.1.16'!Y120/1000))</f>
        <v>5.2964863165656982E-2</v>
      </c>
      <c r="G135" s="59">
        <f>IF($E$11="",'3.1.16'!Z120/1000,Matrix!$E$11+('3.1.16'!Z120/1000))</f>
        <v>5.5264863165656979E-2</v>
      </c>
      <c r="H135" s="62">
        <f>IF($E$11="",'3.1.16'!AA120/1000,Matrix!$E$11+('3.1.16'!AA120/1000))</f>
        <v>5.5464863165656977E-2</v>
      </c>
      <c r="I135" s="56"/>
      <c r="J135" s="74">
        <f t="array" ref="J135">INDEX($AW$17:$AW$297,MATCH(MIN(IF($AW$17:$AW$297-(F135*(1+$BF$18))&gt;=0,$AW$17:$AW$297-(F135*(1+$BF$18)),"")),$AW$17:$AW$297-(F135*(1+$BF$18)),0))</f>
        <v>5.3500000000000041E-2</v>
      </c>
      <c r="K135" s="59">
        <f t="array" ref="K135">INDEX($AW$17:$AW$297,MATCH(MIN(IF($AW$17:$AW$297-(G135*(1+$BF$18))&gt;=0,$AW$17:$AW$297-(G135*(1+$BF$18)),"")),$AW$17:$AW$297-(G135*(1+$BF$18)),0))</f>
        <v>5.5899999999999998E-2</v>
      </c>
      <c r="L135" s="62">
        <f t="array" ref="L135">INDEX($AW$17:$AW$297,MATCH(MIN(IF($AW$17:$AW$297-(H135*(1+$BF$18))&gt;=0,$AW$17:$AW$297-(H135*(1+$BF$18)),"")),$AW$17:$AW$297-(H135*(1+$BF$18)),0))</f>
        <v>5.5899999999999998E-2</v>
      </c>
      <c r="U135" s="24" t="s">
        <v>140</v>
      </c>
      <c r="V135">
        <v>0.11710000000000005</v>
      </c>
      <c r="W135" s="31" t="s">
        <v>141</v>
      </c>
      <c r="X135" s="38">
        <v>9.6550000000000136E-2</v>
      </c>
      <c r="Y135" s="38"/>
      <c r="Z135" s="38"/>
      <c r="AA135" s="38"/>
      <c r="AB135" s="38"/>
      <c r="AC135" s="38"/>
      <c r="AD135" s="38"/>
      <c r="AE135" s="38"/>
      <c r="AF135" s="38"/>
      <c r="AG135" s="31" t="s">
        <v>144</v>
      </c>
      <c r="AH135" s="38">
        <v>9.460000000000017E-2</v>
      </c>
      <c r="AI135" s="31" t="s">
        <v>83</v>
      </c>
      <c r="AJ135" s="27">
        <v>8.7400000000000005E-2</v>
      </c>
      <c r="AK135" s="24" t="s">
        <v>151</v>
      </c>
      <c r="AL135" s="27">
        <v>9.7800000000000359E-2</v>
      </c>
      <c r="AM135" s="38"/>
      <c r="AN135" s="38"/>
      <c r="AO135" s="36"/>
      <c r="AP135" s="36"/>
      <c r="AQ135" s="23">
        <v>9.7450000000000356E-2</v>
      </c>
      <c r="AR135" s="33" t="s">
        <v>279</v>
      </c>
      <c r="AS135" s="36"/>
      <c r="AT135" s="36"/>
      <c r="AU135" s="64">
        <v>9.4960000000000003E-2</v>
      </c>
      <c r="AV135" s="31" t="s">
        <v>70</v>
      </c>
      <c r="AW135" s="27">
        <v>8.7400000000000005E-2</v>
      </c>
      <c r="AX135" s="36"/>
      <c r="AY135" s="36"/>
      <c r="AZ135" s="30" t="s">
        <v>150</v>
      </c>
      <c r="BA135" s="23">
        <v>9.7800000000000359E-2</v>
      </c>
      <c r="BB135" s="64">
        <v>9.2490000000000003E-2</v>
      </c>
      <c r="BI135" s="23">
        <v>9.7450000000000356E-2</v>
      </c>
      <c r="BJ135" s="23">
        <v>9.7450000000000356E-2</v>
      </c>
    </row>
    <row r="136" spans="1:62" x14ac:dyDescent="0.25">
      <c r="A136" s="69" t="str">
        <f>+'3.1.16'!A121</f>
        <v>2017-10-01</v>
      </c>
      <c r="B136" s="56" t="str">
        <f>+'3.1.16'!B121</f>
        <v>2020-03-31</v>
      </c>
      <c r="C136" s="56">
        <f>+'3.1.16'!C121</f>
        <v>30</v>
      </c>
      <c r="D136" s="56" t="str">
        <f>+'3.1.16'!D121</f>
        <v>AMEREN</v>
      </c>
      <c r="E136" s="56" t="s">
        <v>370</v>
      </c>
      <c r="F136" s="79">
        <f>IF($E$11="",'3.1.16'!Y121/1000,Matrix!$E$11+('3.1.16'!Y121/1000))</f>
        <v>5.330695840326527E-2</v>
      </c>
      <c r="G136" s="59">
        <f>IF($E$11="",'3.1.16'!Z121/1000,Matrix!$E$11+('3.1.16'!Z121/1000))</f>
        <v>5.5606958403265266E-2</v>
      </c>
      <c r="H136" s="62">
        <f>IF($E$11="",'3.1.16'!AA121/1000,Matrix!$E$11+('3.1.16'!AA121/1000))</f>
        <v>5.5806958403265272E-2</v>
      </c>
      <c r="I136" s="56"/>
      <c r="J136" s="74">
        <f t="array" ref="J136">INDEX($AW$17:$AW$297,MATCH(MIN(IF($AW$17:$AW$297-(F136*(1+$BF$18))&gt;=0,$AW$17:$AW$297-(F136*(1+$BF$18)),"")),$AW$17:$AW$297-(F136*(1+$BF$18)),0))</f>
        <v>5.3800000000000035E-2</v>
      </c>
      <c r="K136" s="59">
        <f t="array" ref="K136">INDEX($AW$17:$AW$297,MATCH(MIN(IF($AW$17:$AW$297-(G136*(1+$BF$18))&gt;=0,$AW$17:$AW$297-(G136*(1+$BF$18)),"")),$AW$17:$AW$297-(G136*(1+$BF$18)),0))</f>
        <v>5.6299999999999996E-2</v>
      </c>
      <c r="L136" s="62">
        <f t="array" ref="L136">INDEX($AW$17:$AW$297,MATCH(MIN(IF($AW$17:$AW$297-(H136*(1+$BF$18))&gt;=0,$AW$17:$AW$297-(H136*(1+$BF$18)),"")),$AW$17:$AW$297-(H136*(1+$BF$18)),0))</f>
        <v>5.6299999999999996E-2</v>
      </c>
      <c r="U136" s="24" t="s">
        <v>140</v>
      </c>
      <c r="V136">
        <v>0.11760000000000005</v>
      </c>
      <c r="W136" s="31" t="s">
        <v>141</v>
      </c>
      <c r="X136" s="38">
        <v>9.6900000000000139E-2</v>
      </c>
      <c r="Y136" s="38"/>
      <c r="Z136" s="38"/>
      <c r="AA136" s="38"/>
      <c r="AB136" s="38"/>
      <c r="AC136" s="38"/>
      <c r="AD136" s="38"/>
      <c r="AE136" s="38"/>
      <c r="AF136" s="38"/>
      <c r="AG136" s="31" t="s">
        <v>144</v>
      </c>
      <c r="AH136" s="38">
        <v>9.4950000000000173E-2</v>
      </c>
      <c r="AI136" s="31" t="s">
        <v>83</v>
      </c>
      <c r="AJ136" s="27">
        <v>8.7899999999999992E-2</v>
      </c>
      <c r="AK136" s="24" t="s">
        <v>151</v>
      </c>
      <c r="AL136" s="27">
        <v>9.8150000000000362E-2</v>
      </c>
      <c r="AM136" s="38"/>
      <c r="AN136" s="38"/>
      <c r="AO136" s="36"/>
      <c r="AP136" s="36"/>
      <c r="AQ136" s="23">
        <v>9.7800000000000359E-2</v>
      </c>
      <c r="AR136" s="33" t="s">
        <v>280</v>
      </c>
      <c r="AS136" s="36"/>
      <c r="AT136" s="36"/>
      <c r="AU136" s="64">
        <v>9.5240000000000005E-2</v>
      </c>
      <c r="AV136" s="31" t="s">
        <v>70</v>
      </c>
      <c r="AW136" s="27">
        <v>8.7899999999999992E-2</v>
      </c>
      <c r="AX136" s="36"/>
      <c r="AY136" s="36"/>
      <c r="AZ136" s="30" t="s">
        <v>150</v>
      </c>
      <c r="BA136" s="23">
        <v>9.8150000000000362E-2</v>
      </c>
      <c r="BB136" s="64">
        <v>9.2759999999999995E-2</v>
      </c>
      <c r="BI136" s="23">
        <v>9.7800000000000359E-2</v>
      </c>
      <c r="BJ136" s="23">
        <v>9.7800000000000359E-2</v>
      </c>
    </row>
    <row r="137" spans="1:62" x14ac:dyDescent="0.25">
      <c r="A137" s="70" t="str">
        <f>+'3.1.16'!A122</f>
        <v>2017-10-01</v>
      </c>
      <c r="B137" s="57" t="str">
        <f>+'3.1.16'!B122</f>
        <v>2020-09-30</v>
      </c>
      <c r="C137" s="57">
        <f>+'3.1.16'!C122</f>
        <v>36</v>
      </c>
      <c r="D137" s="57" t="str">
        <f>+'3.1.16'!D122</f>
        <v>AMEREN</v>
      </c>
      <c r="E137" s="57" t="s">
        <v>370</v>
      </c>
      <c r="F137" s="81">
        <f>IF($E$11="",'3.1.16'!Y122/1000,Matrix!$E$11+('3.1.16'!Y122/1000))</f>
        <v>5.2947929302630627E-2</v>
      </c>
      <c r="G137" s="60">
        <f>IF($E$11="",'3.1.16'!Z122/1000,Matrix!$E$11+('3.1.16'!Z122/1000))</f>
        <v>5.5247929302630623E-2</v>
      </c>
      <c r="H137" s="63">
        <f>IF($E$11="",'3.1.16'!AA122/1000,Matrix!$E$11+('3.1.16'!AA122/1000))</f>
        <v>5.5447929302630629E-2</v>
      </c>
      <c r="I137" s="56"/>
      <c r="J137" s="75">
        <f t="array" ref="J137">INDEX($AW$17:$AW$297,MATCH(MIN(IF($AW$17:$AW$297-(F137*(1+$BF$18))&gt;=0,$AW$17:$AW$297-(F137*(1+$BF$18)),"")),$AW$17:$AW$297-(F137*(1+$BF$18)),0))</f>
        <v>5.3500000000000041E-2</v>
      </c>
      <c r="K137" s="60">
        <f t="array" ref="K137">INDEX($AW$17:$AW$297,MATCH(MIN(IF($AW$17:$AW$297-(G137*(1+$BF$18))&gt;=0,$AW$17:$AW$297-(G137*(1+$BF$18)),"")),$AW$17:$AW$297-(G137*(1+$BF$18)),0))</f>
        <v>5.5899999999999998E-2</v>
      </c>
      <c r="L137" s="63">
        <f t="array" ref="L137">INDEX($AW$17:$AW$297,MATCH(MIN(IF($AW$17:$AW$297-(H137*(1+$BF$18))&gt;=0,$AW$17:$AW$297-(H137*(1+$BF$18)),"")),$AW$17:$AW$297-(H137*(1+$BF$18)),0))</f>
        <v>5.5899999999999998E-2</v>
      </c>
      <c r="U137" s="24" t="s">
        <v>140</v>
      </c>
      <c r="V137">
        <v>0.11810000000000005</v>
      </c>
      <c r="W137" s="31" t="s">
        <v>141</v>
      </c>
      <c r="X137" s="38">
        <v>9.7250000000000142E-2</v>
      </c>
      <c r="Y137" s="38"/>
      <c r="Z137" s="38"/>
      <c r="AA137" s="38"/>
      <c r="AB137" s="38"/>
      <c r="AC137" s="38"/>
      <c r="AD137" s="38"/>
      <c r="AE137" s="38"/>
      <c r="AF137" s="38"/>
      <c r="AG137" s="31" t="s">
        <v>144</v>
      </c>
      <c r="AH137" s="38">
        <v>9.5300000000000176E-2</v>
      </c>
      <c r="AI137" s="31" t="s">
        <v>83</v>
      </c>
      <c r="AJ137" s="27">
        <v>8.8399999999999992E-2</v>
      </c>
      <c r="AK137" s="24" t="s">
        <v>151</v>
      </c>
      <c r="AL137" s="27">
        <v>9.8500000000000365E-2</v>
      </c>
      <c r="AM137" s="38"/>
      <c r="AN137" s="38"/>
      <c r="AO137" s="36"/>
      <c r="AP137" s="36"/>
      <c r="AQ137" s="23">
        <v>9.8150000000000362E-2</v>
      </c>
      <c r="AR137" s="33" t="s">
        <v>281</v>
      </c>
      <c r="AS137" s="36"/>
      <c r="AT137" s="36"/>
      <c r="AU137" s="64">
        <v>9.5509999999999998E-2</v>
      </c>
      <c r="AV137" s="31" t="s">
        <v>70</v>
      </c>
      <c r="AW137" s="27">
        <v>8.8399999999999992E-2</v>
      </c>
      <c r="AX137" s="36"/>
      <c r="AY137" s="36"/>
      <c r="AZ137" s="30" t="s">
        <v>150</v>
      </c>
      <c r="BA137" s="23">
        <v>9.8500000000000365E-2</v>
      </c>
      <c r="BB137" s="64">
        <v>9.3039999999999998E-2</v>
      </c>
      <c r="BI137" s="23">
        <v>9.8150000000000362E-2</v>
      </c>
      <c r="BJ137" s="23">
        <v>9.8150000000000362E-2</v>
      </c>
    </row>
    <row r="138" spans="1:62" x14ac:dyDescent="0.25">
      <c r="A138" s="68" t="str">
        <f>+'3.1.16'!A123</f>
        <v>2016-11-01</v>
      </c>
      <c r="B138" s="55" t="str">
        <f>+'3.1.16'!B123</f>
        <v>2017-10-31</v>
      </c>
      <c r="C138" s="55">
        <f>+'3.1.16'!C123</f>
        <v>12</v>
      </c>
      <c r="D138" s="55" t="str">
        <f>+'3.1.16'!D123</f>
        <v>WEST PENNPOWER</v>
      </c>
      <c r="E138" s="55" t="s">
        <v>370</v>
      </c>
      <c r="F138" s="80">
        <f>IF($E$11="",'3.1.16'!Y123/1000,Matrix!$E$11+('3.1.16'!Y123/1000))</f>
        <v>6.8821793782861768E-2</v>
      </c>
      <c r="G138" s="58">
        <f>IF($E$11="",'3.1.16'!Z123/1000,Matrix!$E$11+('3.1.16'!Z123/1000))</f>
        <v>7.1266003782861756E-2</v>
      </c>
      <c r="H138" s="61">
        <f>IF($E$11="",'3.1.16'!AA123/1000,Matrix!$E$11+('3.1.16'!AA123/1000))</f>
        <v>7.1478543782861767E-2</v>
      </c>
      <c r="I138" s="55"/>
      <c r="J138" s="73">
        <f t="shared" ref="J138:J142" si="0">+F138</f>
        <v>6.8821793782861768E-2</v>
      </c>
      <c r="K138" s="58">
        <f t="shared" ref="K138:K142" si="1">+G138</f>
        <v>7.1266003782861756E-2</v>
      </c>
      <c r="L138" s="61">
        <f t="shared" ref="L138:L142" si="2">+H138</f>
        <v>7.1478543782861767E-2</v>
      </c>
      <c r="U138" s="24" t="s">
        <v>140</v>
      </c>
      <c r="V138">
        <v>0.12010000000000005</v>
      </c>
      <c r="W138" s="31" t="s">
        <v>141</v>
      </c>
      <c r="X138" s="38">
        <v>9.8300000000000151E-2</v>
      </c>
      <c r="Y138" s="38"/>
      <c r="Z138" s="38"/>
      <c r="AA138" s="38"/>
      <c r="AB138" s="38"/>
      <c r="AC138" s="38"/>
      <c r="AD138" s="38"/>
      <c r="AE138" s="38"/>
      <c r="AF138" s="38"/>
      <c r="AG138" s="31" t="s">
        <v>144</v>
      </c>
      <c r="AH138" s="38">
        <v>9.6700000000000189E-2</v>
      </c>
      <c r="AI138" s="31" t="s">
        <v>83</v>
      </c>
      <c r="AJ138" s="27">
        <v>9.0399999999999994E-2</v>
      </c>
      <c r="AK138" s="24" t="s">
        <v>151</v>
      </c>
      <c r="AL138" s="27">
        <v>9.9900000000000377E-2</v>
      </c>
      <c r="AM138" s="38"/>
      <c r="AN138" s="38"/>
      <c r="AO138" s="36"/>
      <c r="AP138" s="36"/>
      <c r="AQ138" s="23">
        <v>9.9550000000000374E-2</v>
      </c>
      <c r="AR138" s="33" t="s">
        <v>282</v>
      </c>
      <c r="AS138" s="36"/>
      <c r="AT138" s="36"/>
      <c r="AU138" s="64">
        <v>9.6610000000000001E-2</v>
      </c>
      <c r="AV138" s="31" t="s">
        <v>70</v>
      </c>
      <c r="AW138" s="27">
        <v>9.0399999999999994E-2</v>
      </c>
      <c r="AX138" s="36"/>
      <c r="AY138" s="36"/>
      <c r="AZ138" s="30" t="s">
        <v>150</v>
      </c>
      <c r="BA138" s="23">
        <v>9.9900000000000377E-2</v>
      </c>
      <c r="BB138" s="64">
        <v>9.4140000000000001E-2</v>
      </c>
      <c r="BI138" s="23">
        <v>9.8500000000000365E-2</v>
      </c>
      <c r="BJ138" s="23">
        <v>9.8500000000000365E-2</v>
      </c>
    </row>
    <row r="139" spans="1:62" x14ac:dyDescent="0.25">
      <c r="A139" s="69" t="str">
        <f>+'3.1.16'!A124</f>
        <v>2016-11-01</v>
      </c>
      <c r="B139" s="56" t="str">
        <f>+'3.1.16'!B124</f>
        <v>2018-04-30</v>
      </c>
      <c r="C139" s="56">
        <f>+'3.1.16'!C124</f>
        <v>18</v>
      </c>
      <c r="D139" s="56" t="str">
        <f>+'3.1.16'!D124</f>
        <v>WEST PENNPOWER</v>
      </c>
      <c r="E139" s="56" t="s">
        <v>370</v>
      </c>
      <c r="F139" s="79">
        <f>IF($E$11="",'3.1.16'!Y124/1000,Matrix!$E$11+('3.1.16'!Y124/1000))</f>
        <v>6.9220200218418876E-2</v>
      </c>
      <c r="G139" s="59">
        <f>IF($E$11="",'3.1.16'!Z124/1000,Matrix!$E$11+('3.1.16'!Z124/1000))</f>
        <v>7.1664410218418864E-2</v>
      </c>
      <c r="H139" s="62">
        <f>IF($E$11="",'3.1.16'!AA124/1000,Matrix!$E$11+('3.1.16'!AA124/1000))</f>
        <v>7.1876950218418875E-2</v>
      </c>
      <c r="I139" s="56"/>
      <c r="J139" s="74">
        <f t="shared" si="0"/>
        <v>6.9220200218418876E-2</v>
      </c>
      <c r="K139" s="59">
        <f t="shared" si="1"/>
        <v>7.1664410218418864E-2</v>
      </c>
      <c r="L139" s="62">
        <f t="shared" si="2"/>
        <v>7.1876950218418875E-2</v>
      </c>
      <c r="U139" s="24" t="s">
        <v>140</v>
      </c>
      <c r="V139">
        <v>0.12060000000000005</v>
      </c>
      <c r="W139" s="31" t="s">
        <v>141</v>
      </c>
      <c r="X139" s="38">
        <v>9.8499999999999976E-2</v>
      </c>
      <c r="Y139" s="38"/>
      <c r="Z139" s="38"/>
      <c r="AA139" s="38"/>
      <c r="AB139" s="38"/>
      <c r="AC139" s="38"/>
      <c r="AD139" s="38"/>
      <c r="AE139" s="38"/>
      <c r="AF139" s="38"/>
      <c r="AG139" s="31" t="s">
        <v>144</v>
      </c>
      <c r="AH139" s="38">
        <v>9.7050000000000192E-2</v>
      </c>
      <c r="AI139" s="31" t="s">
        <v>83</v>
      </c>
      <c r="AJ139" s="27">
        <v>9.0899999999999995E-2</v>
      </c>
      <c r="AK139" s="24" t="s">
        <v>151</v>
      </c>
      <c r="AL139" s="27">
        <v>0.10025000000000038</v>
      </c>
      <c r="AM139" s="38"/>
      <c r="AN139" s="38"/>
      <c r="AO139" s="36"/>
      <c r="AP139" s="36"/>
      <c r="AQ139" s="23">
        <v>9.9900000000000377E-2</v>
      </c>
      <c r="AR139" s="33" t="s">
        <v>283</v>
      </c>
      <c r="AS139" s="36"/>
      <c r="AT139" s="36"/>
      <c r="AU139" s="64">
        <v>9.6890000000000004E-2</v>
      </c>
      <c r="AV139" s="31" t="s">
        <v>70</v>
      </c>
      <c r="AW139" s="27">
        <v>9.0899999999999995E-2</v>
      </c>
      <c r="AX139" s="36"/>
      <c r="AY139" s="36"/>
      <c r="AZ139" s="30" t="s">
        <v>150</v>
      </c>
      <c r="BA139" s="23">
        <v>0.10025000000000038</v>
      </c>
      <c r="BB139" s="64">
        <v>9.4409999999999994E-2</v>
      </c>
      <c r="BI139" s="23">
        <v>9.8850000000000368E-2</v>
      </c>
      <c r="BJ139" s="23">
        <v>9.8850000000000368E-2</v>
      </c>
    </row>
    <row r="140" spans="1:62" x14ac:dyDescent="0.25">
      <c r="A140" s="69" t="str">
        <f>+'3.1.16'!A125</f>
        <v>2016-11-01</v>
      </c>
      <c r="B140" s="56" t="str">
        <f>+'3.1.16'!B125</f>
        <v>2018-10-31</v>
      </c>
      <c r="C140" s="56">
        <f>+'3.1.16'!C125</f>
        <v>24</v>
      </c>
      <c r="D140" s="56" t="str">
        <f>+'3.1.16'!D125</f>
        <v>WEST PENNPOWER</v>
      </c>
      <c r="E140" s="56" t="s">
        <v>370</v>
      </c>
      <c r="F140" s="79">
        <f>IF($E$11="",'3.1.16'!Y125/1000,Matrix!$E$11+('3.1.16'!Y125/1000))</f>
        <v>6.9512431566330385E-2</v>
      </c>
      <c r="G140" s="59">
        <f>IF($E$11="",'3.1.16'!Z125/1000,Matrix!$E$11+('3.1.16'!Z125/1000))</f>
        <v>7.1956641566330387E-2</v>
      </c>
      <c r="H140" s="62">
        <f>IF($E$11="",'3.1.16'!AA125/1000,Matrix!$E$11+('3.1.16'!AA125/1000))</f>
        <v>7.2169181566330398E-2</v>
      </c>
      <c r="I140" s="56"/>
      <c r="J140" s="74">
        <f t="shared" si="0"/>
        <v>6.9512431566330385E-2</v>
      </c>
      <c r="K140" s="59">
        <f t="shared" si="1"/>
        <v>7.1956641566330387E-2</v>
      </c>
      <c r="L140" s="62">
        <f t="shared" si="2"/>
        <v>7.2169181566330398E-2</v>
      </c>
      <c r="U140" s="24" t="s">
        <v>140</v>
      </c>
      <c r="V140">
        <v>0.12110000000000005</v>
      </c>
      <c r="W140" s="31" t="s">
        <v>141</v>
      </c>
      <c r="X140" s="38">
        <v>9.8650000000000154E-2</v>
      </c>
      <c r="Y140" s="38"/>
      <c r="Z140" s="38"/>
      <c r="AA140" s="38"/>
      <c r="AB140" s="38"/>
      <c r="AC140" s="38"/>
      <c r="AD140" s="38"/>
      <c r="AE140" s="38"/>
      <c r="AF140" s="38"/>
      <c r="AG140" s="31" t="s">
        <v>144</v>
      </c>
      <c r="AH140" s="38">
        <v>9.7400000000000195E-2</v>
      </c>
      <c r="AI140" s="31" t="s">
        <v>83</v>
      </c>
      <c r="AJ140" s="27">
        <v>9.1400000000000009E-2</v>
      </c>
      <c r="AK140" s="24" t="s">
        <v>151</v>
      </c>
      <c r="AL140" s="27">
        <v>0.10060000000000038</v>
      </c>
      <c r="AM140" s="38"/>
      <c r="AN140" s="38"/>
      <c r="AO140" s="36"/>
      <c r="AP140" s="36"/>
      <c r="AQ140" s="23">
        <v>0.10025000000000038</v>
      </c>
      <c r="AR140" s="33" t="s">
        <v>171</v>
      </c>
      <c r="AS140" s="36"/>
      <c r="AT140" s="36"/>
      <c r="AU140" s="64">
        <v>9.7159999999999996E-2</v>
      </c>
      <c r="AV140" s="31" t="s">
        <v>70</v>
      </c>
      <c r="AW140" s="27">
        <v>9.1400000000000009E-2</v>
      </c>
      <c r="AX140" s="36"/>
      <c r="AY140" s="36"/>
      <c r="AZ140" s="30" t="s">
        <v>150</v>
      </c>
      <c r="BA140" s="23">
        <v>0.10060000000000038</v>
      </c>
      <c r="BB140" s="64">
        <v>9.4689999999999996E-2</v>
      </c>
      <c r="BI140" s="23">
        <v>9.9200000000000371E-2</v>
      </c>
      <c r="BJ140" s="23">
        <v>9.9200000000000371E-2</v>
      </c>
    </row>
    <row r="141" spans="1:62" x14ac:dyDescent="0.25">
      <c r="A141" s="69" t="str">
        <f>+'3.1.16'!A126</f>
        <v>2016-11-01</v>
      </c>
      <c r="B141" s="56" t="str">
        <f>+'3.1.16'!B126</f>
        <v>2019-04-30</v>
      </c>
      <c r="C141" s="56">
        <f>+'3.1.16'!C126</f>
        <v>30</v>
      </c>
      <c r="D141" s="56" t="str">
        <f>+'3.1.16'!D126</f>
        <v>WEST PENNPOWER</v>
      </c>
      <c r="E141" s="56" t="s">
        <v>370</v>
      </c>
      <c r="F141" s="79">
        <f>IF($E$11="",'3.1.16'!Y126/1000,Matrix!$E$11+('3.1.16'!Y126/1000))</f>
        <v>6.9277779683851293E-2</v>
      </c>
      <c r="G141" s="59">
        <f>IF($E$11="",'3.1.16'!Z126/1000,Matrix!$E$11+('3.1.16'!Z126/1000))</f>
        <v>7.1721989683851295E-2</v>
      </c>
      <c r="H141" s="62">
        <f>IF($E$11="",'3.1.16'!AA126/1000,Matrix!$E$11+('3.1.16'!AA126/1000))</f>
        <v>7.1934529683851292E-2</v>
      </c>
      <c r="I141" s="56"/>
      <c r="J141" s="74">
        <f t="shared" si="0"/>
        <v>6.9277779683851293E-2</v>
      </c>
      <c r="K141" s="59">
        <f t="shared" si="1"/>
        <v>7.1721989683851295E-2</v>
      </c>
      <c r="L141" s="62">
        <f t="shared" si="2"/>
        <v>7.1934529683851292E-2</v>
      </c>
      <c r="U141" s="24" t="s">
        <v>140</v>
      </c>
      <c r="V141">
        <v>0.12160000000000006</v>
      </c>
      <c r="W141" s="31" t="s">
        <v>141</v>
      </c>
      <c r="X141" s="38">
        <v>9.9000000000000157E-2</v>
      </c>
      <c r="Y141" s="38"/>
      <c r="Z141" s="38"/>
      <c r="AA141" s="38"/>
      <c r="AB141" s="38"/>
      <c r="AC141" s="38"/>
      <c r="AD141" s="38"/>
      <c r="AE141" s="38"/>
      <c r="AF141" s="38"/>
      <c r="AG141" s="31" t="s">
        <v>144</v>
      </c>
      <c r="AH141" s="38">
        <v>9.7750000000000198E-2</v>
      </c>
      <c r="AI141" s="31" t="s">
        <v>83</v>
      </c>
      <c r="AJ141" s="27">
        <v>9.1899999999999996E-2</v>
      </c>
      <c r="AK141" s="24" t="s">
        <v>151</v>
      </c>
      <c r="AL141" s="27">
        <v>0.10095000000000039</v>
      </c>
      <c r="AM141" s="38"/>
      <c r="AN141" s="38"/>
      <c r="AO141" s="36"/>
      <c r="AP141" s="36"/>
      <c r="AQ141" s="23">
        <v>0.10060000000000038</v>
      </c>
      <c r="AR141" s="33" t="s">
        <v>284</v>
      </c>
      <c r="AS141" s="36"/>
      <c r="AT141" s="36"/>
      <c r="AU141" s="64">
        <v>9.7439999999999999E-2</v>
      </c>
      <c r="AV141" s="31" t="s">
        <v>70</v>
      </c>
      <c r="AW141" s="27">
        <v>9.1899999999999996E-2</v>
      </c>
      <c r="AX141" s="36"/>
      <c r="AY141" s="36"/>
      <c r="AZ141" s="30" t="s">
        <v>150</v>
      </c>
      <c r="BA141" s="23">
        <v>0.10095000000000039</v>
      </c>
      <c r="BB141" s="64">
        <v>9.4960000000000003E-2</v>
      </c>
      <c r="BI141" s="23">
        <v>9.9550000000000374E-2</v>
      </c>
      <c r="BJ141" s="23">
        <v>9.9550000000000374E-2</v>
      </c>
    </row>
    <row r="142" spans="1:62" x14ac:dyDescent="0.25">
      <c r="A142" s="70" t="str">
        <f>+'3.1.16'!A127</f>
        <v>2016-11-01</v>
      </c>
      <c r="B142" s="57" t="str">
        <f>+'3.1.16'!B127</f>
        <v>2019-10-31</v>
      </c>
      <c r="C142" s="57">
        <f>+'3.1.16'!C127</f>
        <v>36</v>
      </c>
      <c r="D142" s="57" t="str">
        <f>+'3.1.16'!D127</f>
        <v>WEST PENNPOWER</v>
      </c>
      <c r="E142" s="57" t="s">
        <v>370</v>
      </c>
      <c r="F142" s="81">
        <f>IF($E$11="",'3.1.16'!Y127/1000,Matrix!$E$11+('3.1.16'!Y127/1000))</f>
        <v>6.8499984871270542E-2</v>
      </c>
      <c r="G142" s="60">
        <f>IF($E$11="",'3.1.16'!Z127/1000,Matrix!$E$11+('3.1.16'!Z127/1000))</f>
        <v>7.0944194871270544E-2</v>
      </c>
      <c r="H142" s="63">
        <f>IF($E$11="",'3.1.16'!AA127/1000,Matrix!$E$11+('3.1.16'!AA127/1000))</f>
        <v>7.1156734871270541E-2</v>
      </c>
      <c r="I142" s="56"/>
      <c r="J142" s="75">
        <f t="shared" si="0"/>
        <v>6.8499984871270542E-2</v>
      </c>
      <c r="K142" s="60">
        <f t="shared" si="1"/>
        <v>7.0944194871270544E-2</v>
      </c>
      <c r="L142" s="63">
        <f t="shared" si="2"/>
        <v>7.1156734871270541E-2</v>
      </c>
      <c r="U142" s="24" t="s">
        <v>140</v>
      </c>
      <c r="V142">
        <v>0.12210000000000006</v>
      </c>
      <c r="W142" s="31" t="s">
        <v>141</v>
      </c>
      <c r="X142" s="38">
        <v>9.935000000000016E-2</v>
      </c>
      <c r="Y142" s="38"/>
      <c r="Z142" s="38"/>
      <c r="AA142" s="38"/>
      <c r="AB142" s="38"/>
      <c r="AC142" s="38"/>
      <c r="AD142" s="38"/>
      <c r="AE142" s="38"/>
      <c r="AF142" s="38"/>
      <c r="AG142" s="31" t="s">
        <v>144</v>
      </c>
      <c r="AH142" s="38">
        <v>9.8100000000000201E-2</v>
      </c>
      <c r="AI142" s="31" t="s">
        <v>83</v>
      </c>
      <c r="AJ142" s="27">
        <v>9.2399999999999996E-2</v>
      </c>
      <c r="AK142" s="24" t="s">
        <v>151</v>
      </c>
      <c r="AL142" s="27">
        <v>0.10130000000000039</v>
      </c>
      <c r="AM142" s="38"/>
      <c r="AN142" s="38"/>
      <c r="AO142" s="36"/>
      <c r="AP142" s="36"/>
      <c r="AQ142" s="23">
        <v>0.10095000000000039</v>
      </c>
      <c r="AR142" s="33" t="s">
        <v>285</v>
      </c>
      <c r="AS142" s="36"/>
      <c r="AT142" s="36"/>
      <c r="AU142" s="64">
        <v>9.7710000000000005E-2</v>
      </c>
      <c r="AV142" s="31" t="s">
        <v>70</v>
      </c>
      <c r="AW142" s="27">
        <v>9.2399999999999996E-2</v>
      </c>
      <c r="AX142" s="36"/>
      <c r="AY142" s="36"/>
      <c r="AZ142" s="30" t="s">
        <v>150</v>
      </c>
      <c r="BA142" s="23">
        <v>0.10130000000000039</v>
      </c>
      <c r="BB142" s="64">
        <v>9.5240000000000005E-2</v>
      </c>
      <c r="BI142" s="23">
        <v>9.9900000000000377E-2</v>
      </c>
      <c r="BJ142" s="23">
        <v>9.9900000000000377E-2</v>
      </c>
    </row>
    <row r="143" spans="1:62" x14ac:dyDescent="0.25">
      <c r="A143" s="68" t="str">
        <f>+'3.1.16'!A128</f>
        <v>2016-12-01</v>
      </c>
      <c r="B143" s="55" t="str">
        <f>+'3.1.16'!B128</f>
        <v>2017-11-30</v>
      </c>
      <c r="C143" s="55">
        <f>+'3.1.16'!C128</f>
        <v>12</v>
      </c>
      <c r="D143" s="55" t="str">
        <f>+'3.1.16'!D128</f>
        <v>WEST PENNPOWER</v>
      </c>
      <c r="E143" s="55" t="s">
        <v>370</v>
      </c>
      <c r="F143" s="80">
        <f>IF($E$11="",'3.1.16'!Y128/1000,Matrix!$E$11+('3.1.16'!Y128/1000))</f>
        <v>6.9161042739327092E-2</v>
      </c>
      <c r="G143" s="58">
        <f>IF($E$11="",'3.1.16'!Z128/1000,Matrix!$E$11+('3.1.16'!Z128/1000))</f>
        <v>7.160525273932708E-2</v>
      </c>
      <c r="H143" s="61">
        <f>IF($E$11="",'3.1.16'!AA128/1000,Matrix!$E$11+('3.1.16'!AA128/1000))</f>
        <v>7.1817792739327091E-2</v>
      </c>
      <c r="I143" s="55"/>
      <c r="J143" s="73">
        <f t="shared" ref="J143:J197" si="3">+F143</f>
        <v>6.9161042739327092E-2</v>
      </c>
      <c r="K143" s="58">
        <f t="shared" ref="K143:K198" si="4">+G143</f>
        <v>7.160525273932708E-2</v>
      </c>
      <c r="L143" s="61">
        <f t="shared" ref="L143:L198" si="5">+H143</f>
        <v>7.1817792739327091E-2</v>
      </c>
      <c r="U143" s="24" t="s">
        <v>140</v>
      </c>
      <c r="V143">
        <v>0.12260000000000006</v>
      </c>
      <c r="W143" s="31" t="s">
        <v>141</v>
      </c>
      <c r="X143" s="38">
        <v>9.9499999999999977E-2</v>
      </c>
      <c r="Y143" s="38"/>
      <c r="Z143" s="38"/>
      <c r="AA143" s="38"/>
      <c r="AB143" s="38"/>
      <c r="AC143" s="38"/>
      <c r="AD143" s="38"/>
      <c r="AE143" s="38"/>
      <c r="AF143" s="38"/>
      <c r="AG143" s="31" t="s">
        <v>144</v>
      </c>
      <c r="AH143" s="38">
        <v>9.8450000000000204E-2</v>
      </c>
      <c r="AI143" s="31" t="s">
        <v>83</v>
      </c>
      <c r="AJ143" s="27">
        <v>9.2899999999999996E-2</v>
      </c>
      <c r="AK143" s="24" t="s">
        <v>151</v>
      </c>
      <c r="AL143" s="27">
        <v>0.10165000000000039</v>
      </c>
      <c r="AM143" s="38"/>
      <c r="AN143" s="38"/>
      <c r="AO143" s="36"/>
      <c r="AP143" s="36"/>
      <c r="AQ143" s="23">
        <v>0.10130000000000039</v>
      </c>
      <c r="AR143" s="33" t="s">
        <v>286</v>
      </c>
      <c r="AS143" s="36"/>
      <c r="AT143" s="36"/>
      <c r="AU143" s="64">
        <v>9.7989999999999994E-2</v>
      </c>
      <c r="AV143" s="31" t="s">
        <v>70</v>
      </c>
      <c r="AW143" s="27">
        <v>9.2899999999999996E-2</v>
      </c>
      <c r="AX143" s="36"/>
      <c r="AY143" s="36"/>
      <c r="AZ143" s="30" t="s">
        <v>150</v>
      </c>
      <c r="BA143" s="23">
        <v>0.10165000000000039</v>
      </c>
      <c r="BB143" s="64">
        <v>9.5509999999999998E-2</v>
      </c>
      <c r="BI143" s="23">
        <v>0.10025000000000038</v>
      </c>
      <c r="BJ143" s="23">
        <v>0.10025000000000038</v>
      </c>
    </row>
    <row r="144" spans="1:62" x14ac:dyDescent="0.25">
      <c r="A144" s="69" t="str">
        <f>+'3.1.16'!A129</f>
        <v>2016-12-01</v>
      </c>
      <c r="B144" s="56" t="str">
        <f>+'3.1.16'!B129</f>
        <v>2018-05-31</v>
      </c>
      <c r="C144" s="56">
        <f>+'3.1.16'!C129</f>
        <v>18</v>
      </c>
      <c r="D144" s="56" t="str">
        <f>+'3.1.16'!D129</f>
        <v>WEST PENNPOWER</v>
      </c>
      <c r="E144" s="56" t="s">
        <v>370</v>
      </c>
      <c r="F144" s="79">
        <f>IF($E$11="",'3.1.16'!Y129/1000,Matrix!$E$11+('3.1.16'!Y129/1000))</f>
        <v>6.9816481827844667E-2</v>
      </c>
      <c r="G144" s="59">
        <f>IF($E$11="",'3.1.16'!Z129/1000,Matrix!$E$11+('3.1.16'!Z129/1000))</f>
        <v>7.226069182784467E-2</v>
      </c>
      <c r="H144" s="62">
        <f>IF($E$11="",'3.1.16'!AA129/1000,Matrix!$E$11+('3.1.16'!AA129/1000))</f>
        <v>7.2473231827844667E-2</v>
      </c>
      <c r="I144" s="56"/>
      <c r="J144" s="74">
        <f t="shared" si="3"/>
        <v>6.9816481827844667E-2</v>
      </c>
      <c r="K144" s="59">
        <f t="shared" si="4"/>
        <v>7.226069182784467E-2</v>
      </c>
      <c r="L144" s="62">
        <f t="shared" si="5"/>
        <v>7.2473231827844667E-2</v>
      </c>
      <c r="U144" s="24" t="s">
        <v>140</v>
      </c>
      <c r="V144">
        <v>0.12310000000000006</v>
      </c>
      <c r="W144" s="31" t="s">
        <v>141</v>
      </c>
      <c r="X144" s="38">
        <v>0.10049999999999998</v>
      </c>
      <c r="Y144" s="38"/>
      <c r="Z144" s="38"/>
      <c r="AA144" s="38"/>
      <c r="AB144" s="38"/>
      <c r="AC144" s="38"/>
      <c r="AD144" s="38"/>
      <c r="AE144" s="38"/>
      <c r="AF144" s="38"/>
      <c r="AG144" s="31" t="s">
        <v>144</v>
      </c>
      <c r="AH144" s="38">
        <v>9.8800000000000207E-2</v>
      </c>
      <c r="AI144" s="31" t="s">
        <v>83</v>
      </c>
      <c r="AJ144" s="27">
        <v>9.3399999999999997E-2</v>
      </c>
      <c r="AK144" s="24" t="s">
        <v>151</v>
      </c>
      <c r="AL144" s="27">
        <v>0.1020000000000004</v>
      </c>
      <c r="AM144" s="38"/>
      <c r="AN144" s="38"/>
      <c r="AO144" s="36"/>
      <c r="AP144" s="36"/>
      <c r="AQ144" s="23">
        <v>0.10165000000000039</v>
      </c>
      <c r="AR144" s="33" t="s">
        <v>287</v>
      </c>
      <c r="AS144" s="36"/>
      <c r="AT144" s="36"/>
      <c r="AU144" s="64">
        <v>9.826E-2</v>
      </c>
      <c r="AV144" s="31" t="s">
        <v>70</v>
      </c>
      <c r="AW144" s="27">
        <v>9.3399999999999997E-2</v>
      </c>
      <c r="AX144" s="36"/>
      <c r="AY144" s="36"/>
      <c r="AZ144" s="30" t="s">
        <v>150</v>
      </c>
      <c r="BA144" s="23">
        <v>0.1020000000000004</v>
      </c>
      <c r="BB144" s="64">
        <v>9.579E-2</v>
      </c>
      <c r="BI144" s="23">
        <v>0.10060000000000038</v>
      </c>
      <c r="BJ144" s="23">
        <v>0.10060000000000038</v>
      </c>
    </row>
    <row r="145" spans="1:62" x14ac:dyDescent="0.25">
      <c r="A145" s="69" t="str">
        <f>+'3.1.16'!A130</f>
        <v>2016-12-01</v>
      </c>
      <c r="B145" s="56" t="str">
        <f>+'3.1.16'!B130</f>
        <v>2018-11-30</v>
      </c>
      <c r="C145" s="56">
        <f>+'3.1.16'!C130</f>
        <v>24</v>
      </c>
      <c r="D145" s="56" t="str">
        <f>+'3.1.16'!D130</f>
        <v>WEST PENNPOWER</v>
      </c>
      <c r="E145" s="56" t="s">
        <v>370</v>
      </c>
      <c r="F145" s="79">
        <f>IF($E$11="",'3.1.16'!Y130/1000,Matrix!$E$11+('3.1.16'!Y130/1000))</f>
        <v>6.9598280146634967E-2</v>
      </c>
      <c r="G145" s="59">
        <f>IF($E$11="",'3.1.16'!Z130/1000,Matrix!$E$11+('3.1.16'!Z130/1000))</f>
        <v>7.2042490146634955E-2</v>
      </c>
      <c r="H145" s="62">
        <f>IF($E$11="",'3.1.16'!AA130/1000,Matrix!$E$11+('3.1.16'!AA130/1000))</f>
        <v>7.2255030146634952E-2</v>
      </c>
      <c r="I145" s="56"/>
      <c r="J145" s="74">
        <f t="shared" si="3"/>
        <v>6.9598280146634967E-2</v>
      </c>
      <c r="K145" s="59">
        <f t="shared" si="4"/>
        <v>7.2042490146634955E-2</v>
      </c>
      <c r="L145" s="62">
        <f t="shared" si="5"/>
        <v>7.2255030146634952E-2</v>
      </c>
      <c r="U145" s="24" t="s">
        <v>140</v>
      </c>
      <c r="V145">
        <v>0.12360000000000006</v>
      </c>
      <c r="W145" s="31" t="s">
        <v>141</v>
      </c>
      <c r="X145" s="38">
        <v>0.10149999999999998</v>
      </c>
      <c r="Y145" s="38"/>
      <c r="Z145" s="38"/>
      <c r="AA145" s="38"/>
      <c r="AB145" s="38"/>
      <c r="AC145" s="38"/>
      <c r="AD145" s="38"/>
      <c r="AE145" s="38"/>
      <c r="AF145" s="38"/>
      <c r="AG145" s="31" t="s">
        <v>144</v>
      </c>
      <c r="AH145" s="38">
        <v>9.915000000000021E-2</v>
      </c>
      <c r="AI145" s="31" t="s">
        <v>83</v>
      </c>
      <c r="AJ145" s="27">
        <v>9.3900000000000011E-2</v>
      </c>
      <c r="AK145" s="24" t="s">
        <v>151</v>
      </c>
      <c r="AL145" s="27">
        <v>0.1023500000000004</v>
      </c>
      <c r="AM145" s="38"/>
      <c r="AN145" s="38"/>
      <c r="AO145" s="36"/>
      <c r="AP145" s="36"/>
      <c r="AQ145" s="23">
        <v>0.1020000000000004</v>
      </c>
      <c r="AR145" s="33" t="s">
        <v>288</v>
      </c>
      <c r="AS145" s="36"/>
      <c r="AT145" s="36"/>
      <c r="AU145" s="64">
        <v>9.8540000000000003E-2</v>
      </c>
      <c r="AV145" s="31" t="s">
        <v>70</v>
      </c>
      <c r="AW145" s="27">
        <v>9.3900000000000011E-2</v>
      </c>
      <c r="AX145" s="36"/>
      <c r="AY145" s="36"/>
      <c r="AZ145" s="30" t="s">
        <v>150</v>
      </c>
      <c r="BA145" s="23">
        <v>0.1023500000000004</v>
      </c>
      <c r="BB145" s="64">
        <v>9.6060000000000006E-2</v>
      </c>
      <c r="BI145" s="23">
        <v>0.10095000000000039</v>
      </c>
      <c r="BJ145" s="23">
        <v>0.10095000000000039</v>
      </c>
    </row>
    <row r="146" spans="1:62" x14ac:dyDescent="0.25">
      <c r="A146" s="69" t="str">
        <f>+'3.1.16'!A131</f>
        <v>2016-12-01</v>
      </c>
      <c r="B146" s="56" t="str">
        <f>+'3.1.16'!B131</f>
        <v>2019-05-31</v>
      </c>
      <c r="C146" s="56">
        <f>+'3.1.16'!C131</f>
        <v>30</v>
      </c>
      <c r="D146" s="56" t="str">
        <f>+'3.1.16'!D131</f>
        <v>WEST PENNPOWER</v>
      </c>
      <c r="E146" s="56" t="s">
        <v>370</v>
      </c>
      <c r="F146" s="79">
        <f>IF($E$11="",'3.1.16'!Y131/1000,Matrix!$E$11+('3.1.16'!Y131/1000))</f>
        <v>6.9632641893013228E-2</v>
      </c>
      <c r="G146" s="59">
        <f>IF($E$11="",'3.1.16'!Z131/1000,Matrix!$E$11+('3.1.16'!Z131/1000))</f>
        <v>7.2076851893013216E-2</v>
      </c>
      <c r="H146" s="62">
        <f>IF($E$11="",'3.1.16'!AA131/1000,Matrix!$E$11+('3.1.16'!AA131/1000))</f>
        <v>7.2289391893013213E-2</v>
      </c>
      <c r="I146" s="56"/>
      <c r="J146" s="74">
        <f t="shared" si="3"/>
        <v>6.9632641893013228E-2</v>
      </c>
      <c r="K146" s="59">
        <f t="shared" si="4"/>
        <v>7.2076851893013216E-2</v>
      </c>
      <c r="L146" s="62">
        <f t="shared" si="5"/>
        <v>7.2289391893013213E-2</v>
      </c>
      <c r="U146" s="24" t="s">
        <v>140</v>
      </c>
      <c r="V146">
        <v>0.12410000000000006</v>
      </c>
      <c r="W146" s="31" t="s">
        <v>141</v>
      </c>
      <c r="X146" s="38">
        <v>0.10249999999999998</v>
      </c>
      <c r="Y146" s="38"/>
      <c r="Z146" s="38"/>
      <c r="AA146" s="38"/>
      <c r="AB146" s="38"/>
      <c r="AC146" s="38"/>
      <c r="AD146" s="38"/>
      <c r="AE146" s="38"/>
      <c r="AF146" s="38"/>
      <c r="AG146" s="31" t="s">
        <v>144</v>
      </c>
      <c r="AH146" s="38">
        <v>9.9500000000000213E-2</v>
      </c>
      <c r="AI146" s="31" t="s">
        <v>83</v>
      </c>
      <c r="AJ146" s="27">
        <v>9.4399999999999998E-2</v>
      </c>
      <c r="AK146" s="24" t="s">
        <v>151</v>
      </c>
      <c r="AL146" s="27">
        <v>0.1027000000000004</v>
      </c>
      <c r="AM146" s="38"/>
      <c r="AN146" s="38"/>
      <c r="AO146" s="36"/>
      <c r="AP146" s="36"/>
      <c r="AQ146" s="23">
        <v>0.1023500000000004</v>
      </c>
      <c r="AR146" s="33" t="s">
        <v>289</v>
      </c>
      <c r="AS146" s="36"/>
      <c r="AT146" s="36"/>
      <c r="AU146" s="64">
        <v>9.8809999999999995E-2</v>
      </c>
      <c r="AV146" s="31" t="s">
        <v>70</v>
      </c>
      <c r="AW146" s="27">
        <v>9.4399999999999998E-2</v>
      </c>
      <c r="AX146" s="36"/>
      <c r="AY146" s="36"/>
      <c r="AZ146" s="30" t="s">
        <v>150</v>
      </c>
      <c r="BA146" s="23">
        <v>0.1027000000000004</v>
      </c>
      <c r="BB146" s="64">
        <v>9.6339999999999995E-2</v>
      </c>
      <c r="BI146" s="23">
        <v>0.10130000000000039</v>
      </c>
      <c r="BJ146" s="23">
        <v>0.10130000000000039</v>
      </c>
    </row>
    <row r="147" spans="1:62" x14ac:dyDescent="0.25">
      <c r="A147" s="70" t="str">
        <f>+'3.1.16'!A132</f>
        <v>2016-12-01</v>
      </c>
      <c r="B147" s="57" t="str">
        <f>+'3.1.16'!B132</f>
        <v>2019-11-30</v>
      </c>
      <c r="C147" s="57">
        <f>+'3.1.16'!C132</f>
        <v>36</v>
      </c>
      <c r="D147" s="57" t="str">
        <f>+'3.1.16'!D132</f>
        <v>WEST PENNPOWER</v>
      </c>
      <c r="E147" s="57" t="s">
        <v>370</v>
      </c>
      <c r="F147" s="81">
        <f>IF($E$11="",'3.1.16'!Y132/1000,Matrix!$E$11+('3.1.16'!Y132/1000))</f>
        <v>6.8363439496566689E-2</v>
      </c>
      <c r="G147" s="60">
        <f>IF($E$11="",'3.1.16'!Z132/1000,Matrix!$E$11+('3.1.16'!Z132/1000))</f>
        <v>7.0807649496566677E-2</v>
      </c>
      <c r="H147" s="63">
        <f>IF($E$11="",'3.1.16'!AA132/1000,Matrix!$E$11+('3.1.16'!AA132/1000))</f>
        <v>7.1020189496566688E-2</v>
      </c>
      <c r="I147" s="56"/>
      <c r="J147" s="75">
        <f t="shared" si="3"/>
        <v>6.8363439496566689E-2</v>
      </c>
      <c r="K147" s="60">
        <f t="shared" si="4"/>
        <v>7.0807649496566677E-2</v>
      </c>
      <c r="L147" s="63">
        <f t="shared" si="5"/>
        <v>7.1020189496566688E-2</v>
      </c>
      <c r="U147" s="24" t="s">
        <v>140</v>
      </c>
      <c r="V147">
        <v>0.12460000000000006</v>
      </c>
      <c r="W147" s="31" t="s">
        <v>141</v>
      </c>
      <c r="X147" s="38">
        <v>0.10349999999999998</v>
      </c>
      <c r="Y147" s="38"/>
      <c r="Z147" s="38"/>
      <c r="AA147" s="38"/>
      <c r="AB147" s="38"/>
      <c r="AC147" s="38"/>
      <c r="AD147" s="38"/>
      <c r="AE147" s="38"/>
      <c r="AF147" s="38"/>
      <c r="AG147" s="31" t="s">
        <v>144</v>
      </c>
      <c r="AH147" s="38">
        <v>9.9850000000000216E-2</v>
      </c>
      <c r="AI147" s="31" t="s">
        <v>83</v>
      </c>
      <c r="AJ147" s="27">
        <v>9.4899999999999998E-2</v>
      </c>
      <c r="AK147" s="24" t="s">
        <v>151</v>
      </c>
      <c r="AL147" s="27">
        <v>0.10305000000000041</v>
      </c>
      <c r="AM147" s="38"/>
      <c r="AN147" s="38"/>
      <c r="AO147" s="36"/>
      <c r="AP147" s="36"/>
      <c r="AQ147" s="23">
        <v>0.1027000000000004</v>
      </c>
      <c r="AR147" s="33" t="s">
        <v>290</v>
      </c>
      <c r="AS147" s="36"/>
      <c r="AT147" s="36"/>
      <c r="AU147" s="64">
        <v>9.9089999999999998E-2</v>
      </c>
      <c r="AV147" s="31" t="s">
        <v>70</v>
      </c>
      <c r="AW147" s="27">
        <v>9.4899999999999998E-2</v>
      </c>
      <c r="AX147" s="36"/>
      <c r="AY147" s="36"/>
      <c r="AZ147" s="30" t="s">
        <v>150</v>
      </c>
      <c r="BA147" s="23">
        <v>0.10305000000000041</v>
      </c>
      <c r="BB147" s="64">
        <v>9.6610000000000001E-2</v>
      </c>
      <c r="BI147" s="23">
        <v>0.10165000000000039</v>
      </c>
      <c r="BJ147" s="23">
        <v>0.10165000000000039</v>
      </c>
    </row>
    <row r="148" spans="1:62" x14ac:dyDescent="0.25">
      <c r="A148" s="68" t="str">
        <f>+'3.1.16'!A133</f>
        <v>2017-01-01</v>
      </c>
      <c r="B148" s="55" t="str">
        <f>+'3.1.16'!B133</f>
        <v>2017-12-31</v>
      </c>
      <c r="C148" s="55">
        <f>+'3.1.16'!C133</f>
        <v>12</v>
      </c>
      <c r="D148" s="55" t="str">
        <f>+'3.1.16'!D133</f>
        <v>WEST PENNPOWER</v>
      </c>
      <c r="E148" s="55" t="s">
        <v>370</v>
      </c>
      <c r="F148" s="80">
        <f>IF($E$11="",'3.1.16'!Y133/1000,Matrix!$E$11+('3.1.16'!Y133/1000))</f>
        <v>6.9403385011595042E-2</v>
      </c>
      <c r="G148" s="58">
        <f>IF($E$11="",'3.1.16'!Z133/1000,Matrix!$E$11+('3.1.16'!Z133/1000))</f>
        <v>7.1847595011595045E-2</v>
      </c>
      <c r="H148" s="61">
        <f>IF($E$11="",'3.1.16'!AA133/1000,Matrix!$E$11+('3.1.16'!AA133/1000))</f>
        <v>7.2060135011595056E-2</v>
      </c>
      <c r="I148" s="55"/>
      <c r="J148" s="73">
        <f t="shared" si="3"/>
        <v>6.9403385011595042E-2</v>
      </c>
      <c r="K148" s="58">
        <f t="shared" si="4"/>
        <v>7.1847595011595045E-2</v>
      </c>
      <c r="L148" s="61">
        <f t="shared" si="5"/>
        <v>7.2060135011595056E-2</v>
      </c>
      <c r="U148" s="24" t="s">
        <v>140</v>
      </c>
      <c r="V148">
        <v>0.12510000000000004</v>
      </c>
      <c r="W148" s="31" t="s">
        <v>141</v>
      </c>
      <c r="X148" s="38">
        <v>0.10449999999999998</v>
      </c>
      <c r="Y148" s="38"/>
      <c r="Z148" s="38"/>
      <c r="AA148" s="38"/>
      <c r="AB148" s="38"/>
      <c r="AC148" s="38"/>
      <c r="AD148" s="38"/>
      <c r="AE148" s="38"/>
      <c r="AF148" s="38"/>
      <c r="AG148" s="31" t="s">
        <v>144</v>
      </c>
      <c r="AH148" s="38">
        <v>0.10020000000000022</v>
      </c>
      <c r="AI148" s="31" t="s">
        <v>83</v>
      </c>
      <c r="AJ148" s="27">
        <v>9.5399999999999985E-2</v>
      </c>
      <c r="AK148" s="24" t="s">
        <v>151</v>
      </c>
      <c r="AL148" s="27">
        <v>0.10340000000000041</v>
      </c>
      <c r="AM148" s="38"/>
      <c r="AN148" s="38"/>
      <c r="AO148" s="36"/>
      <c r="AP148" s="36"/>
      <c r="AQ148" s="23">
        <v>0.10305000000000041</v>
      </c>
      <c r="AR148" s="33" t="s">
        <v>291</v>
      </c>
      <c r="AS148" s="36"/>
      <c r="AT148" s="36"/>
      <c r="AU148" s="64">
        <v>9.9360000000000004E-2</v>
      </c>
      <c r="AV148" s="31" t="s">
        <v>70</v>
      </c>
      <c r="AW148" s="27">
        <v>9.5399999999999985E-2</v>
      </c>
      <c r="AX148" s="36"/>
      <c r="AY148" s="36"/>
      <c r="AZ148" s="30" t="s">
        <v>150</v>
      </c>
      <c r="BA148" s="23">
        <v>0.10340000000000041</v>
      </c>
      <c r="BB148" s="64">
        <v>9.6890000000000004E-2</v>
      </c>
      <c r="BI148" s="23">
        <v>0.1020000000000004</v>
      </c>
      <c r="BJ148" s="23">
        <v>0.1020000000000004</v>
      </c>
    </row>
    <row r="149" spans="1:62" x14ac:dyDescent="0.25">
      <c r="A149" s="69" t="str">
        <f>+'3.1.16'!A134</f>
        <v>2017-01-01</v>
      </c>
      <c r="B149" s="56" t="str">
        <f>+'3.1.16'!B134</f>
        <v>2018-06-30</v>
      </c>
      <c r="C149" s="56">
        <f>+'3.1.16'!C134</f>
        <v>18</v>
      </c>
      <c r="D149" s="56" t="str">
        <f>+'3.1.16'!D134</f>
        <v>WEST PENNPOWER</v>
      </c>
      <c r="E149" s="56" t="s">
        <v>370</v>
      </c>
      <c r="F149" s="79">
        <f>IF($E$11="",'3.1.16'!Y134/1000,Matrix!$E$11+('3.1.16'!Y134/1000))</f>
        <v>7.0495943715020271E-2</v>
      </c>
      <c r="G149" s="59">
        <f>IF($E$11="",'3.1.16'!Z134/1000,Matrix!$E$11+('3.1.16'!Z134/1000))</f>
        <v>7.2940153715020273E-2</v>
      </c>
      <c r="H149" s="62">
        <f>IF($E$11="",'3.1.16'!AA134/1000,Matrix!$E$11+('3.1.16'!AA134/1000))</f>
        <v>7.3152693715020284E-2</v>
      </c>
      <c r="I149" s="56"/>
      <c r="J149" s="74">
        <f t="shared" si="3"/>
        <v>7.0495943715020271E-2</v>
      </c>
      <c r="K149" s="59">
        <f t="shared" si="4"/>
        <v>7.2940153715020273E-2</v>
      </c>
      <c r="L149" s="62">
        <f t="shared" si="5"/>
        <v>7.3152693715020284E-2</v>
      </c>
      <c r="U149" s="24" t="s">
        <v>140</v>
      </c>
      <c r="V149">
        <v>0.12560000000000004</v>
      </c>
      <c r="W149" s="31" t="s">
        <v>141</v>
      </c>
      <c r="X149" s="38">
        <v>0.10549999999999998</v>
      </c>
      <c r="Y149" s="38"/>
      <c r="Z149" s="38"/>
      <c r="AA149" s="38"/>
      <c r="AB149" s="38"/>
      <c r="AC149" s="38"/>
      <c r="AD149" s="38"/>
      <c r="AE149" s="38"/>
      <c r="AF149" s="38"/>
      <c r="AG149" s="31" t="s">
        <v>144</v>
      </c>
      <c r="AH149" s="38">
        <v>0.10055000000000022</v>
      </c>
      <c r="AI149" s="31" t="s">
        <v>83</v>
      </c>
      <c r="AJ149" s="27">
        <v>9.5899999999999999E-2</v>
      </c>
      <c r="AK149" s="24" t="s">
        <v>151</v>
      </c>
      <c r="AL149" s="27">
        <v>0.10375000000000041</v>
      </c>
      <c r="AM149" s="38"/>
      <c r="AN149" s="38"/>
      <c r="AO149" s="36"/>
      <c r="AP149" s="36"/>
      <c r="AQ149" s="23">
        <v>0.10340000000000041</v>
      </c>
      <c r="AR149" s="33" t="s">
        <v>292</v>
      </c>
      <c r="AS149" s="36"/>
      <c r="AT149" s="36"/>
      <c r="AU149" s="64">
        <v>9.9640000000000006E-2</v>
      </c>
      <c r="AV149" s="31" t="s">
        <v>70</v>
      </c>
      <c r="AW149" s="27">
        <v>9.5899999999999999E-2</v>
      </c>
      <c r="AX149" s="36"/>
      <c r="AY149" s="36"/>
      <c r="AZ149" s="30" t="s">
        <v>150</v>
      </c>
      <c r="BA149" s="23">
        <v>0.10375000000000041</v>
      </c>
      <c r="BB149" s="64">
        <v>9.7159999999999996E-2</v>
      </c>
      <c r="BI149" s="23">
        <v>0.1023500000000004</v>
      </c>
      <c r="BJ149" s="23">
        <v>0.1023500000000004</v>
      </c>
    </row>
    <row r="150" spans="1:62" x14ac:dyDescent="0.25">
      <c r="A150" s="69" t="str">
        <f>+'3.1.16'!A135</f>
        <v>2017-01-01</v>
      </c>
      <c r="B150" s="56" t="str">
        <f>+'3.1.16'!B135</f>
        <v>2018-12-31</v>
      </c>
      <c r="C150" s="56">
        <f>+'3.1.16'!C135</f>
        <v>24</v>
      </c>
      <c r="D150" s="56" t="str">
        <f>+'3.1.16'!D135</f>
        <v>WEST PENNPOWER</v>
      </c>
      <c r="E150" s="56" t="s">
        <v>370</v>
      </c>
      <c r="F150" s="79">
        <f>IF($E$11="",'3.1.16'!Y135/1000,Matrix!$E$11+('3.1.16'!Y135/1000))</f>
        <v>6.9514293377242825E-2</v>
      </c>
      <c r="G150" s="59">
        <f>IF($E$11="",'3.1.16'!Z135/1000,Matrix!$E$11+('3.1.16'!Z135/1000))</f>
        <v>7.19585033772428E-2</v>
      </c>
      <c r="H150" s="62">
        <f>IF($E$11="",'3.1.16'!AA135/1000,Matrix!$E$11+('3.1.16'!AA135/1000))</f>
        <v>7.2171043377242811E-2</v>
      </c>
      <c r="I150" s="56"/>
      <c r="J150" s="74">
        <f t="shared" si="3"/>
        <v>6.9514293377242825E-2</v>
      </c>
      <c r="K150" s="59">
        <f t="shared" si="4"/>
        <v>7.19585033772428E-2</v>
      </c>
      <c r="L150" s="62">
        <f t="shared" si="5"/>
        <v>7.2171043377242811E-2</v>
      </c>
      <c r="U150" s="24" t="s">
        <v>140</v>
      </c>
      <c r="V150">
        <v>0.12610000000000005</v>
      </c>
      <c r="W150" s="31" t="s">
        <v>141</v>
      </c>
      <c r="X150" s="38">
        <v>0.10649999999999998</v>
      </c>
      <c r="Y150" s="38"/>
      <c r="Z150" s="38"/>
      <c r="AA150" s="38"/>
      <c r="AB150" s="38"/>
      <c r="AC150" s="38"/>
      <c r="AD150" s="38"/>
      <c r="AE150" s="38"/>
      <c r="AF150" s="38"/>
      <c r="AG150" s="31" t="s">
        <v>144</v>
      </c>
      <c r="AH150" s="38">
        <v>0.10090000000000023</v>
      </c>
      <c r="AI150" s="31" t="s">
        <v>83</v>
      </c>
      <c r="AJ150" s="27">
        <v>9.64E-2</v>
      </c>
      <c r="AK150" s="24" t="s">
        <v>151</v>
      </c>
      <c r="AL150" s="27">
        <v>0.10410000000000041</v>
      </c>
      <c r="AM150" s="38"/>
      <c r="AN150" s="38"/>
      <c r="AO150" s="36"/>
      <c r="AP150" s="36"/>
      <c r="AQ150" s="23">
        <v>0.10375000000000041</v>
      </c>
      <c r="AR150" s="33" t="s">
        <v>293</v>
      </c>
      <c r="AS150" s="36"/>
      <c r="AT150" s="36"/>
      <c r="AU150" s="64">
        <v>9.9909999999999999E-2</v>
      </c>
      <c r="AV150" s="31" t="s">
        <v>70</v>
      </c>
      <c r="AW150" s="27">
        <v>9.64E-2</v>
      </c>
      <c r="AX150" s="36"/>
      <c r="AY150" s="36"/>
      <c r="AZ150" s="30" t="s">
        <v>150</v>
      </c>
      <c r="BA150" s="23">
        <v>0.10410000000000041</v>
      </c>
      <c r="BB150" s="64">
        <v>9.7439999999999999E-2</v>
      </c>
      <c r="BI150" s="23">
        <v>0.1027000000000004</v>
      </c>
      <c r="BJ150" s="23">
        <v>0.1027000000000004</v>
      </c>
    </row>
    <row r="151" spans="1:62" x14ac:dyDescent="0.25">
      <c r="A151" s="69" t="str">
        <f>+'3.1.16'!A136</f>
        <v>2017-01-01</v>
      </c>
      <c r="B151" s="56" t="str">
        <f>+'3.1.16'!B136</f>
        <v>2019-06-30</v>
      </c>
      <c r="C151" s="56">
        <f>+'3.1.16'!C136</f>
        <v>30</v>
      </c>
      <c r="D151" s="56" t="str">
        <f>+'3.1.16'!D136</f>
        <v>WEST PENNPOWER</v>
      </c>
      <c r="E151" s="56" t="s">
        <v>370</v>
      </c>
      <c r="F151" s="79">
        <f>IF($E$11="",'3.1.16'!Y136/1000,Matrix!$E$11+('3.1.16'!Y136/1000))</f>
        <v>6.9805865771546793E-2</v>
      </c>
      <c r="G151" s="59">
        <f>IF($E$11="",'3.1.16'!Z136/1000,Matrix!$E$11+('3.1.16'!Z136/1000))</f>
        <v>7.2250075771546796E-2</v>
      </c>
      <c r="H151" s="62">
        <f>IF($E$11="",'3.1.16'!AA136/1000,Matrix!$E$11+('3.1.16'!AA136/1000))</f>
        <v>7.2462615771546793E-2</v>
      </c>
      <c r="I151" s="56"/>
      <c r="J151" s="74">
        <f t="shared" si="3"/>
        <v>6.9805865771546793E-2</v>
      </c>
      <c r="K151" s="59">
        <f t="shared" si="4"/>
        <v>7.2250075771546796E-2</v>
      </c>
      <c r="L151" s="62">
        <f t="shared" si="5"/>
        <v>7.2462615771546793E-2</v>
      </c>
      <c r="U151" s="24" t="s">
        <v>140</v>
      </c>
      <c r="V151">
        <v>0.12660000000000005</v>
      </c>
      <c r="W151" s="31" t="s">
        <v>141</v>
      </c>
      <c r="X151" s="38">
        <v>0.10749999999999998</v>
      </c>
      <c r="Y151" s="38"/>
      <c r="Z151" s="38"/>
      <c r="AA151" s="38"/>
      <c r="AB151" s="38"/>
      <c r="AC151" s="38"/>
      <c r="AD151" s="38"/>
      <c r="AE151" s="38"/>
      <c r="AF151" s="38"/>
      <c r="AG151" s="31" t="s">
        <v>144</v>
      </c>
      <c r="AH151" s="38">
        <v>0.10125000000000023</v>
      </c>
      <c r="AI151" s="31" t="s">
        <v>83</v>
      </c>
      <c r="AJ151" s="27">
        <v>9.69E-2</v>
      </c>
      <c r="AK151" s="24" t="s">
        <v>151</v>
      </c>
      <c r="AL151" s="27">
        <v>0.10445000000000042</v>
      </c>
      <c r="AM151" s="38"/>
      <c r="AN151" s="38"/>
      <c r="AO151" s="36"/>
      <c r="AP151" s="36"/>
      <c r="AQ151" s="23">
        <v>0.10410000000000041</v>
      </c>
      <c r="AR151" s="33" t="s">
        <v>294</v>
      </c>
      <c r="AS151" s="36"/>
      <c r="AT151" s="36"/>
      <c r="AU151" s="64">
        <v>0.10019</v>
      </c>
      <c r="AV151" s="31" t="s">
        <v>70</v>
      </c>
      <c r="AW151" s="27">
        <v>9.69E-2</v>
      </c>
      <c r="AX151" s="36"/>
      <c r="AY151" s="36"/>
      <c r="AZ151" s="30" t="s">
        <v>150</v>
      </c>
      <c r="BA151" s="23">
        <v>0.10445000000000042</v>
      </c>
      <c r="BB151" s="64">
        <v>9.7710000000000005E-2</v>
      </c>
      <c r="BI151" s="23">
        <v>0.10305000000000041</v>
      </c>
      <c r="BJ151" s="23">
        <v>0.10305000000000041</v>
      </c>
    </row>
    <row r="152" spans="1:62" x14ac:dyDescent="0.25">
      <c r="A152" s="70" t="str">
        <f>+'3.1.16'!A137</f>
        <v>2017-01-01</v>
      </c>
      <c r="B152" s="57" t="str">
        <f>+'3.1.16'!B137</f>
        <v>2019-12-31</v>
      </c>
      <c r="C152" s="57">
        <f>+'3.1.16'!C137</f>
        <v>36</v>
      </c>
      <c r="D152" s="57" t="str">
        <f>+'3.1.16'!D137</f>
        <v>WEST PENNPOWER</v>
      </c>
      <c r="E152" s="57" t="s">
        <v>370</v>
      </c>
      <c r="F152" s="81">
        <f>IF($E$11="",'3.1.16'!Y137/1000,Matrix!$E$11+('3.1.16'!Y137/1000))</f>
        <v>6.8055400055403781E-2</v>
      </c>
      <c r="G152" s="60">
        <f>IF($E$11="",'3.1.16'!Z137/1000,Matrix!$E$11+('3.1.16'!Z137/1000))</f>
        <v>7.0499610055403783E-2</v>
      </c>
      <c r="H152" s="63">
        <f>IF($E$11="",'3.1.16'!AA137/1000,Matrix!$E$11+('3.1.16'!AA137/1000))</f>
        <v>7.071215005540378E-2</v>
      </c>
      <c r="I152" s="56"/>
      <c r="J152" s="75">
        <f t="shared" si="3"/>
        <v>6.8055400055403781E-2</v>
      </c>
      <c r="K152" s="60">
        <f t="shared" si="4"/>
        <v>7.0499610055403783E-2</v>
      </c>
      <c r="L152" s="63">
        <f t="shared" si="5"/>
        <v>7.071215005540378E-2</v>
      </c>
      <c r="U152" s="24" t="s">
        <v>140</v>
      </c>
      <c r="V152">
        <v>0.12710000000000005</v>
      </c>
      <c r="W152" s="31" t="s">
        <v>141</v>
      </c>
      <c r="X152" s="38">
        <v>0.10849999999999999</v>
      </c>
      <c r="Y152" s="38"/>
      <c r="Z152" s="38"/>
      <c r="AA152" s="38"/>
      <c r="AB152" s="38"/>
      <c r="AC152" s="38"/>
      <c r="AD152" s="38"/>
      <c r="AE152" s="38"/>
      <c r="AF152" s="38"/>
      <c r="AG152" s="31" t="s">
        <v>144</v>
      </c>
      <c r="AH152" s="38">
        <v>0.10160000000000023</v>
      </c>
      <c r="AI152" s="31" t="s">
        <v>83</v>
      </c>
      <c r="AJ152" s="27">
        <v>9.74E-2</v>
      </c>
      <c r="AK152" s="24" t="s">
        <v>151</v>
      </c>
      <c r="AL152" s="27">
        <v>0.10480000000000042</v>
      </c>
      <c r="AM152" s="38"/>
      <c r="AN152" s="38"/>
      <c r="AO152" s="36"/>
      <c r="AP152" s="36"/>
      <c r="AQ152" s="23">
        <v>0.10445000000000042</v>
      </c>
      <c r="AR152" s="33" t="s">
        <v>295</v>
      </c>
      <c r="AS152" s="36"/>
      <c r="AT152" s="36"/>
      <c r="AU152" s="64">
        <v>0.10045999999999999</v>
      </c>
      <c r="AV152" s="31" t="s">
        <v>70</v>
      </c>
      <c r="AW152" s="27">
        <v>9.74E-2</v>
      </c>
      <c r="AX152" s="36"/>
      <c r="AY152" s="36"/>
      <c r="AZ152" s="30" t="s">
        <v>150</v>
      </c>
      <c r="BA152" s="23">
        <v>0.10480000000000042</v>
      </c>
      <c r="BB152" s="64">
        <v>9.7989999999999994E-2</v>
      </c>
      <c r="BI152" s="23">
        <v>0.10340000000000041</v>
      </c>
      <c r="BJ152" s="23">
        <v>0.10340000000000041</v>
      </c>
    </row>
    <row r="153" spans="1:62" x14ac:dyDescent="0.25">
      <c r="A153" s="68" t="str">
        <f>+'3.1.16'!A138</f>
        <v>2017-02-01</v>
      </c>
      <c r="B153" s="55" t="str">
        <f>+'3.1.16'!B138</f>
        <v>2018-01-31</v>
      </c>
      <c r="C153" s="55">
        <f>+'3.1.16'!C138</f>
        <v>12</v>
      </c>
      <c r="D153" s="55" t="str">
        <f>+'3.1.16'!D138</f>
        <v>WEST PENNPOWER</v>
      </c>
      <c r="E153" s="55" t="s">
        <v>370</v>
      </c>
      <c r="F153" s="80">
        <f>IF($E$11="",'3.1.16'!Y138/1000,Matrix!$E$11+('3.1.16'!Y138/1000))</f>
        <v>6.9752847597885373E-2</v>
      </c>
      <c r="G153" s="58">
        <f>IF($E$11="",'3.1.16'!Z138/1000,Matrix!$E$11+('3.1.16'!Z138/1000))</f>
        <v>7.2197057597885375E-2</v>
      </c>
      <c r="H153" s="61">
        <f>IF($E$11="",'3.1.16'!AA138/1000,Matrix!$E$11+('3.1.16'!AA138/1000))</f>
        <v>7.2409597597885386E-2</v>
      </c>
      <c r="I153" s="55"/>
      <c r="J153" s="73">
        <f t="shared" si="3"/>
        <v>6.9752847597885373E-2</v>
      </c>
      <c r="K153" s="58">
        <f t="shared" si="4"/>
        <v>7.2197057597885375E-2</v>
      </c>
      <c r="L153" s="61">
        <f t="shared" si="5"/>
        <v>7.2409597597885386E-2</v>
      </c>
      <c r="U153" s="24" t="s">
        <v>140</v>
      </c>
      <c r="V153">
        <v>0.12760000000000005</v>
      </c>
      <c r="W153" s="31" t="s">
        <v>141</v>
      </c>
      <c r="X153" s="38">
        <v>0.10949999999999999</v>
      </c>
      <c r="Y153" s="38"/>
      <c r="Z153" s="38"/>
      <c r="AA153" s="38"/>
      <c r="AB153" s="38"/>
      <c r="AC153" s="38"/>
      <c r="AD153" s="38"/>
      <c r="AE153" s="38"/>
      <c r="AF153" s="38"/>
      <c r="AG153" s="31" t="s">
        <v>144</v>
      </c>
      <c r="AH153" s="38">
        <v>0.10195000000000023</v>
      </c>
      <c r="AI153" s="31" t="s">
        <v>83</v>
      </c>
      <c r="AJ153" s="27">
        <v>9.7899999999999987E-2</v>
      </c>
      <c r="AK153" s="24" t="s">
        <v>151</v>
      </c>
      <c r="AL153" s="27">
        <v>0.10515000000000042</v>
      </c>
      <c r="AM153" s="38"/>
      <c r="AN153" s="38"/>
      <c r="AO153" s="36"/>
      <c r="AP153" s="36"/>
      <c r="AQ153" s="23">
        <v>0.10480000000000042</v>
      </c>
      <c r="AR153" s="33" t="s">
        <v>296</v>
      </c>
      <c r="AS153" s="36"/>
      <c r="AT153" s="36"/>
      <c r="AU153" s="64">
        <v>0.10074</v>
      </c>
      <c r="AV153" s="31" t="s">
        <v>70</v>
      </c>
      <c r="AW153" s="27">
        <v>9.7899999999999987E-2</v>
      </c>
      <c r="AX153" s="36"/>
      <c r="AY153" s="36"/>
      <c r="AZ153" s="30" t="s">
        <v>150</v>
      </c>
      <c r="BA153" s="23">
        <v>0.10515000000000042</v>
      </c>
      <c r="BB153" s="64">
        <v>9.826E-2</v>
      </c>
      <c r="BI153" s="23">
        <v>0.10375000000000041</v>
      </c>
      <c r="BJ153" s="23">
        <v>0.10375000000000041</v>
      </c>
    </row>
    <row r="154" spans="1:62" x14ac:dyDescent="0.25">
      <c r="A154" s="69" t="str">
        <f>+'3.1.16'!A139</f>
        <v>2017-02-01</v>
      </c>
      <c r="B154" s="56" t="str">
        <f>+'3.1.16'!B139</f>
        <v>2018-07-31</v>
      </c>
      <c r="C154" s="56">
        <f>+'3.1.16'!C139</f>
        <v>18</v>
      </c>
      <c r="D154" s="56" t="str">
        <f>+'3.1.16'!D139</f>
        <v>WEST PENNPOWER</v>
      </c>
      <c r="E154" s="56" t="s">
        <v>370</v>
      </c>
      <c r="F154" s="79">
        <f>IF($E$11="",'3.1.16'!Y139/1000,Matrix!$E$11+('3.1.16'!Y139/1000))</f>
        <v>7.0243264390525098E-2</v>
      </c>
      <c r="G154" s="59">
        <f>IF($E$11="",'3.1.16'!Z139/1000,Matrix!$E$11+('3.1.16'!Z139/1000))</f>
        <v>7.26874743905251E-2</v>
      </c>
      <c r="H154" s="62">
        <f>IF($E$11="",'3.1.16'!AA139/1000,Matrix!$E$11+('3.1.16'!AA139/1000))</f>
        <v>7.2900014390525097E-2</v>
      </c>
      <c r="I154" s="56"/>
      <c r="J154" s="74">
        <f t="shared" si="3"/>
        <v>7.0243264390525098E-2</v>
      </c>
      <c r="K154" s="59">
        <f t="shared" si="4"/>
        <v>7.26874743905251E-2</v>
      </c>
      <c r="L154" s="62">
        <f t="shared" si="5"/>
        <v>7.2900014390525097E-2</v>
      </c>
      <c r="U154" s="24" t="s">
        <v>140</v>
      </c>
      <c r="V154">
        <v>0.12810000000000005</v>
      </c>
      <c r="W154" s="31" t="s">
        <v>141</v>
      </c>
      <c r="X154" s="38">
        <v>0.11049999999999999</v>
      </c>
      <c r="Y154" s="38"/>
      <c r="Z154" s="38"/>
      <c r="AA154" s="38"/>
      <c r="AB154" s="38"/>
      <c r="AC154" s="38"/>
      <c r="AD154" s="38"/>
      <c r="AE154" s="38"/>
      <c r="AF154" s="38"/>
      <c r="AG154" s="31" t="s">
        <v>144</v>
      </c>
      <c r="AH154" s="38">
        <v>0.10230000000000024</v>
      </c>
      <c r="AI154" s="31" t="s">
        <v>83</v>
      </c>
      <c r="AJ154" s="27">
        <v>9.8400000000000001E-2</v>
      </c>
      <c r="AK154" s="24" t="s">
        <v>151</v>
      </c>
      <c r="AL154" s="27">
        <v>0.10550000000000043</v>
      </c>
      <c r="AM154" s="38"/>
      <c r="AN154" s="38"/>
      <c r="AO154" s="36"/>
      <c r="AP154" s="36"/>
      <c r="AQ154" s="23">
        <v>0.10515000000000042</v>
      </c>
      <c r="AR154" s="33" t="s">
        <v>297</v>
      </c>
      <c r="AS154" s="36"/>
      <c r="AT154" s="36"/>
      <c r="AU154" s="64">
        <v>0.10101</v>
      </c>
      <c r="AV154" s="31" t="s">
        <v>70</v>
      </c>
      <c r="AW154" s="27">
        <v>9.8400000000000001E-2</v>
      </c>
      <c r="AX154" s="36"/>
      <c r="AY154" s="36"/>
      <c r="AZ154" s="30" t="s">
        <v>150</v>
      </c>
      <c r="BA154" s="23">
        <v>0.10550000000000043</v>
      </c>
      <c r="BB154" s="64">
        <v>9.8540000000000003E-2</v>
      </c>
      <c r="BI154" s="23">
        <v>0.10410000000000041</v>
      </c>
      <c r="BJ154" s="23">
        <v>0.10410000000000041</v>
      </c>
    </row>
    <row r="155" spans="1:62" x14ac:dyDescent="0.25">
      <c r="A155" s="69" t="str">
        <f>+'3.1.16'!A140</f>
        <v>2017-02-01</v>
      </c>
      <c r="B155" s="56" t="str">
        <f>+'3.1.16'!B140</f>
        <v>2019-01-31</v>
      </c>
      <c r="C155" s="56">
        <f>+'3.1.16'!C140</f>
        <v>24</v>
      </c>
      <c r="D155" s="56" t="str">
        <f>+'3.1.16'!D140</f>
        <v>WEST PENNPOWER</v>
      </c>
      <c r="E155" s="56" t="s">
        <v>370</v>
      </c>
      <c r="F155" s="79">
        <f>IF($E$11="",'3.1.16'!Y140/1000,Matrix!$E$11+('3.1.16'!Y140/1000))</f>
        <v>6.9645341388384005E-2</v>
      </c>
      <c r="G155" s="59">
        <f>IF($E$11="",'3.1.16'!Z140/1000,Matrix!$E$11+('3.1.16'!Z140/1000))</f>
        <v>7.2089551388384007E-2</v>
      </c>
      <c r="H155" s="62">
        <f>IF($E$11="",'3.1.16'!AA140/1000,Matrix!$E$11+('3.1.16'!AA140/1000))</f>
        <v>7.2302091388384018E-2</v>
      </c>
      <c r="I155" s="56"/>
      <c r="J155" s="74">
        <f t="shared" si="3"/>
        <v>6.9645341388384005E-2</v>
      </c>
      <c r="K155" s="59">
        <f t="shared" si="4"/>
        <v>7.2089551388384007E-2</v>
      </c>
      <c r="L155" s="62">
        <f t="shared" si="5"/>
        <v>7.2302091388384018E-2</v>
      </c>
      <c r="U155" s="24" t="s">
        <v>140</v>
      </c>
      <c r="V155">
        <v>0.12860000000000005</v>
      </c>
      <c r="W155" s="31" t="s">
        <v>141</v>
      </c>
      <c r="X155" s="38">
        <v>0.11149999999999999</v>
      </c>
      <c r="Y155" s="38"/>
      <c r="Z155" s="38"/>
      <c r="AA155" s="38"/>
      <c r="AB155" s="38"/>
      <c r="AC155" s="38"/>
      <c r="AD155" s="38"/>
      <c r="AE155" s="38"/>
      <c r="AF155" s="38"/>
      <c r="AG155" s="31" t="s">
        <v>144</v>
      </c>
      <c r="AH155" s="38">
        <v>0.10265000000000024</v>
      </c>
      <c r="AI155" s="31" t="s">
        <v>83</v>
      </c>
      <c r="AJ155" s="27">
        <v>9.8900000000000002E-2</v>
      </c>
      <c r="AK155" s="24" t="s">
        <v>151</v>
      </c>
      <c r="AL155" s="27">
        <v>0.10585000000000043</v>
      </c>
      <c r="AM155" s="38"/>
      <c r="AN155" s="38"/>
      <c r="AO155" s="36"/>
      <c r="AP155" s="36"/>
      <c r="AQ155" s="23">
        <v>0.10550000000000043</v>
      </c>
      <c r="AR155" s="33" t="s">
        <v>298</v>
      </c>
      <c r="AS155" s="36"/>
      <c r="AT155" s="36"/>
      <c r="AU155" s="64">
        <v>0.10129000000000001</v>
      </c>
      <c r="AV155" s="31" t="s">
        <v>70</v>
      </c>
      <c r="AW155" s="27">
        <v>9.8900000000000002E-2</v>
      </c>
      <c r="AX155" s="36"/>
      <c r="AY155" s="36"/>
      <c r="AZ155" s="30" t="s">
        <v>150</v>
      </c>
      <c r="BA155" s="23">
        <v>0.10585000000000043</v>
      </c>
      <c r="BB155" s="64">
        <v>9.8809999999999995E-2</v>
      </c>
      <c r="BI155" s="23">
        <v>0.10445000000000042</v>
      </c>
      <c r="BJ155" s="23">
        <v>0.10445000000000042</v>
      </c>
    </row>
    <row r="156" spans="1:62" x14ac:dyDescent="0.25">
      <c r="A156" s="69" t="str">
        <f>+'3.1.16'!A141</f>
        <v>2017-02-01</v>
      </c>
      <c r="B156" s="56" t="str">
        <f>+'3.1.16'!B141</f>
        <v>2019-07-31</v>
      </c>
      <c r="C156" s="56">
        <f>+'3.1.16'!C141</f>
        <v>30</v>
      </c>
      <c r="D156" s="56" t="str">
        <f>+'3.1.16'!D141</f>
        <v>WEST PENNPOWER</v>
      </c>
      <c r="E156" s="56" t="s">
        <v>370</v>
      </c>
      <c r="F156" s="79">
        <f>IF($E$11="",'3.1.16'!Y141/1000,Matrix!$E$11+('3.1.16'!Y141/1000))</f>
        <v>6.9415595728046384E-2</v>
      </c>
      <c r="G156" s="59">
        <f>IF($E$11="",'3.1.16'!Z141/1000,Matrix!$E$11+('3.1.16'!Z141/1000))</f>
        <v>7.1859805728046386E-2</v>
      </c>
      <c r="H156" s="62">
        <f>IF($E$11="",'3.1.16'!AA141/1000,Matrix!$E$11+('3.1.16'!AA141/1000))</f>
        <v>7.2072345728046383E-2</v>
      </c>
      <c r="I156" s="56"/>
      <c r="J156" s="74">
        <f t="shared" si="3"/>
        <v>6.9415595728046384E-2</v>
      </c>
      <c r="K156" s="59">
        <f t="shared" si="4"/>
        <v>7.1859805728046386E-2</v>
      </c>
      <c r="L156" s="62">
        <f t="shared" si="5"/>
        <v>7.2072345728046383E-2</v>
      </c>
      <c r="U156" s="24" t="s">
        <v>140</v>
      </c>
      <c r="V156">
        <v>0.12910000000000005</v>
      </c>
      <c r="W156" s="31" t="s">
        <v>141</v>
      </c>
      <c r="X156" s="38">
        <v>0.11249999999999999</v>
      </c>
      <c r="Y156" s="38"/>
      <c r="Z156" s="38"/>
      <c r="AA156" s="38"/>
      <c r="AB156" s="38"/>
      <c r="AC156" s="38"/>
      <c r="AD156" s="38"/>
      <c r="AE156" s="38"/>
      <c r="AF156" s="38"/>
      <c r="AG156" s="31" t="s">
        <v>144</v>
      </c>
      <c r="AH156" s="38">
        <v>0.10300000000000024</v>
      </c>
      <c r="AI156" s="31" t="s">
        <v>83</v>
      </c>
      <c r="AJ156" s="27">
        <v>9.9399999999999988E-2</v>
      </c>
      <c r="AK156" s="24" t="s">
        <v>151</v>
      </c>
      <c r="AL156" s="27">
        <v>0.10620000000000043</v>
      </c>
      <c r="AM156" s="38"/>
      <c r="AN156" s="38"/>
      <c r="AO156" s="36"/>
      <c r="AP156" s="36"/>
      <c r="AQ156" s="23">
        <v>0.10585000000000043</v>
      </c>
      <c r="AR156" s="33" t="s">
        <v>299</v>
      </c>
      <c r="AS156" s="36"/>
      <c r="AT156" s="36"/>
      <c r="AU156" s="64">
        <v>0.10156</v>
      </c>
      <c r="AV156" s="31" t="s">
        <v>70</v>
      </c>
      <c r="AW156" s="27">
        <v>9.9399999999999988E-2</v>
      </c>
      <c r="AX156" s="36"/>
      <c r="AY156" s="36"/>
      <c r="AZ156" s="30" t="s">
        <v>150</v>
      </c>
      <c r="BA156" s="23">
        <v>0.10620000000000043</v>
      </c>
      <c r="BB156" s="64">
        <v>9.9089999999999998E-2</v>
      </c>
      <c r="BI156" s="23">
        <v>0.10480000000000042</v>
      </c>
      <c r="BJ156" s="23">
        <v>0.10480000000000042</v>
      </c>
    </row>
    <row r="157" spans="1:62" x14ac:dyDescent="0.25">
      <c r="A157" s="70" t="str">
        <f>+'3.1.16'!A142</f>
        <v>2017-02-01</v>
      </c>
      <c r="B157" s="57" t="str">
        <f>+'3.1.16'!B142</f>
        <v>2020-01-31</v>
      </c>
      <c r="C157" s="57">
        <f>+'3.1.16'!C142</f>
        <v>36</v>
      </c>
      <c r="D157" s="57" t="str">
        <f>+'3.1.16'!D142</f>
        <v>WEST PENNPOWER</v>
      </c>
      <c r="E157" s="57" t="s">
        <v>370</v>
      </c>
      <c r="F157" s="81">
        <f>IF($E$11="",'3.1.16'!Y142/1000,Matrix!$E$11+('3.1.16'!Y142/1000))</f>
        <v>6.7908487168710452E-2</v>
      </c>
      <c r="G157" s="60">
        <f>IF($E$11="",'3.1.16'!Z142/1000,Matrix!$E$11+('3.1.16'!Z142/1000))</f>
        <v>7.0352697168710454E-2</v>
      </c>
      <c r="H157" s="63">
        <f>IF($E$11="",'3.1.16'!AA142/1000,Matrix!$E$11+('3.1.16'!AA142/1000))</f>
        <v>7.0565237168710451E-2</v>
      </c>
      <c r="I157" s="56"/>
      <c r="J157" s="75">
        <f t="shared" si="3"/>
        <v>6.7908487168710452E-2</v>
      </c>
      <c r="K157" s="60">
        <f t="shared" si="4"/>
        <v>7.0352697168710454E-2</v>
      </c>
      <c r="L157" s="63">
        <f t="shared" si="5"/>
        <v>7.0565237168710451E-2</v>
      </c>
      <c r="U157" s="24" t="s">
        <v>140</v>
      </c>
      <c r="V157">
        <v>0.12960000000000005</v>
      </c>
      <c r="W157" s="31" t="s">
        <v>141</v>
      </c>
      <c r="X157" s="38">
        <v>0.11349999999999999</v>
      </c>
      <c r="Y157" s="38"/>
      <c r="Z157" s="38"/>
      <c r="AA157" s="38"/>
      <c r="AB157" s="38"/>
      <c r="AC157" s="38"/>
      <c r="AD157" s="38"/>
      <c r="AE157" s="38"/>
      <c r="AF157" s="38"/>
      <c r="AG157" s="31" t="s">
        <v>144</v>
      </c>
      <c r="AH157" s="38">
        <v>0.10335000000000025</v>
      </c>
      <c r="AI157" s="31" t="s">
        <v>83</v>
      </c>
      <c r="AJ157" s="27">
        <v>9.9900000000000003E-2</v>
      </c>
      <c r="AK157" s="24" t="s">
        <v>151</v>
      </c>
      <c r="AL157" s="27">
        <v>0.10655000000000044</v>
      </c>
      <c r="AM157" s="38"/>
      <c r="AN157" s="38"/>
      <c r="AO157" s="36"/>
      <c r="AP157" s="36"/>
      <c r="AQ157" s="23">
        <v>0.10620000000000043</v>
      </c>
      <c r="AR157" s="33" t="s">
        <v>300</v>
      </c>
      <c r="AS157" s="36"/>
      <c r="AT157" s="36"/>
      <c r="AU157" s="64">
        <v>0.10184</v>
      </c>
      <c r="AV157" s="31" t="s">
        <v>70</v>
      </c>
      <c r="AW157" s="27">
        <v>9.9900000000000003E-2</v>
      </c>
      <c r="AX157" s="36"/>
      <c r="AY157" s="36"/>
      <c r="AZ157" s="30" t="s">
        <v>150</v>
      </c>
      <c r="BA157" s="23">
        <v>0.10655000000000044</v>
      </c>
      <c r="BB157" s="64">
        <v>9.9360000000000004E-2</v>
      </c>
      <c r="BI157" s="23">
        <v>0.10515000000000042</v>
      </c>
      <c r="BJ157" s="23">
        <v>0.10515000000000042</v>
      </c>
    </row>
    <row r="158" spans="1:62" x14ac:dyDescent="0.25">
      <c r="A158" s="68" t="str">
        <f>+'3.1.16'!A143</f>
        <v>2017-03-01</v>
      </c>
      <c r="B158" s="55" t="str">
        <f>+'3.1.16'!B143</f>
        <v>2018-02-28</v>
      </c>
      <c r="C158" s="55">
        <f>+'3.1.16'!C143</f>
        <v>12</v>
      </c>
      <c r="D158" s="55" t="str">
        <f>+'3.1.16'!D143</f>
        <v>WEST PENNPOWER</v>
      </c>
      <c r="E158" s="55" t="s">
        <v>370</v>
      </c>
      <c r="F158" s="80">
        <f>IF($E$11="",'3.1.16'!Y143/1000,Matrix!$E$11+('3.1.16'!Y143/1000))</f>
        <v>6.9980900956465864E-2</v>
      </c>
      <c r="G158" s="58">
        <f>IF($E$11="",'3.1.16'!Z143/1000,Matrix!$E$11+('3.1.16'!Z143/1000))</f>
        <v>7.2425110956465852E-2</v>
      </c>
      <c r="H158" s="61">
        <f>IF($E$11="",'3.1.16'!AA143/1000,Matrix!$E$11+('3.1.16'!AA143/1000))</f>
        <v>7.2637650956465863E-2</v>
      </c>
      <c r="I158" s="55"/>
      <c r="J158" s="73">
        <f t="shared" si="3"/>
        <v>6.9980900956465864E-2</v>
      </c>
      <c r="K158" s="58">
        <f t="shared" si="4"/>
        <v>7.2425110956465852E-2</v>
      </c>
      <c r="L158" s="61">
        <f t="shared" si="5"/>
        <v>7.2637650956465863E-2</v>
      </c>
      <c r="U158" s="24" t="s">
        <v>140</v>
      </c>
      <c r="V158">
        <v>0.13010000000000005</v>
      </c>
      <c r="W158" s="31" t="s">
        <v>141</v>
      </c>
      <c r="X158" s="38">
        <v>0.11449999999999999</v>
      </c>
      <c r="Y158" s="38"/>
      <c r="Z158" s="38"/>
      <c r="AA158" s="38"/>
      <c r="AB158" s="38"/>
      <c r="AC158" s="38"/>
      <c r="AD158" s="38"/>
      <c r="AE158" s="38"/>
      <c r="AF158" s="38"/>
      <c r="AG158" s="31" t="s">
        <v>144</v>
      </c>
      <c r="AH158" s="38">
        <v>0.10370000000000025</v>
      </c>
      <c r="AI158" s="31" t="s">
        <v>83</v>
      </c>
      <c r="AJ158" s="27">
        <v>0.10039999999999999</v>
      </c>
      <c r="AK158" s="24" t="s">
        <v>151</v>
      </c>
      <c r="AL158" s="27">
        <v>0.10690000000000044</v>
      </c>
      <c r="AM158" s="38"/>
      <c r="AN158" s="38"/>
      <c r="AO158" s="36"/>
      <c r="AP158" s="36"/>
      <c r="AQ158" s="23">
        <v>0.10655000000000044</v>
      </c>
      <c r="AR158" s="33" t="s">
        <v>301</v>
      </c>
      <c r="AS158" s="36"/>
      <c r="AT158" s="36"/>
      <c r="AU158" s="64">
        <v>0.10211000000000001</v>
      </c>
      <c r="AV158" s="36"/>
      <c r="AW158" s="36"/>
      <c r="AX158" s="36"/>
      <c r="AY158" s="36"/>
      <c r="AZ158" s="30" t="s">
        <v>150</v>
      </c>
      <c r="BA158" s="23">
        <v>0.10690000000000044</v>
      </c>
      <c r="BB158" s="64">
        <v>9.9640000000000006E-2</v>
      </c>
      <c r="BI158" s="23">
        <v>0.10550000000000043</v>
      </c>
      <c r="BJ158" s="23">
        <v>0.10550000000000043</v>
      </c>
    </row>
    <row r="159" spans="1:62" x14ac:dyDescent="0.25">
      <c r="A159" s="69" t="str">
        <f>+'3.1.16'!A144</f>
        <v>2017-03-01</v>
      </c>
      <c r="B159" s="56" t="str">
        <f>+'3.1.16'!B144</f>
        <v>2018-08-31</v>
      </c>
      <c r="C159" s="56">
        <f>+'3.1.16'!C144</f>
        <v>18</v>
      </c>
      <c r="D159" s="56" t="str">
        <f>+'3.1.16'!D144</f>
        <v>WEST PENNPOWER</v>
      </c>
      <c r="E159" s="56" t="s">
        <v>370</v>
      </c>
      <c r="F159" s="79">
        <f>IF($E$11="",'3.1.16'!Y144/1000,Matrix!$E$11+('3.1.16'!Y144/1000))</f>
        <v>7.0134157556762375E-2</v>
      </c>
      <c r="G159" s="59">
        <f>IF($E$11="",'3.1.16'!Z144/1000,Matrix!$E$11+('3.1.16'!Z144/1000))</f>
        <v>7.2578367556762377E-2</v>
      </c>
      <c r="H159" s="62">
        <f>IF($E$11="",'3.1.16'!AA144/1000,Matrix!$E$11+('3.1.16'!AA144/1000))</f>
        <v>7.2790907556762374E-2</v>
      </c>
      <c r="I159" s="56"/>
      <c r="J159" s="74">
        <f t="shared" si="3"/>
        <v>7.0134157556762375E-2</v>
      </c>
      <c r="K159" s="59">
        <f t="shared" si="4"/>
        <v>7.2578367556762377E-2</v>
      </c>
      <c r="L159" s="62">
        <f t="shared" si="5"/>
        <v>7.2790907556762374E-2</v>
      </c>
      <c r="U159" s="24" t="s">
        <v>140</v>
      </c>
      <c r="V159">
        <v>0.13210000000000005</v>
      </c>
      <c r="W159" s="31" t="s">
        <v>141</v>
      </c>
      <c r="X159" s="38">
        <v>0.11849999999999999</v>
      </c>
      <c r="Y159" s="38"/>
      <c r="Z159" s="38"/>
      <c r="AA159" s="38"/>
      <c r="AB159" s="38"/>
      <c r="AC159" s="38"/>
      <c r="AD159" s="38"/>
      <c r="AE159" s="38"/>
      <c r="AF159" s="38"/>
      <c r="AG159" s="31" t="s">
        <v>144</v>
      </c>
      <c r="AH159" s="38">
        <v>0.10510000000000026</v>
      </c>
      <c r="AI159" s="31" t="s">
        <v>83</v>
      </c>
      <c r="AJ159" s="27">
        <v>0.1024</v>
      </c>
      <c r="AK159" s="24" t="s">
        <v>151</v>
      </c>
      <c r="AL159" s="27">
        <v>0.10830000000000045</v>
      </c>
      <c r="AM159" s="38"/>
      <c r="AN159" s="38"/>
      <c r="AO159" s="36"/>
      <c r="AP159" s="36"/>
      <c r="AQ159" s="23">
        <v>0.10795000000000045</v>
      </c>
      <c r="AR159" s="33" t="s">
        <v>302</v>
      </c>
      <c r="AS159" s="36"/>
      <c r="AT159" s="36"/>
      <c r="AU159" s="64">
        <v>0.10321</v>
      </c>
      <c r="AV159" s="36"/>
      <c r="AW159" s="36"/>
      <c r="AX159" s="36"/>
      <c r="AY159" s="36"/>
      <c r="AZ159" s="30" t="s">
        <v>150</v>
      </c>
      <c r="BA159" s="23">
        <v>0.10830000000000045</v>
      </c>
      <c r="BB159" s="64">
        <v>0.10074</v>
      </c>
      <c r="BI159" s="23">
        <v>0.10585000000000043</v>
      </c>
      <c r="BJ159" s="23">
        <v>0.10585000000000043</v>
      </c>
    </row>
    <row r="160" spans="1:62" x14ac:dyDescent="0.25">
      <c r="A160" s="69" t="str">
        <f>+'3.1.16'!A145</f>
        <v>2017-03-01</v>
      </c>
      <c r="B160" s="56" t="str">
        <f>+'3.1.16'!B145</f>
        <v>2019-02-28</v>
      </c>
      <c r="C160" s="56">
        <f>+'3.1.16'!C145</f>
        <v>24</v>
      </c>
      <c r="D160" s="56" t="str">
        <f>+'3.1.16'!D145</f>
        <v>WEST PENNPOWER</v>
      </c>
      <c r="E160" s="56" t="s">
        <v>370</v>
      </c>
      <c r="F160" s="79">
        <f>IF($E$11="",'3.1.16'!Y145/1000,Matrix!$E$11+('3.1.16'!Y145/1000))</f>
        <v>6.9743474614216053E-2</v>
      </c>
      <c r="G160" s="59">
        <f>IF($E$11="",'3.1.16'!Z145/1000,Matrix!$E$11+('3.1.16'!Z145/1000))</f>
        <v>7.2187684614216041E-2</v>
      </c>
      <c r="H160" s="62">
        <f>IF($E$11="",'3.1.16'!AA145/1000,Matrix!$E$11+('3.1.16'!AA145/1000))</f>
        <v>7.2400224614216038E-2</v>
      </c>
      <c r="I160" s="56"/>
      <c r="J160" s="74">
        <f t="shared" si="3"/>
        <v>6.9743474614216053E-2</v>
      </c>
      <c r="K160" s="59">
        <f t="shared" si="4"/>
        <v>7.2187684614216041E-2</v>
      </c>
      <c r="L160" s="62">
        <f t="shared" si="5"/>
        <v>7.2400224614216038E-2</v>
      </c>
      <c r="U160" s="24" t="s">
        <v>140</v>
      </c>
      <c r="V160">
        <v>0.13260000000000005</v>
      </c>
      <c r="W160" s="31" t="s">
        <v>141</v>
      </c>
      <c r="X160" s="38">
        <v>0.1195</v>
      </c>
      <c r="Y160" s="38"/>
      <c r="Z160" s="38"/>
      <c r="AA160" s="38"/>
      <c r="AB160" s="38"/>
      <c r="AC160" s="38"/>
      <c r="AD160" s="38"/>
      <c r="AE160" s="38"/>
      <c r="AF160" s="38"/>
      <c r="AG160" s="31" t="s">
        <v>144</v>
      </c>
      <c r="AH160" s="38">
        <v>0.10545000000000027</v>
      </c>
      <c r="AI160" s="31" t="s">
        <v>83</v>
      </c>
      <c r="AJ160" s="27">
        <v>0.10289999999999999</v>
      </c>
      <c r="AK160" s="24" t="s">
        <v>151</v>
      </c>
      <c r="AL160" s="27">
        <v>0.10865000000000045</v>
      </c>
      <c r="AM160" s="38"/>
      <c r="AN160" s="38"/>
      <c r="AO160" s="36"/>
      <c r="AP160" s="36"/>
      <c r="AQ160" s="23">
        <v>0.10830000000000045</v>
      </c>
      <c r="AR160" s="33" t="s">
        <v>303</v>
      </c>
      <c r="AS160" s="36"/>
      <c r="AT160" s="36"/>
      <c r="AU160" s="64">
        <v>0.10349</v>
      </c>
      <c r="AV160" s="36"/>
      <c r="AW160" s="36"/>
      <c r="AX160" s="36"/>
      <c r="AY160" s="36"/>
      <c r="AZ160" s="30" t="s">
        <v>150</v>
      </c>
      <c r="BA160" s="23">
        <v>0.10865000000000045</v>
      </c>
      <c r="BB160" s="64">
        <v>0.10101</v>
      </c>
      <c r="BI160" s="23">
        <v>0.10620000000000043</v>
      </c>
      <c r="BJ160" s="23">
        <v>0.10620000000000043</v>
      </c>
    </row>
    <row r="161" spans="1:62" x14ac:dyDescent="0.25">
      <c r="A161" s="69" t="str">
        <f>+'3.1.16'!A146</f>
        <v>2017-03-01</v>
      </c>
      <c r="B161" s="56" t="str">
        <f>+'3.1.16'!B146</f>
        <v>2019-08-31</v>
      </c>
      <c r="C161" s="56">
        <f>+'3.1.16'!C146</f>
        <v>30</v>
      </c>
      <c r="D161" s="56" t="str">
        <f>+'3.1.16'!D146</f>
        <v>WEST PENNPOWER</v>
      </c>
      <c r="E161" s="56" t="s">
        <v>370</v>
      </c>
      <c r="F161" s="79">
        <f>IF($E$11="",'3.1.16'!Y146/1000,Matrix!$E$11+('3.1.16'!Y146/1000))</f>
        <v>6.9104778361091038E-2</v>
      </c>
      <c r="G161" s="59">
        <f>IF($E$11="",'3.1.16'!Z146/1000,Matrix!$E$11+('3.1.16'!Z146/1000))</f>
        <v>7.154898836109104E-2</v>
      </c>
      <c r="H161" s="62">
        <f>IF($E$11="",'3.1.16'!AA146/1000,Matrix!$E$11+('3.1.16'!AA146/1000))</f>
        <v>7.1761528361091037E-2</v>
      </c>
      <c r="I161" s="56"/>
      <c r="J161" s="74">
        <f t="shared" si="3"/>
        <v>6.9104778361091038E-2</v>
      </c>
      <c r="K161" s="59">
        <f t="shared" si="4"/>
        <v>7.154898836109104E-2</v>
      </c>
      <c r="L161" s="62">
        <f t="shared" si="5"/>
        <v>7.1761528361091037E-2</v>
      </c>
      <c r="U161" s="24" t="s">
        <v>140</v>
      </c>
      <c r="V161">
        <v>0.13310000000000005</v>
      </c>
      <c r="W161" s="31" t="s">
        <v>141</v>
      </c>
      <c r="X161" s="38">
        <v>0.12</v>
      </c>
      <c r="Y161" s="38"/>
      <c r="Z161" s="38"/>
      <c r="AA161" s="38"/>
      <c r="AB161" s="38"/>
      <c r="AC161" s="38"/>
      <c r="AD161" s="38"/>
      <c r="AE161" s="38"/>
      <c r="AF161" s="38"/>
      <c r="AG161" s="31" t="s">
        <v>144</v>
      </c>
      <c r="AH161" s="38">
        <v>0.10580000000000027</v>
      </c>
      <c r="AI161" s="31" t="s">
        <v>83</v>
      </c>
      <c r="AJ161" s="27">
        <v>0.10339999999999999</v>
      </c>
      <c r="AK161" s="24" t="s">
        <v>151</v>
      </c>
      <c r="AL161" s="27">
        <v>0.10900000000000046</v>
      </c>
      <c r="AM161" s="38"/>
      <c r="AN161" s="38"/>
      <c r="AO161" s="36"/>
      <c r="AP161" s="36"/>
      <c r="AQ161" s="23">
        <v>0.10865000000000045</v>
      </c>
      <c r="AR161" s="33" t="s">
        <v>304</v>
      </c>
      <c r="AS161" s="36"/>
      <c r="AT161" s="36"/>
      <c r="AU161" s="64">
        <v>0.10376000000000001</v>
      </c>
      <c r="AV161" s="36"/>
      <c r="AW161" s="36"/>
      <c r="AX161" s="36"/>
      <c r="AY161" s="36"/>
      <c r="AZ161" s="30" t="s">
        <v>150</v>
      </c>
      <c r="BA161" s="23">
        <v>0.10900000000000046</v>
      </c>
      <c r="BB161" s="64">
        <v>0.10129000000000001</v>
      </c>
      <c r="BI161" s="23">
        <v>0.10655000000000044</v>
      </c>
      <c r="BJ161" s="23">
        <v>0.10655000000000044</v>
      </c>
    </row>
    <row r="162" spans="1:62" x14ac:dyDescent="0.25">
      <c r="A162" s="70" t="str">
        <f>+'3.1.16'!A147</f>
        <v>2017-03-01</v>
      </c>
      <c r="B162" s="57" t="str">
        <f>+'3.1.16'!B147</f>
        <v>2020-02-29</v>
      </c>
      <c r="C162" s="57">
        <f>+'3.1.16'!C147</f>
        <v>36</v>
      </c>
      <c r="D162" s="57" t="str">
        <f>+'3.1.16'!D147</f>
        <v>WEST PENNPOWER</v>
      </c>
      <c r="E162" s="57" t="s">
        <v>370</v>
      </c>
      <c r="F162" s="81">
        <f>IF($E$11="",'3.1.16'!Y147/1000,Matrix!$E$11+('3.1.16'!Y147/1000))</f>
        <v>6.7750504251072166E-2</v>
      </c>
      <c r="G162" s="60">
        <f>IF($E$11="",'3.1.16'!Z147/1000,Matrix!$E$11+('3.1.16'!Z147/1000))</f>
        <v>7.0194714251072168E-2</v>
      </c>
      <c r="H162" s="63">
        <f>IF($E$11="",'3.1.16'!AA147/1000,Matrix!$E$11+('3.1.16'!AA147/1000))</f>
        <v>7.0407254251072166E-2</v>
      </c>
      <c r="I162" s="56"/>
      <c r="J162" s="75">
        <f t="shared" si="3"/>
        <v>6.7750504251072166E-2</v>
      </c>
      <c r="K162" s="60">
        <f t="shared" si="4"/>
        <v>7.0194714251072168E-2</v>
      </c>
      <c r="L162" s="63">
        <f t="shared" si="5"/>
        <v>7.0407254251072166E-2</v>
      </c>
      <c r="U162" s="24" t="s">
        <v>140</v>
      </c>
      <c r="V162">
        <v>0.13360000000000005</v>
      </c>
      <c r="W162" s="31" t="s">
        <v>141</v>
      </c>
      <c r="X162" s="38">
        <v>0.1205</v>
      </c>
      <c r="Y162" s="38"/>
      <c r="Z162" s="38"/>
      <c r="AA162" s="38"/>
      <c r="AB162" s="38"/>
      <c r="AC162" s="38"/>
      <c r="AD162" s="38"/>
      <c r="AE162" s="38"/>
      <c r="AF162" s="38"/>
      <c r="AG162" s="31" t="s">
        <v>144</v>
      </c>
      <c r="AH162" s="38">
        <v>0.10615000000000027</v>
      </c>
      <c r="AI162" s="31" t="s">
        <v>83</v>
      </c>
      <c r="AJ162" s="27">
        <v>0.10390000000000001</v>
      </c>
      <c r="AK162" s="24" t="s">
        <v>151</v>
      </c>
      <c r="AL162" s="27">
        <v>0.10935000000000046</v>
      </c>
      <c r="AM162" s="38"/>
      <c r="AN162" s="38"/>
      <c r="AO162" s="36"/>
      <c r="AP162" s="36"/>
      <c r="AQ162" s="23">
        <v>0.10900000000000046</v>
      </c>
      <c r="AR162" s="33" t="s">
        <v>305</v>
      </c>
      <c r="AS162" s="36"/>
      <c r="AT162" s="36"/>
      <c r="AU162" s="64">
        <v>0.10403999999999999</v>
      </c>
      <c r="AV162" s="36"/>
      <c r="AW162" s="36"/>
      <c r="AX162" s="36"/>
      <c r="AY162" s="36"/>
      <c r="AZ162" s="30" t="s">
        <v>150</v>
      </c>
      <c r="BA162" s="23">
        <v>0.10935000000000046</v>
      </c>
      <c r="BB162" s="64">
        <v>0.10156</v>
      </c>
      <c r="BI162" s="23">
        <v>0.10690000000000044</v>
      </c>
      <c r="BJ162" s="23">
        <v>0.10690000000000044</v>
      </c>
    </row>
    <row r="163" spans="1:62" x14ac:dyDescent="0.25">
      <c r="A163" s="68" t="str">
        <f>+'3.1.16'!A148</f>
        <v>2017-04-01</v>
      </c>
      <c r="B163" s="55" t="str">
        <f>+'3.1.16'!B148</f>
        <v>2018-03-31</v>
      </c>
      <c r="C163" s="55">
        <f>+'3.1.16'!C148</f>
        <v>12</v>
      </c>
      <c r="D163" s="55" t="str">
        <f>+'3.1.16'!D148</f>
        <v>WEST PENNPOWER</v>
      </c>
      <c r="E163" s="55" t="s">
        <v>370</v>
      </c>
      <c r="F163" s="80">
        <f>IF($E$11="",'3.1.16'!Y148/1000,Matrix!$E$11+('3.1.16'!Y148/1000))</f>
        <v>7.0074569039449003E-2</v>
      </c>
      <c r="G163" s="58">
        <f>IF($E$11="",'3.1.16'!Z148/1000,Matrix!$E$11+('3.1.16'!Z148/1000))</f>
        <v>7.2518779039449005E-2</v>
      </c>
      <c r="H163" s="61">
        <f>IF($E$11="",'3.1.16'!AA148/1000,Matrix!$E$11+('3.1.16'!AA148/1000))</f>
        <v>7.2731319039449002E-2</v>
      </c>
      <c r="I163" s="55"/>
      <c r="J163" s="73">
        <f t="shared" si="3"/>
        <v>7.0074569039449003E-2</v>
      </c>
      <c r="K163" s="58">
        <f t="shared" si="4"/>
        <v>7.2518779039449005E-2</v>
      </c>
      <c r="L163" s="61">
        <f t="shared" si="5"/>
        <v>7.2731319039449002E-2</v>
      </c>
      <c r="U163" s="24" t="s">
        <v>140</v>
      </c>
      <c r="V163">
        <v>0.13410000000000005</v>
      </c>
      <c r="W163" s="31" t="s">
        <v>141</v>
      </c>
      <c r="X163" s="38">
        <v>0.121</v>
      </c>
      <c r="Y163" s="38"/>
      <c r="Z163" s="38"/>
      <c r="AA163" s="38"/>
      <c r="AB163" s="38"/>
      <c r="AC163" s="38"/>
      <c r="AD163" s="38"/>
      <c r="AE163" s="38"/>
      <c r="AF163" s="38"/>
      <c r="AG163" s="31" t="s">
        <v>144</v>
      </c>
      <c r="AH163" s="38">
        <v>0.10650000000000028</v>
      </c>
      <c r="AI163" s="31" t="s">
        <v>83</v>
      </c>
      <c r="AJ163" s="27">
        <v>0.10439999999999999</v>
      </c>
      <c r="AK163" s="24" t="s">
        <v>151</v>
      </c>
      <c r="AL163" s="27">
        <v>0.10970000000000046</v>
      </c>
      <c r="AM163" s="38"/>
      <c r="AN163" s="38"/>
      <c r="AO163" s="36"/>
      <c r="AP163" s="36"/>
      <c r="AQ163" s="23">
        <v>0.10935000000000046</v>
      </c>
      <c r="AR163" s="33" t="s">
        <v>306</v>
      </c>
      <c r="AS163" s="36"/>
      <c r="AT163" s="36"/>
      <c r="AU163" s="64">
        <v>0.10431</v>
      </c>
      <c r="AV163" s="36"/>
      <c r="AW163" s="36"/>
      <c r="AX163" s="36"/>
      <c r="AY163" s="36"/>
      <c r="AZ163" s="30" t="s">
        <v>150</v>
      </c>
      <c r="BA163" s="23">
        <v>0.10970000000000046</v>
      </c>
      <c r="BB163" s="64">
        <v>0.10184</v>
      </c>
      <c r="BI163" s="23">
        <v>0.10725000000000044</v>
      </c>
      <c r="BJ163" s="23">
        <v>0.10725000000000044</v>
      </c>
    </row>
    <row r="164" spans="1:62" x14ac:dyDescent="0.25">
      <c r="A164" s="69" t="str">
        <f>+'3.1.16'!A149</f>
        <v>2017-04-01</v>
      </c>
      <c r="B164" s="56" t="str">
        <f>+'3.1.16'!B149</f>
        <v>2018-09-30</v>
      </c>
      <c r="C164" s="56">
        <f>+'3.1.16'!C149</f>
        <v>18</v>
      </c>
      <c r="D164" s="56" t="str">
        <f>+'3.1.16'!D149</f>
        <v>WEST PENNPOWER</v>
      </c>
      <c r="E164" s="56" t="s">
        <v>370</v>
      </c>
      <c r="F164" s="79">
        <f>IF($E$11="",'3.1.16'!Y149/1000,Matrix!$E$11+('3.1.16'!Y149/1000))</f>
        <v>7.0475458045303169E-2</v>
      </c>
      <c r="G164" s="59">
        <f>IF($E$11="",'3.1.16'!Z149/1000,Matrix!$E$11+('3.1.16'!Z149/1000))</f>
        <v>7.2919668045303171E-2</v>
      </c>
      <c r="H164" s="62">
        <f>IF($E$11="",'3.1.16'!AA149/1000,Matrix!$E$11+('3.1.16'!AA149/1000))</f>
        <v>7.3132208045303154E-2</v>
      </c>
      <c r="I164" s="56"/>
      <c r="J164" s="74">
        <f t="shared" si="3"/>
        <v>7.0475458045303169E-2</v>
      </c>
      <c r="K164" s="59">
        <f t="shared" si="4"/>
        <v>7.2919668045303171E-2</v>
      </c>
      <c r="L164" s="62">
        <f t="shared" si="5"/>
        <v>7.3132208045303154E-2</v>
      </c>
      <c r="U164" s="24" t="s">
        <v>140</v>
      </c>
      <c r="V164">
        <v>0.13460000000000005</v>
      </c>
      <c r="W164" s="31" t="s">
        <v>141</v>
      </c>
      <c r="X164" s="38">
        <v>0.1215</v>
      </c>
      <c r="Y164" s="38"/>
      <c r="Z164" s="38"/>
      <c r="AA164" s="38"/>
      <c r="AB164" s="38"/>
      <c r="AC164" s="38"/>
      <c r="AD164" s="38"/>
      <c r="AE164" s="38"/>
      <c r="AF164" s="38"/>
      <c r="AG164" s="31" t="s">
        <v>144</v>
      </c>
      <c r="AH164" s="38">
        <v>0.10685000000000028</v>
      </c>
      <c r="AI164" s="31" t="s">
        <v>83</v>
      </c>
      <c r="AJ164" s="27">
        <v>0.10490000000000001</v>
      </c>
      <c r="AK164" s="24" t="s">
        <v>151</v>
      </c>
      <c r="AL164" s="27">
        <v>0.11005000000000047</v>
      </c>
      <c r="AM164" s="38"/>
      <c r="AN164" s="38"/>
      <c r="AO164" s="36"/>
      <c r="AP164" s="36"/>
      <c r="AQ164" s="23">
        <v>0.10970000000000046</v>
      </c>
      <c r="AR164" s="33" t="s">
        <v>307</v>
      </c>
      <c r="AS164" s="36"/>
      <c r="AT164" s="36"/>
      <c r="AU164" s="64">
        <v>0.10459</v>
      </c>
      <c r="AV164" s="36"/>
      <c r="AW164" s="36"/>
      <c r="AX164" s="36"/>
      <c r="AY164" s="36"/>
      <c r="AZ164" s="30" t="s">
        <v>150</v>
      </c>
      <c r="BA164" s="23">
        <v>0.11005000000000047</v>
      </c>
      <c r="BB164" s="64">
        <v>0.10211000000000001</v>
      </c>
      <c r="BI164" s="23">
        <v>0.10760000000000045</v>
      </c>
      <c r="BJ164" s="23">
        <v>0.10760000000000045</v>
      </c>
    </row>
    <row r="165" spans="1:62" x14ac:dyDescent="0.25">
      <c r="A165" s="69" t="str">
        <f>+'3.1.16'!A150</f>
        <v>2017-04-01</v>
      </c>
      <c r="B165" s="56" t="str">
        <f>+'3.1.16'!B150</f>
        <v>2019-03-31</v>
      </c>
      <c r="C165" s="56">
        <f>+'3.1.16'!C150</f>
        <v>24</v>
      </c>
      <c r="D165" s="56" t="str">
        <f>+'3.1.16'!D150</f>
        <v>WEST PENNPOWER</v>
      </c>
      <c r="E165" s="56" t="s">
        <v>370</v>
      </c>
      <c r="F165" s="79">
        <f>IF($E$11="",'3.1.16'!Y150/1000,Matrix!$E$11+('3.1.16'!Y150/1000))</f>
        <v>6.9734030947978157E-2</v>
      </c>
      <c r="G165" s="59">
        <f>IF($E$11="",'3.1.16'!Z150/1000,Matrix!$E$11+('3.1.16'!Z150/1000))</f>
        <v>7.2178240947978159E-2</v>
      </c>
      <c r="H165" s="62">
        <f>IF($E$11="",'3.1.16'!AA150/1000,Matrix!$E$11+('3.1.16'!AA150/1000))</f>
        <v>7.2390780947978156E-2</v>
      </c>
      <c r="I165" s="56"/>
      <c r="J165" s="74">
        <f t="shared" si="3"/>
        <v>6.9734030947978157E-2</v>
      </c>
      <c r="K165" s="59">
        <f t="shared" si="4"/>
        <v>7.2178240947978159E-2</v>
      </c>
      <c r="L165" s="62">
        <f t="shared" si="5"/>
        <v>7.2390780947978156E-2</v>
      </c>
      <c r="U165" s="24" t="s">
        <v>140</v>
      </c>
      <c r="V165">
        <v>0.13510000000000005</v>
      </c>
      <c r="W165" s="31" t="s">
        <v>141</v>
      </c>
      <c r="X165" s="38">
        <v>0.122</v>
      </c>
      <c r="Y165" s="38"/>
      <c r="Z165" s="38"/>
      <c r="AA165" s="38"/>
      <c r="AB165" s="38"/>
      <c r="AC165" s="38"/>
      <c r="AD165" s="38"/>
      <c r="AE165" s="38"/>
      <c r="AF165" s="38"/>
      <c r="AG165" s="31" t="s">
        <v>144</v>
      </c>
      <c r="AH165" s="38">
        <v>0.10720000000000028</v>
      </c>
      <c r="AI165" s="31" t="s">
        <v>83</v>
      </c>
      <c r="AJ165" s="27">
        <v>0.10539999999999999</v>
      </c>
      <c r="AK165" s="24" t="s">
        <v>151</v>
      </c>
      <c r="AL165" s="27">
        <v>0.11040000000000047</v>
      </c>
      <c r="AM165" s="38"/>
      <c r="AN165" s="38"/>
      <c r="AO165" s="36"/>
      <c r="AP165" s="36"/>
      <c r="AQ165" s="23">
        <v>0.11005000000000047</v>
      </c>
      <c r="AR165" s="33" t="s">
        <v>308</v>
      </c>
      <c r="AS165" s="36"/>
      <c r="AT165" s="36"/>
      <c r="AU165" s="64">
        <v>0.10485999999999999</v>
      </c>
      <c r="AV165" s="36"/>
      <c r="AW165" s="36"/>
      <c r="AX165" s="36"/>
      <c r="AY165" s="36"/>
      <c r="AZ165" s="30" t="s">
        <v>150</v>
      </c>
      <c r="BA165" s="23">
        <v>0.11040000000000047</v>
      </c>
      <c r="BB165" s="64">
        <v>0.10238999999999999</v>
      </c>
      <c r="BI165" s="23">
        <v>0.10795000000000045</v>
      </c>
      <c r="BJ165" s="23">
        <v>0.10795000000000045</v>
      </c>
    </row>
    <row r="166" spans="1:62" x14ac:dyDescent="0.25">
      <c r="A166" s="69" t="str">
        <f>+'3.1.16'!A151</f>
        <v>2017-04-01</v>
      </c>
      <c r="B166" s="56" t="str">
        <f>+'3.1.16'!B151</f>
        <v>2019-09-30</v>
      </c>
      <c r="C166" s="56">
        <f>+'3.1.16'!C151</f>
        <v>30</v>
      </c>
      <c r="D166" s="56" t="str">
        <f>+'3.1.16'!D151</f>
        <v>WEST PENNPOWER</v>
      </c>
      <c r="E166" s="56" t="s">
        <v>370</v>
      </c>
      <c r="F166" s="79">
        <f>IF($E$11="",'3.1.16'!Y151/1000,Matrix!$E$11+('3.1.16'!Y151/1000))</f>
        <v>6.9047784889820191E-2</v>
      </c>
      <c r="G166" s="59">
        <f>IF($E$11="",'3.1.16'!Z151/1000,Matrix!$E$11+('3.1.16'!Z151/1000))</f>
        <v>7.1491994889820193E-2</v>
      </c>
      <c r="H166" s="62">
        <f>IF($E$11="",'3.1.16'!AA151/1000,Matrix!$E$11+('3.1.16'!AA151/1000))</f>
        <v>7.170453488982019E-2</v>
      </c>
      <c r="I166" s="56"/>
      <c r="J166" s="74">
        <f t="shared" si="3"/>
        <v>6.9047784889820191E-2</v>
      </c>
      <c r="K166" s="59">
        <f t="shared" si="4"/>
        <v>7.1491994889820193E-2</v>
      </c>
      <c r="L166" s="62">
        <f t="shared" si="5"/>
        <v>7.170453488982019E-2</v>
      </c>
      <c r="U166" s="24" t="s">
        <v>140</v>
      </c>
      <c r="V166">
        <v>0.13560000000000005</v>
      </c>
      <c r="W166" s="31" t="s">
        <v>141</v>
      </c>
      <c r="X166" s="38">
        <v>0.1225</v>
      </c>
      <c r="Y166" s="38"/>
      <c r="Z166" s="38"/>
      <c r="AA166" s="38"/>
      <c r="AB166" s="38"/>
      <c r="AC166" s="38"/>
      <c r="AD166" s="38"/>
      <c r="AE166" s="38"/>
      <c r="AF166" s="38"/>
      <c r="AG166" s="31" t="s">
        <v>144</v>
      </c>
      <c r="AH166" s="38">
        <v>0.10755000000000028</v>
      </c>
      <c r="AI166" s="31" t="s">
        <v>83</v>
      </c>
      <c r="AJ166" s="27">
        <v>0.10589999999999999</v>
      </c>
      <c r="AK166" s="24" t="s">
        <v>151</v>
      </c>
      <c r="AL166" s="27">
        <v>0.11075000000000047</v>
      </c>
      <c r="AM166" s="38"/>
      <c r="AN166" s="38"/>
      <c r="AO166" s="36"/>
      <c r="AP166" s="36"/>
      <c r="AQ166" s="23">
        <v>0.11040000000000047</v>
      </c>
      <c r="AR166" s="33" t="s">
        <v>309</v>
      </c>
      <c r="AS166" s="36"/>
      <c r="AT166" s="36"/>
      <c r="AU166" s="64">
        <v>0.10514</v>
      </c>
      <c r="AV166" s="36"/>
      <c r="AW166" s="36"/>
      <c r="AX166" s="36"/>
      <c r="AY166" s="36"/>
      <c r="AZ166" s="30" t="s">
        <v>150</v>
      </c>
      <c r="BA166" s="23">
        <v>0.11075000000000047</v>
      </c>
      <c r="BB166" s="64">
        <v>0.10266</v>
      </c>
      <c r="BI166" s="23">
        <v>0.10830000000000045</v>
      </c>
      <c r="BJ166" s="23">
        <v>0.10830000000000045</v>
      </c>
    </row>
    <row r="167" spans="1:62" x14ac:dyDescent="0.25">
      <c r="A167" s="70" t="str">
        <f>+'3.1.16'!A152</f>
        <v>2017-04-01</v>
      </c>
      <c r="B167" s="57" t="str">
        <f>+'3.1.16'!B152</f>
        <v>2020-03-31</v>
      </c>
      <c r="C167" s="57">
        <f>+'3.1.16'!C152</f>
        <v>36</v>
      </c>
      <c r="D167" s="57" t="str">
        <f>+'3.1.16'!D152</f>
        <v>WEST PENNPOWER</v>
      </c>
      <c r="E167" s="57" t="s">
        <v>370</v>
      </c>
      <c r="F167" s="81">
        <f>IF($E$11="",'3.1.16'!Y152/1000,Matrix!$E$11+('3.1.16'!Y152/1000))</f>
        <v>6.755166502214198E-2</v>
      </c>
      <c r="G167" s="60">
        <f>IF($E$11="",'3.1.16'!Z152/1000,Matrix!$E$11+('3.1.16'!Z152/1000))</f>
        <v>6.9995875022141968E-2</v>
      </c>
      <c r="H167" s="63">
        <f>IF($E$11="",'3.1.16'!AA152/1000,Matrix!$E$11+('3.1.16'!AA152/1000))</f>
        <v>7.0208415022141979E-2</v>
      </c>
      <c r="I167" s="56"/>
      <c r="J167" s="75">
        <f t="shared" si="3"/>
        <v>6.755166502214198E-2</v>
      </c>
      <c r="K167" s="60">
        <f t="shared" si="4"/>
        <v>6.9995875022141968E-2</v>
      </c>
      <c r="L167" s="63">
        <f t="shared" si="5"/>
        <v>7.0208415022141979E-2</v>
      </c>
      <c r="U167" s="24" t="s">
        <v>140</v>
      </c>
      <c r="V167">
        <v>0.13610000000000005</v>
      </c>
      <c r="W167" s="31" t="s">
        <v>141</v>
      </c>
      <c r="X167" s="38">
        <v>0.123</v>
      </c>
      <c r="Y167" s="38"/>
      <c r="Z167" s="38"/>
      <c r="AA167" s="38"/>
      <c r="AB167" s="38"/>
      <c r="AC167" s="38"/>
      <c r="AD167" s="38"/>
      <c r="AE167" s="38"/>
      <c r="AF167" s="38"/>
      <c r="AG167" s="31" t="s">
        <v>144</v>
      </c>
      <c r="AH167" s="38">
        <v>0.10790000000000029</v>
      </c>
      <c r="AI167" s="31" t="s">
        <v>83</v>
      </c>
      <c r="AJ167" s="27">
        <v>0.10640000000000001</v>
      </c>
      <c r="AK167" s="24" t="s">
        <v>151</v>
      </c>
      <c r="AL167" s="27">
        <v>0.11110000000000048</v>
      </c>
      <c r="AM167" s="38"/>
      <c r="AN167" s="38"/>
      <c r="AO167" s="36"/>
      <c r="AP167" s="36"/>
      <c r="AQ167" s="23">
        <v>0.11075000000000047</v>
      </c>
      <c r="AR167" s="33" t="s">
        <v>310</v>
      </c>
      <c r="AS167" s="36"/>
      <c r="AT167" s="36"/>
      <c r="AU167" s="64">
        <v>0.10541</v>
      </c>
      <c r="AV167" s="36"/>
      <c r="AW167" s="36"/>
      <c r="AX167" s="36"/>
      <c r="AY167" s="36"/>
      <c r="AZ167" s="30" t="s">
        <v>150</v>
      </c>
      <c r="BA167" s="23">
        <v>0.11110000000000048</v>
      </c>
      <c r="BB167" s="64">
        <v>0.10294</v>
      </c>
      <c r="BI167" s="23">
        <v>0.10865000000000045</v>
      </c>
      <c r="BJ167" s="23">
        <v>0.10865000000000045</v>
      </c>
    </row>
    <row r="168" spans="1:62" x14ac:dyDescent="0.25">
      <c r="A168" s="68" t="str">
        <f>+'3.1.16'!A153</f>
        <v>2017-05-01</v>
      </c>
      <c r="B168" s="55" t="str">
        <f>+'3.1.16'!B153</f>
        <v>2018-04-30</v>
      </c>
      <c r="C168" s="55">
        <f>+'3.1.16'!C153</f>
        <v>12</v>
      </c>
      <c r="D168" s="55" t="str">
        <f>+'3.1.16'!D153</f>
        <v>WEST PENNPOWER</v>
      </c>
      <c r="E168" s="55" t="s">
        <v>370</v>
      </c>
      <c r="F168" s="80">
        <f>IF($E$11="",'3.1.16'!Y153/1000,Matrix!$E$11+('3.1.16'!Y153/1000))</f>
        <v>7.0299552788292585E-2</v>
      </c>
      <c r="G168" s="58">
        <f>IF($E$11="",'3.1.16'!Z153/1000,Matrix!$E$11+('3.1.16'!Z153/1000))</f>
        <v>7.2743762788292587E-2</v>
      </c>
      <c r="H168" s="61">
        <f>IF($E$11="",'3.1.16'!AA153/1000,Matrix!$E$11+('3.1.16'!AA153/1000))</f>
        <v>7.2956302788292585E-2</v>
      </c>
      <c r="I168" s="55"/>
      <c r="J168" s="73">
        <f t="shared" si="3"/>
        <v>7.0299552788292585E-2</v>
      </c>
      <c r="K168" s="58">
        <f t="shared" si="4"/>
        <v>7.2743762788292587E-2</v>
      </c>
      <c r="L168" s="61">
        <f t="shared" si="5"/>
        <v>7.2956302788292585E-2</v>
      </c>
      <c r="U168" s="24" t="s">
        <v>140</v>
      </c>
      <c r="V168">
        <v>0.13660000000000005</v>
      </c>
      <c r="W168" s="31" t="s">
        <v>141</v>
      </c>
      <c r="X168" s="38">
        <v>0.1235</v>
      </c>
      <c r="Y168" s="38"/>
      <c r="Z168" s="38"/>
      <c r="AA168" s="38"/>
      <c r="AB168" s="38"/>
      <c r="AC168" s="38"/>
      <c r="AD168" s="38"/>
      <c r="AE168" s="38"/>
      <c r="AF168" s="38"/>
      <c r="AG168" s="31" t="s">
        <v>144</v>
      </c>
      <c r="AH168" s="38">
        <v>0.10825000000000029</v>
      </c>
      <c r="AI168" s="31" t="s">
        <v>83</v>
      </c>
      <c r="AJ168" s="27">
        <v>0.1069</v>
      </c>
      <c r="AK168" s="24" t="s">
        <v>151</v>
      </c>
      <c r="AL168" s="27">
        <v>0.11145000000000048</v>
      </c>
      <c r="AM168" s="38"/>
      <c r="AN168" s="38"/>
      <c r="AO168" s="36"/>
      <c r="AP168" s="36"/>
      <c r="AQ168" s="23">
        <v>0.11110000000000048</v>
      </c>
      <c r="AR168" s="33" t="s">
        <v>311</v>
      </c>
      <c r="AS168" s="36"/>
      <c r="AT168" s="36"/>
      <c r="AU168" s="64">
        <v>0.10569000000000001</v>
      </c>
      <c r="AV168" s="36"/>
      <c r="AW168" s="36"/>
      <c r="AX168" s="36"/>
      <c r="AY168" s="36"/>
      <c r="AZ168" s="30" t="s">
        <v>150</v>
      </c>
      <c r="BA168" s="23">
        <v>0.11145000000000048</v>
      </c>
      <c r="BB168" s="64">
        <v>0.10321</v>
      </c>
      <c r="BI168" s="23">
        <v>0.10900000000000046</v>
      </c>
      <c r="BJ168" s="23">
        <v>0.10900000000000046</v>
      </c>
    </row>
    <row r="169" spans="1:62" x14ac:dyDescent="0.25">
      <c r="A169" s="69" t="str">
        <f>+'3.1.16'!A154</f>
        <v>2017-05-01</v>
      </c>
      <c r="B169" s="56" t="str">
        <f>+'3.1.16'!B154</f>
        <v>2018-10-31</v>
      </c>
      <c r="C169" s="56">
        <f>+'3.1.16'!C154</f>
        <v>18</v>
      </c>
      <c r="D169" s="56" t="str">
        <f>+'3.1.16'!D154</f>
        <v>WEST PENNPOWER</v>
      </c>
      <c r="E169" s="56" t="s">
        <v>370</v>
      </c>
      <c r="F169" s="79">
        <f>IF($E$11="",'3.1.16'!Y154/1000,Matrix!$E$11+('3.1.16'!Y154/1000))</f>
        <v>7.0416108114088521E-2</v>
      </c>
      <c r="G169" s="59">
        <f>IF($E$11="",'3.1.16'!Z154/1000,Matrix!$E$11+('3.1.16'!Z154/1000))</f>
        <v>7.286031811408851E-2</v>
      </c>
      <c r="H169" s="62">
        <f>IF($E$11="",'3.1.16'!AA154/1000,Matrix!$E$11+('3.1.16'!AA154/1000))</f>
        <v>7.3072858114088521E-2</v>
      </c>
      <c r="I169" s="56"/>
      <c r="J169" s="74">
        <f t="shared" si="3"/>
        <v>7.0416108114088521E-2</v>
      </c>
      <c r="K169" s="59">
        <f t="shared" si="4"/>
        <v>7.286031811408851E-2</v>
      </c>
      <c r="L169" s="62">
        <f t="shared" si="5"/>
        <v>7.3072858114088521E-2</v>
      </c>
      <c r="U169" s="24" t="s">
        <v>140</v>
      </c>
      <c r="V169">
        <v>0.13710000000000006</v>
      </c>
      <c r="W169" s="31" t="s">
        <v>141</v>
      </c>
      <c r="X169" s="38">
        <v>0.124</v>
      </c>
      <c r="Y169" s="38"/>
      <c r="Z169" s="38"/>
      <c r="AA169" s="38"/>
      <c r="AB169" s="38"/>
      <c r="AC169" s="38"/>
      <c r="AD169" s="38"/>
      <c r="AE169" s="38"/>
      <c r="AF169" s="38"/>
      <c r="AG169" s="31" t="s">
        <v>144</v>
      </c>
      <c r="AH169" s="38">
        <v>0.10860000000000029</v>
      </c>
      <c r="AI169" s="31" t="s">
        <v>83</v>
      </c>
      <c r="AJ169" s="27">
        <v>0.1074</v>
      </c>
      <c r="AK169" s="24" t="s">
        <v>151</v>
      </c>
      <c r="AL169" s="27">
        <v>0.11180000000000048</v>
      </c>
      <c r="AM169" s="38"/>
      <c r="AN169" s="38"/>
      <c r="AO169" s="36"/>
      <c r="AP169" s="36"/>
      <c r="AQ169" s="23">
        <v>0.11145000000000048</v>
      </c>
      <c r="AR169" s="33" t="s">
        <v>312</v>
      </c>
      <c r="AS169" s="36"/>
      <c r="AT169" s="36"/>
      <c r="AU169" s="64">
        <v>0.10596</v>
      </c>
      <c r="AV169" s="36"/>
      <c r="AW169" s="36"/>
      <c r="AX169" s="36"/>
      <c r="AY169" s="36"/>
      <c r="AZ169" s="30" t="s">
        <v>150</v>
      </c>
      <c r="BA169" s="23">
        <v>0.11180000000000048</v>
      </c>
      <c r="BB169" s="64">
        <v>0.10349</v>
      </c>
      <c r="BI169" s="23">
        <v>0.10935000000000046</v>
      </c>
      <c r="BJ169" s="23">
        <v>0.10935000000000046</v>
      </c>
    </row>
    <row r="170" spans="1:62" x14ac:dyDescent="0.25">
      <c r="A170" s="69" t="str">
        <f>+'3.1.16'!A155</f>
        <v>2017-05-01</v>
      </c>
      <c r="B170" s="56" t="str">
        <f>+'3.1.16'!B155</f>
        <v>2019-04-30</v>
      </c>
      <c r="C170" s="56">
        <f>+'3.1.16'!C155</f>
        <v>24</v>
      </c>
      <c r="D170" s="56" t="str">
        <f>+'3.1.16'!D155</f>
        <v>WEST PENNPOWER</v>
      </c>
      <c r="E170" s="56" t="s">
        <v>370</v>
      </c>
      <c r="F170" s="79">
        <f>IF($E$11="",'3.1.16'!Y155/1000,Matrix!$E$11+('3.1.16'!Y155/1000))</f>
        <v>6.9834981516220682E-2</v>
      </c>
      <c r="G170" s="59">
        <f>IF($E$11="",'3.1.16'!Z155/1000,Matrix!$E$11+('3.1.16'!Z155/1000))</f>
        <v>7.2279191516220684E-2</v>
      </c>
      <c r="H170" s="62">
        <f>IF($E$11="",'3.1.16'!AA155/1000,Matrix!$E$11+('3.1.16'!AA155/1000))</f>
        <v>7.2491731516220681E-2</v>
      </c>
      <c r="I170" s="56"/>
      <c r="J170" s="74">
        <f t="shared" si="3"/>
        <v>6.9834981516220682E-2</v>
      </c>
      <c r="K170" s="59">
        <f t="shared" si="4"/>
        <v>7.2279191516220684E-2</v>
      </c>
      <c r="L170" s="62">
        <f t="shared" si="5"/>
        <v>7.2491731516220681E-2</v>
      </c>
      <c r="U170" s="24" t="s">
        <v>140</v>
      </c>
      <c r="V170">
        <v>0.13760000000000006</v>
      </c>
      <c r="W170" s="31" t="s">
        <v>141</v>
      </c>
      <c r="X170" s="38">
        <v>0.1245</v>
      </c>
      <c r="Y170" s="38"/>
      <c r="Z170" s="38"/>
      <c r="AA170" s="38"/>
      <c r="AB170" s="38"/>
      <c r="AC170" s="38"/>
      <c r="AD170" s="38"/>
      <c r="AE170" s="38"/>
      <c r="AF170" s="38"/>
      <c r="AG170" s="31" t="s">
        <v>144</v>
      </c>
      <c r="AH170" s="38">
        <v>0.1089500000000003</v>
      </c>
      <c r="AI170" s="31" t="s">
        <v>83</v>
      </c>
      <c r="AJ170" s="27">
        <v>0.1079</v>
      </c>
      <c r="AK170" s="24" t="s">
        <v>151</v>
      </c>
      <c r="AL170" s="27">
        <v>0.11215000000000049</v>
      </c>
      <c r="AM170" s="38"/>
      <c r="AN170" s="38"/>
      <c r="AO170" s="36"/>
      <c r="AP170" s="36"/>
      <c r="AQ170" s="23">
        <v>0.11180000000000048</v>
      </c>
      <c r="AR170" s="33" t="s">
        <v>313</v>
      </c>
      <c r="AS170" s="36"/>
      <c r="AT170" s="36"/>
      <c r="AU170" s="64">
        <v>0.10624</v>
      </c>
      <c r="AV170" s="36"/>
      <c r="AW170" s="36"/>
      <c r="AX170" s="36"/>
      <c r="AY170" s="36"/>
      <c r="AZ170" s="30" t="s">
        <v>150</v>
      </c>
      <c r="BA170" s="23">
        <v>0.11215000000000049</v>
      </c>
      <c r="BB170" s="64">
        <v>0.10376000000000001</v>
      </c>
      <c r="BI170" s="23">
        <v>0.10970000000000046</v>
      </c>
      <c r="BJ170" s="23">
        <v>0.10970000000000046</v>
      </c>
    </row>
    <row r="171" spans="1:62" x14ac:dyDescent="0.25">
      <c r="A171" s="69" t="str">
        <f>+'3.1.16'!A156</f>
        <v>2017-05-01</v>
      </c>
      <c r="B171" s="56" t="str">
        <f>+'3.1.16'!B156</f>
        <v>2019-10-31</v>
      </c>
      <c r="C171" s="56">
        <f>+'3.1.16'!C156</f>
        <v>30</v>
      </c>
      <c r="D171" s="56" t="str">
        <f>+'3.1.16'!D156</f>
        <v>WEST PENNPOWER</v>
      </c>
      <c r="E171" s="56" t="s">
        <v>370</v>
      </c>
      <c r="F171" s="79">
        <f>IF($E$11="",'3.1.16'!Y156/1000,Matrix!$E$11+('3.1.16'!Y156/1000))</f>
        <v>6.8768014000655645E-2</v>
      </c>
      <c r="G171" s="59">
        <f>IF($E$11="",'3.1.16'!Z156/1000,Matrix!$E$11+('3.1.16'!Z156/1000))</f>
        <v>7.1212224000655633E-2</v>
      </c>
      <c r="H171" s="62">
        <f>IF($E$11="",'3.1.16'!AA156/1000,Matrix!$E$11+('3.1.16'!AA156/1000))</f>
        <v>7.1424764000655644E-2</v>
      </c>
      <c r="I171" s="56"/>
      <c r="J171" s="74">
        <f t="shared" si="3"/>
        <v>6.8768014000655645E-2</v>
      </c>
      <c r="K171" s="59">
        <f t="shared" si="4"/>
        <v>7.1212224000655633E-2</v>
      </c>
      <c r="L171" s="62">
        <f t="shared" si="5"/>
        <v>7.1424764000655644E-2</v>
      </c>
      <c r="U171" s="24" t="s">
        <v>140</v>
      </c>
      <c r="V171">
        <v>0.13810000000000006</v>
      </c>
      <c r="W171" s="31" t="s">
        <v>141</v>
      </c>
      <c r="X171" s="38">
        <v>0.125</v>
      </c>
      <c r="Y171" s="38"/>
      <c r="Z171" s="38"/>
      <c r="AA171" s="38"/>
      <c r="AB171" s="38"/>
      <c r="AC171" s="38"/>
      <c r="AD171" s="38"/>
      <c r="AE171" s="38"/>
      <c r="AF171" s="38"/>
      <c r="AG171" s="31" t="s">
        <v>144</v>
      </c>
      <c r="AH171" s="38">
        <v>0.1093000000000003</v>
      </c>
      <c r="AI171" s="31" t="s">
        <v>83</v>
      </c>
      <c r="AJ171" s="27">
        <v>0.1084</v>
      </c>
      <c r="AK171" s="24" t="s">
        <v>151</v>
      </c>
      <c r="AL171" s="27">
        <v>0.11250000000000049</v>
      </c>
      <c r="AM171" s="38"/>
      <c r="AN171" s="38"/>
      <c r="AO171" s="36"/>
      <c r="AP171" s="36"/>
      <c r="AQ171" s="23">
        <v>0.11215000000000049</v>
      </c>
      <c r="AR171" s="33" t="s">
        <v>314</v>
      </c>
      <c r="AS171" s="36"/>
      <c r="AT171" s="36"/>
      <c r="AU171" s="64">
        <v>0.10650999999999999</v>
      </c>
      <c r="AV171" s="36"/>
      <c r="AW171" s="36"/>
      <c r="AX171" s="36"/>
      <c r="AY171" s="36"/>
      <c r="AZ171" s="30" t="s">
        <v>150</v>
      </c>
      <c r="BA171" s="23">
        <v>0.11250000000000049</v>
      </c>
      <c r="BB171" s="64">
        <v>0.10403999999999999</v>
      </c>
      <c r="BI171" s="23">
        <v>0.11005000000000047</v>
      </c>
      <c r="BJ171" s="23">
        <v>0.11005000000000047</v>
      </c>
    </row>
    <row r="172" spans="1:62" x14ac:dyDescent="0.25">
      <c r="A172" s="70" t="str">
        <f>+'3.1.16'!A157</f>
        <v>2017-05-01</v>
      </c>
      <c r="B172" s="57" t="str">
        <f>+'3.1.16'!B157</f>
        <v>2020-04-30</v>
      </c>
      <c r="C172" s="57">
        <f>+'3.1.16'!C157</f>
        <v>36</v>
      </c>
      <c r="D172" s="57" t="str">
        <f>+'3.1.16'!D157</f>
        <v>WEST PENNPOWER</v>
      </c>
      <c r="E172" s="57" t="s">
        <v>370</v>
      </c>
      <c r="F172" s="81">
        <f>IF($E$11="",'3.1.16'!Y157/1000,Matrix!$E$11+('3.1.16'!Y157/1000))</f>
        <v>6.7603674868843444E-2</v>
      </c>
      <c r="G172" s="60">
        <f>IF($E$11="",'3.1.16'!Z157/1000,Matrix!$E$11+('3.1.16'!Z157/1000))</f>
        <v>7.004788486884346E-2</v>
      </c>
      <c r="H172" s="63">
        <f>IF($E$11="",'3.1.16'!AA157/1000,Matrix!$E$11+('3.1.16'!AA157/1000))</f>
        <v>7.0260424868843457E-2</v>
      </c>
      <c r="I172" s="56"/>
      <c r="J172" s="75">
        <f t="shared" si="3"/>
        <v>6.7603674868843444E-2</v>
      </c>
      <c r="K172" s="60">
        <f t="shared" si="4"/>
        <v>7.004788486884346E-2</v>
      </c>
      <c r="L172" s="63">
        <f t="shared" si="5"/>
        <v>7.0260424868843457E-2</v>
      </c>
      <c r="U172" s="24" t="s">
        <v>140</v>
      </c>
      <c r="V172">
        <v>0.13860000000000006</v>
      </c>
      <c r="W172" s="31" t="s">
        <v>141</v>
      </c>
      <c r="X172" s="38">
        <v>0.1255</v>
      </c>
      <c r="Y172" s="38"/>
      <c r="Z172" s="38"/>
      <c r="AA172" s="38"/>
      <c r="AB172" s="38"/>
      <c r="AC172" s="38"/>
      <c r="AD172" s="38"/>
      <c r="AE172" s="38"/>
      <c r="AF172" s="38"/>
      <c r="AG172" s="31" t="s">
        <v>144</v>
      </c>
      <c r="AH172" s="38">
        <v>0.1096500000000003</v>
      </c>
      <c r="AI172" s="31" t="s">
        <v>83</v>
      </c>
      <c r="AJ172" s="27">
        <v>0.10890000000000001</v>
      </c>
      <c r="AK172" s="24" t="s">
        <v>151</v>
      </c>
      <c r="AL172" s="27">
        <v>0.11285000000000049</v>
      </c>
      <c r="AM172" s="38"/>
      <c r="AN172" s="38"/>
      <c r="AO172" s="36"/>
      <c r="AP172" s="36"/>
      <c r="AQ172" s="23">
        <v>0.11250000000000049</v>
      </c>
      <c r="AR172" s="33" t="s">
        <v>315</v>
      </c>
      <c r="AS172" s="36"/>
      <c r="AT172" s="36"/>
      <c r="AU172" s="64">
        <v>0.10679</v>
      </c>
      <c r="AV172" s="36"/>
      <c r="AW172" s="36"/>
      <c r="AX172" s="36"/>
      <c r="AY172" s="36"/>
      <c r="AZ172" s="30" t="s">
        <v>150</v>
      </c>
      <c r="BA172" s="23">
        <v>0.11285000000000049</v>
      </c>
      <c r="BB172" s="64">
        <v>0.10431</v>
      </c>
      <c r="BI172" s="23">
        <v>0.11040000000000047</v>
      </c>
      <c r="BJ172" s="23">
        <v>0.11040000000000047</v>
      </c>
    </row>
    <row r="173" spans="1:62" x14ac:dyDescent="0.25">
      <c r="A173" s="68" t="str">
        <f>+'3.1.16'!A158</f>
        <v>2017-06-01</v>
      </c>
      <c r="B173" s="55" t="str">
        <f>+'3.1.16'!B158</f>
        <v>2018-05-31</v>
      </c>
      <c r="C173" s="55">
        <f>+'3.1.16'!C158</f>
        <v>12</v>
      </c>
      <c r="D173" s="55" t="str">
        <f>+'3.1.16'!D158</f>
        <v>WEST PENNPOWER</v>
      </c>
      <c r="E173" s="55" t="s">
        <v>370</v>
      </c>
      <c r="F173" s="80">
        <f>IF($E$11="",'3.1.16'!Y158/1000,Matrix!$E$11+('3.1.16'!Y158/1000))</f>
        <v>7.0607871630565089E-2</v>
      </c>
      <c r="G173" s="58">
        <f>IF($E$11="",'3.1.16'!Z158/1000,Matrix!$E$11+('3.1.16'!Z158/1000))</f>
        <v>7.3052081630565077E-2</v>
      </c>
      <c r="H173" s="61">
        <f>IF($E$11="",'3.1.16'!AA158/1000,Matrix!$E$11+('3.1.16'!AA158/1000))</f>
        <v>7.3264621630565088E-2</v>
      </c>
      <c r="I173" s="55"/>
      <c r="J173" s="73">
        <f t="shared" si="3"/>
        <v>7.0607871630565089E-2</v>
      </c>
      <c r="K173" s="58">
        <f t="shared" si="4"/>
        <v>7.3052081630565077E-2</v>
      </c>
      <c r="L173" s="61">
        <f t="shared" si="5"/>
        <v>7.3264621630565088E-2</v>
      </c>
      <c r="U173" s="24" t="s">
        <v>140</v>
      </c>
      <c r="V173">
        <v>0.13910000000000006</v>
      </c>
      <c r="W173" s="31" t="s">
        <v>141</v>
      </c>
      <c r="X173" s="38">
        <v>0.126</v>
      </c>
      <c r="Y173" s="38"/>
      <c r="Z173" s="38"/>
      <c r="AA173" s="38"/>
      <c r="AB173" s="38"/>
      <c r="AC173" s="38"/>
      <c r="AD173" s="38"/>
      <c r="AE173" s="38"/>
      <c r="AF173" s="38"/>
      <c r="AG173" s="31" t="s">
        <v>144</v>
      </c>
      <c r="AH173" s="38">
        <v>0.11000000000000031</v>
      </c>
      <c r="AI173" s="31" t="s">
        <v>83</v>
      </c>
      <c r="AJ173" s="27">
        <v>0.1094</v>
      </c>
      <c r="AK173" s="24" t="s">
        <v>151</v>
      </c>
      <c r="AL173" s="27">
        <v>0.11320000000000049</v>
      </c>
      <c r="AM173" s="38"/>
      <c r="AN173" s="38"/>
      <c r="AO173" s="36"/>
      <c r="AP173" s="36"/>
      <c r="AQ173" s="23">
        <v>0.11285000000000049</v>
      </c>
      <c r="AR173" s="33" t="s">
        <v>316</v>
      </c>
      <c r="AS173" s="36"/>
      <c r="AT173" s="36"/>
      <c r="AU173" s="64">
        <v>0.10706</v>
      </c>
      <c r="AV173" s="36"/>
      <c r="AW173" s="36"/>
      <c r="AX173" s="36"/>
      <c r="AY173" s="36"/>
      <c r="AZ173" s="30" t="s">
        <v>150</v>
      </c>
      <c r="BA173" s="23">
        <v>0.11320000000000049</v>
      </c>
      <c r="BB173" s="64">
        <v>0.10459</v>
      </c>
      <c r="BI173" s="23">
        <v>0.11075000000000047</v>
      </c>
      <c r="BJ173" s="23">
        <v>0.11075000000000047</v>
      </c>
    </row>
    <row r="174" spans="1:62" x14ac:dyDescent="0.25">
      <c r="A174" s="69" t="str">
        <f>+'3.1.16'!A159</f>
        <v>2017-06-01</v>
      </c>
      <c r="B174" s="56" t="str">
        <f>+'3.1.16'!B159</f>
        <v>2018-11-30</v>
      </c>
      <c r="C174" s="56">
        <f>+'3.1.16'!C159</f>
        <v>18</v>
      </c>
      <c r="D174" s="56" t="str">
        <f>+'3.1.16'!D159</f>
        <v>WEST PENNPOWER</v>
      </c>
      <c r="E174" s="56" t="s">
        <v>370</v>
      </c>
      <c r="F174" s="79">
        <f>IF($E$11="",'3.1.16'!Y159/1000,Matrix!$E$11+('3.1.16'!Y159/1000))</f>
        <v>7.0088272628607909E-2</v>
      </c>
      <c r="G174" s="59">
        <f>IF($E$11="",'3.1.16'!Z159/1000,Matrix!$E$11+('3.1.16'!Z159/1000))</f>
        <v>7.2532482628607911E-2</v>
      </c>
      <c r="H174" s="62">
        <f>IF($E$11="",'3.1.16'!AA159/1000,Matrix!$E$11+('3.1.16'!AA159/1000))</f>
        <v>7.2745022628607908E-2</v>
      </c>
      <c r="I174" s="56"/>
      <c r="J174" s="74">
        <f t="shared" si="3"/>
        <v>7.0088272628607909E-2</v>
      </c>
      <c r="K174" s="59">
        <f t="shared" si="4"/>
        <v>7.2532482628607911E-2</v>
      </c>
      <c r="L174" s="62">
        <f t="shared" si="5"/>
        <v>7.2745022628607908E-2</v>
      </c>
      <c r="U174" s="24" t="s">
        <v>140</v>
      </c>
      <c r="V174">
        <v>0.13960000000000006</v>
      </c>
      <c r="W174" s="31" t="s">
        <v>141</v>
      </c>
      <c r="X174" s="38">
        <v>0.1265</v>
      </c>
      <c r="Y174" s="38"/>
      <c r="Z174" s="38"/>
      <c r="AA174" s="38"/>
      <c r="AB174" s="38"/>
      <c r="AC174" s="38"/>
      <c r="AD174" s="38"/>
      <c r="AE174" s="38"/>
      <c r="AF174" s="38"/>
      <c r="AG174" s="31" t="s">
        <v>144</v>
      </c>
      <c r="AH174" s="38">
        <v>0.11035000000000031</v>
      </c>
      <c r="AI174" s="31" t="s">
        <v>83</v>
      </c>
      <c r="AJ174" s="27">
        <v>0.1099</v>
      </c>
      <c r="AK174" s="24" t="s">
        <v>151</v>
      </c>
      <c r="AL174" s="27">
        <v>0.1135500000000005</v>
      </c>
      <c r="AM174" s="38"/>
      <c r="AN174" s="38"/>
      <c r="AO174" s="36"/>
      <c r="AP174" s="36"/>
      <c r="AQ174" s="23">
        <v>0.11320000000000049</v>
      </c>
      <c r="AR174" s="33" t="s">
        <v>317</v>
      </c>
      <c r="AS174" s="36"/>
      <c r="AT174" s="36"/>
      <c r="AU174" s="64">
        <v>0.10734</v>
      </c>
      <c r="AV174" s="36"/>
      <c r="AW174" s="36"/>
      <c r="AX174" s="36"/>
      <c r="AY174" s="36"/>
      <c r="AZ174" s="30" t="s">
        <v>150</v>
      </c>
      <c r="BA174" s="23">
        <v>0.1135500000000005</v>
      </c>
      <c r="BB174" s="64">
        <v>0.10485999999999999</v>
      </c>
      <c r="BI174" s="23">
        <v>0.11110000000000048</v>
      </c>
      <c r="BJ174" s="23">
        <v>0.11110000000000048</v>
      </c>
    </row>
    <row r="175" spans="1:62" x14ac:dyDescent="0.25">
      <c r="A175" s="69" t="str">
        <f>+'3.1.16'!A160</f>
        <v>2017-06-01</v>
      </c>
      <c r="B175" s="56" t="str">
        <f>+'3.1.16'!B160</f>
        <v>2019-05-31</v>
      </c>
      <c r="C175" s="56">
        <f>+'3.1.16'!C160</f>
        <v>24</v>
      </c>
      <c r="D175" s="56" t="str">
        <f>+'3.1.16'!D160</f>
        <v>WEST PENNPOWER</v>
      </c>
      <c r="E175" s="56" t="s">
        <v>370</v>
      </c>
      <c r="F175" s="79">
        <f>IF($E$11="",'3.1.16'!Y160/1000,Matrix!$E$11+('3.1.16'!Y160/1000))</f>
        <v>7.0016926884558336E-2</v>
      </c>
      <c r="G175" s="59">
        <f>IF($E$11="",'3.1.16'!Z160/1000,Matrix!$E$11+('3.1.16'!Z160/1000))</f>
        <v>7.2461136884558325E-2</v>
      </c>
      <c r="H175" s="62">
        <f>IF($E$11="",'3.1.16'!AA160/1000,Matrix!$E$11+('3.1.16'!AA160/1000))</f>
        <v>7.2673676884558336E-2</v>
      </c>
      <c r="I175" s="56"/>
      <c r="J175" s="74">
        <f t="shared" si="3"/>
        <v>7.0016926884558336E-2</v>
      </c>
      <c r="K175" s="59">
        <f t="shared" si="4"/>
        <v>7.2461136884558325E-2</v>
      </c>
      <c r="L175" s="62">
        <f t="shared" si="5"/>
        <v>7.2673676884558336E-2</v>
      </c>
      <c r="U175" s="24" t="s">
        <v>140</v>
      </c>
      <c r="V175">
        <v>0.14010000000000006</v>
      </c>
      <c r="W175" s="31" t="s">
        <v>141</v>
      </c>
      <c r="X175" s="38">
        <v>0.127</v>
      </c>
      <c r="Y175" s="38"/>
      <c r="Z175" s="38"/>
      <c r="AA175" s="38"/>
      <c r="AB175" s="38"/>
      <c r="AC175" s="38"/>
      <c r="AD175" s="38"/>
      <c r="AE175" s="38"/>
      <c r="AF175" s="38"/>
      <c r="AG175" s="31" t="s">
        <v>144</v>
      </c>
      <c r="AH175" s="38">
        <v>0.11070000000000031</v>
      </c>
      <c r="AI175" s="31" t="s">
        <v>83</v>
      </c>
      <c r="AJ175" s="27">
        <v>0.1104</v>
      </c>
      <c r="AK175" s="24" t="s">
        <v>151</v>
      </c>
      <c r="AL175" s="27">
        <v>0.1139000000000005</v>
      </c>
      <c r="AM175" s="38"/>
      <c r="AN175" s="38"/>
      <c r="AO175" s="36"/>
      <c r="AP175" s="36"/>
      <c r="AQ175" s="23">
        <v>0.1135500000000005</v>
      </c>
      <c r="AR175" s="33" t="s">
        <v>318</v>
      </c>
      <c r="AS175" s="36"/>
      <c r="AT175" s="36"/>
      <c r="AU175" s="64">
        <v>0.10761</v>
      </c>
      <c r="AV175" s="36"/>
      <c r="AW175" s="36"/>
      <c r="AX175" s="36"/>
      <c r="AY175" s="36"/>
      <c r="AZ175" s="30" t="s">
        <v>150</v>
      </c>
      <c r="BA175" s="23">
        <v>0.1139000000000005</v>
      </c>
      <c r="BB175" s="64">
        <v>0.10514</v>
      </c>
      <c r="BI175" s="23">
        <v>0.11145000000000048</v>
      </c>
      <c r="BJ175" s="23">
        <v>0.11145000000000048</v>
      </c>
    </row>
    <row r="176" spans="1:62" x14ac:dyDescent="0.25">
      <c r="A176" s="69" t="str">
        <f>+'3.1.16'!A161</f>
        <v>2017-06-01</v>
      </c>
      <c r="B176" s="56" t="str">
        <f>+'3.1.16'!B161</f>
        <v>2019-11-30</v>
      </c>
      <c r="C176" s="56">
        <f>+'3.1.16'!C161</f>
        <v>30</v>
      </c>
      <c r="D176" s="56" t="str">
        <f>+'3.1.16'!D161</f>
        <v>WEST PENNPOWER</v>
      </c>
      <c r="E176" s="56" t="s">
        <v>370</v>
      </c>
      <c r="F176" s="79">
        <f>IF($E$11="",'3.1.16'!Y161/1000,Matrix!$E$11+('3.1.16'!Y161/1000))</f>
        <v>6.8387254242517417E-2</v>
      </c>
      <c r="G176" s="59">
        <f>IF($E$11="",'3.1.16'!Z161/1000,Matrix!$E$11+('3.1.16'!Z161/1000))</f>
        <v>7.083146424251742E-2</v>
      </c>
      <c r="H176" s="62">
        <f>IF($E$11="",'3.1.16'!AA161/1000,Matrix!$E$11+('3.1.16'!AA161/1000))</f>
        <v>7.1044004242517417E-2</v>
      </c>
      <c r="I176" s="56"/>
      <c r="J176" s="74">
        <f t="shared" si="3"/>
        <v>6.8387254242517417E-2</v>
      </c>
      <c r="K176" s="59">
        <f t="shared" si="4"/>
        <v>7.083146424251742E-2</v>
      </c>
      <c r="L176" s="62">
        <f t="shared" si="5"/>
        <v>7.1044004242517417E-2</v>
      </c>
      <c r="U176" s="24" t="s">
        <v>140</v>
      </c>
      <c r="V176">
        <v>0.14060000000000006</v>
      </c>
      <c r="W176" s="31" t="s">
        <v>141</v>
      </c>
      <c r="X176" s="38">
        <v>0.1275</v>
      </c>
      <c r="Y176" s="38"/>
      <c r="Z176" s="38"/>
      <c r="AA176" s="38"/>
      <c r="AB176" s="38"/>
      <c r="AC176" s="38"/>
      <c r="AD176" s="38"/>
      <c r="AE176" s="38"/>
      <c r="AF176" s="38"/>
      <c r="AG176" s="31" t="s">
        <v>144</v>
      </c>
      <c r="AH176" s="38">
        <v>0.11105000000000032</v>
      </c>
      <c r="AI176" s="31" t="s">
        <v>83</v>
      </c>
      <c r="AJ176" s="27">
        <v>0.1109</v>
      </c>
      <c r="AK176" s="24" t="s">
        <v>151</v>
      </c>
      <c r="AL176" s="27">
        <v>0.1142500000000005</v>
      </c>
      <c r="AM176" s="38"/>
      <c r="AN176" s="38"/>
      <c r="AO176" s="36"/>
      <c r="AP176" s="36"/>
      <c r="AQ176" s="23">
        <v>0.1139000000000005</v>
      </c>
      <c r="AR176" s="33" t="s">
        <v>319</v>
      </c>
      <c r="AS176" s="36"/>
      <c r="AT176" s="36"/>
      <c r="AU176" s="64">
        <v>0.10789</v>
      </c>
      <c r="AV176" s="36"/>
      <c r="AW176" s="36"/>
      <c r="AX176" s="36"/>
      <c r="AY176" s="36"/>
      <c r="AZ176" s="30" t="s">
        <v>150</v>
      </c>
      <c r="BA176" s="23">
        <v>0.1142500000000005</v>
      </c>
      <c r="BB176" s="64">
        <v>0.10541</v>
      </c>
      <c r="BI176" s="23">
        <v>0.11180000000000048</v>
      </c>
      <c r="BJ176" s="23">
        <v>0.11180000000000048</v>
      </c>
    </row>
    <row r="177" spans="1:62" x14ac:dyDescent="0.25">
      <c r="A177" s="70" t="str">
        <f>+'3.1.16'!A162</f>
        <v>2017-06-01</v>
      </c>
      <c r="B177" s="57" t="str">
        <f>+'3.1.16'!B162</f>
        <v>2020-05-31</v>
      </c>
      <c r="C177" s="57">
        <f>+'3.1.16'!C162</f>
        <v>36</v>
      </c>
      <c r="D177" s="57" t="str">
        <f>+'3.1.16'!D162</f>
        <v>WEST PENNPOWER</v>
      </c>
      <c r="E177" s="57" t="s">
        <v>370</v>
      </c>
      <c r="F177" s="81">
        <f>IF($E$11="",'3.1.16'!Y162/1000,Matrix!$E$11+('3.1.16'!Y162/1000))</f>
        <v>6.7402860201692505E-2</v>
      </c>
      <c r="G177" s="60">
        <f>IF($E$11="",'3.1.16'!Z162/1000,Matrix!$E$11+('3.1.16'!Z162/1000))</f>
        <v>6.9847070201692493E-2</v>
      </c>
      <c r="H177" s="63">
        <f>IF($E$11="",'3.1.16'!AA162/1000,Matrix!$E$11+('3.1.16'!AA162/1000))</f>
        <v>7.005961020169249E-2</v>
      </c>
      <c r="I177" s="56"/>
      <c r="J177" s="75">
        <f t="shared" si="3"/>
        <v>6.7402860201692505E-2</v>
      </c>
      <c r="K177" s="60">
        <f t="shared" si="4"/>
        <v>6.9847070201692493E-2</v>
      </c>
      <c r="L177" s="63">
        <f t="shared" si="5"/>
        <v>7.005961020169249E-2</v>
      </c>
      <c r="U177" s="24" t="s">
        <v>140</v>
      </c>
      <c r="V177">
        <v>0.14110000000000006</v>
      </c>
      <c r="W177" s="31" t="s">
        <v>141</v>
      </c>
      <c r="X177" s="38">
        <v>0.128</v>
      </c>
      <c r="Y177" s="38"/>
      <c r="Z177" s="38"/>
      <c r="AA177" s="38"/>
      <c r="AB177" s="38"/>
      <c r="AC177" s="38"/>
      <c r="AD177" s="38"/>
      <c r="AE177" s="38"/>
      <c r="AF177" s="38"/>
      <c r="AG177" s="31" t="s">
        <v>144</v>
      </c>
      <c r="AH177" s="38">
        <v>0.11115000000000012</v>
      </c>
      <c r="AI177" s="31" t="s">
        <v>83</v>
      </c>
      <c r="AJ177" s="27">
        <v>0.1114</v>
      </c>
      <c r="AK177" s="24" t="s">
        <v>151</v>
      </c>
      <c r="AL177" s="27">
        <v>0.11460000000000051</v>
      </c>
      <c r="AM177" s="38"/>
      <c r="AN177" s="38"/>
      <c r="AO177" s="36"/>
      <c r="AP177" s="36"/>
      <c r="AQ177" s="23">
        <v>0.1142500000000005</v>
      </c>
      <c r="AR177" s="33" t="s">
        <v>320</v>
      </c>
      <c r="AS177" s="36"/>
      <c r="AT177" s="36"/>
      <c r="AU177" s="64">
        <v>0.10816000000000001</v>
      </c>
      <c r="AV177" s="36"/>
      <c r="AW177" s="36"/>
      <c r="AX177" s="36"/>
      <c r="AY177" s="36"/>
      <c r="AZ177" s="30" t="s">
        <v>150</v>
      </c>
      <c r="BA177" s="23">
        <v>0.11460000000000051</v>
      </c>
      <c r="BB177" s="64">
        <v>0.10569000000000001</v>
      </c>
      <c r="BI177" s="23">
        <v>0.11215000000000049</v>
      </c>
      <c r="BJ177" s="23">
        <v>0.11215000000000049</v>
      </c>
    </row>
    <row r="178" spans="1:62" x14ac:dyDescent="0.25">
      <c r="A178" s="68" t="str">
        <f>+'3.1.16'!A163</f>
        <v>2017-07-01</v>
      </c>
      <c r="B178" s="55" t="str">
        <f>+'3.1.16'!B163</f>
        <v>2018-06-30</v>
      </c>
      <c r="C178" s="55">
        <f>+'3.1.16'!C163</f>
        <v>12</v>
      </c>
      <c r="D178" s="55" t="str">
        <f>+'3.1.16'!D163</f>
        <v>WEST PENNPOWER</v>
      </c>
      <c r="E178" s="55" t="s">
        <v>370</v>
      </c>
      <c r="F178" s="80">
        <f>IF($E$11="",'3.1.16'!Y163/1000,Matrix!$E$11+('3.1.16'!Y163/1000))</f>
        <v>7.0554331397495021E-2</v>
      </c>
      <c r="G178" s="58">
        <f>IF($E$11="",'3.1.16'!Z163/1000,Matrix!$E$11+('3.1.16'!Z163/1000))</f>
        <v>7.2998541397495023E-2</v>
      </c>
      <c r="H178" s="61">
        <f>IF($E$11="",'3.1.16'!AA163/1000,Matrix!$E$11+('3.1.16'!AA163/1000))</f>
        <v>7.321108139749502E-2</v>
      </c>
      <c r="I178" s="55"/>
      <c r="J178" s="73">
        <f t="shared" si="3"/>
        <v>7.0554331397495021E-2</v>
      </c>
      <c r="K178" s="58">
        <f t="shared" si="4"/>
        <v>7.2998541397495023E-2</v>
      </c>
      <c r="L178" s="61">
        <f t="shared" si="5"/>
        <v>7.321108139749502E-2</v>
      </c>
      <c r="U178" s="24" t="s">
        <v>140</v>
      </c>
      <c r="V178">
        <v>0.14160000000000006</v>
      </c>
      <c r="W178" s="31" t="s">
        <v>141</v>
      </c>
      <c r="X178" s="38">
        <v>0.1285</v>
      </c>
      <c r="Y178" s="38"/>
      <c r="Z178" s="38"/>
      <c r="AA178" s="38"/>
      <c r="AB178" s="38"/>
      <c r="AC178" s="38"/>
      <c r="AD178" s="38"/>
      <c r="AE178" s="38"/>
      <c r="AF178" s="38"/>
      <c r="AG178" s="31" t="s">
        <v>144</v>
      </c>
      <c r="AH178" s="38">
        <v>0.11150000000000013</v>
      </c>
      <c r="AI178" s="31" t="s">
        <v>83</v>
      </c>
      <c r="AJ178" s="27">
        <v>0.1119</v>
      </c>
      <c r="AK178" s="24" t="s">
        <v>151</v>
      </c>
      <c r="AL178" s="27">
        <v>0.11495000000000051</v>
      </c>
      <c r="AM178" s="38"/>
      <c r="AN178" s="38"/>
      <c r="AO178" s="36"/>
      <c r="AP178" s="36"/>
      <c r="AQ178" s="23">
        <v>0.11460000000000051</v>
      </c>
      <c r="AR178" s="33" t="s">
        <v>321</v>
      </c>
      <c r="AS178" s="36"/>
      <c r="AT178" s="36"/>
      <c r="AU178" s="64">
        <v>0.10843999999999999</v>
      </c>
      <c r="AV178" s="36"/>
      <c r="AW178" s="36"/>
      <c r="AX178" s="36"/>
      <c r="AY178" s="36"/>
      <c r="AZ178" s="30" t="s">
        <v>150</v>
      </c>
      <c r="BA178" s="23">
        <v>0.11495000000000051</v>
      </c>
      <c r="BB178" s="64">
        <v>0.10596</v>
      </c>
      <c r="BI178" s="23">
        <v>0.11250000000000049</v>
      </c>
      <c r="BJ178" s="23">
        <v>0.11250000000000049</v>
      </c>
    </row>
    <row r="179" spans="1:62" x14ac:dyDescent="0.25">
      <c r="A179" s="69" t="str">
        <f>+'3.1.16'!A164</f>
        <v>2017-07-01</v>
      </c>
      <c r="B179" s="56" t="str">
        <f>+'3.1.16'!B164</f>
        <v>2018-12-31</v>
      </c>
      <c r="C179" s="56">
        <f>+'3.1.16'!C164</f>
        <v>18</v>
      </c>
      <c r="D179" s="56" t="str">
        <f>+'3.1.16'!D164</f>
        <v>WEST PENNPOWER</v>
      </c>
      <c r="E179" s="56" t="s">
        <v>370</v>
      </c>
      <c r="F179" s="79">
        <f>IF($E$11="",'3.1.16'!Y164/1000,Matrix!$E$11+('3.1.16'!Y164/1000))</f>
        <v>6.9224968151805413E-2</v>
      </c>
      <c r="G179" s="59">
        <f>IF($E$11="",'3.1.16'!Z164/1000,Matrix!$E$11+('3.1.16'!Z164/1000))</f>
        <v>7.1669178151805416E-2</v>
      </c>
      <c r="H179" s="62">
        <f>IF($E$11="",'3.1.16'!AA164/1000,Matrix!$E$11+('3.1.16'!AA164/1000))</f>
        <v>7.1881718151805413E-2</v>
      </c>
      <c r="I179" s="56"/>
      <c r="J179" s="74">
        <f t="shared" si="3"/>
        <v>6.9224968151805413E-2</v>
      </c>
      <c r="K179" s="59">
        <f t="shared" si="4"/>
        <v>7.1669178151805416E-2</v>
      </c>
      <c r="L179" s="62">
        <f t="shared" si="5"/>
        <v>7.1881718151805413E-2</v>
      </c>
      <c r="U179" s="24" t="s">
        <v>140</v>
      </c>
      <c r="V179">
        <v>0.14210000000000006</v>
      </c>
      <c r="W179" s="31" t="s">
        <v>141</v>
      </c>
      <c r="X179" s="38">
        <v>0.129</v>
      </c>
      <c r="Y179" s="38"/>
      <c r="Z179" s="38"/>
      <c r="AA179" s="38"/>
      <c r="AB179" s="38"/>
      <c r="AC179" s="38"/>
      <c r="AD179" s="38"/>
      <c r="AE179" s="38"/>
      <c r="AF179" s="38"/>
      <c r="AG179" s="31" t="s">
        <v>144</v>
      </c>
      <c r="AH179" s="38">
        <v>0.11185000000000013</v>
      </c>
      <c r="AI179" s="31" t="s">
        <v>83</v>
      </c>
      <c r="AJ179" s="27">
        <v>0.1125</v>
      </c>
      <c r="AK179" s="24" t="s">
        <v>151</v>
      </c>
      <c r="AL179" s="27">
        <v>0.11530000000000051</v>
      </c>
      <c r="AM179" s="38"/>
      <c r="AN179" s="38"/>
      <c r="AO179" s="36"/>
      <c r="AP179" s="36"/>
      <c r="AQ179" s="23">
        <v>0.11495000000000051</v>
      </c>
      <c r="AR179" s="33" t="s">
        <v>322</v>
      </c>
      <c r="AS179" s="36"/>
      <c r="AT179" s="36"/>
      <c r="AU179" s="64">
        <v>0.10871</v>
      </c>
      <c r="AV179" s="36"/>
      <c r="AW179" s="36"/>
      <c r="AX179" s="36"/>
      <c r="AY179" s="36"/>
      <c r="AZ179" s="30" t="s">
        <v>150</v>
      </c>
      <c r="BA179" s="23">
        <v>0.11530000000000051</v>
      </c>
      <c r="BB179" s="64">
        <v>0.10624</v>
      </c>
      <c r="BI179" s="23">
        <v>0.11285000000000049</v>
      </c>
      <c r="BJ179" s="23">
        <v>0.11285000000000049</v>
      </c>
    </row>
    <row r="180" spans="1:62" x14ac:dyDescent="0.25">
      <c r="A180" s="69" t="str">
        <f>+'3.1.16'!A165</f>
        <v>2017-07-01</v>
      </c>
      <c r="B180" s="56" t="str">
        <f>+'3.1.16'!B165</f>
        <v>2019-06-30</v>
      </c>
      <c r="C180" s="56">
        <f>+'3.1.16'!C165</f>
        <v>24</v>
      </c>
      <c r="D180" s="56" t="str">
        <f>+'3.1.16'!D165</f>
        <v>WEST PENNPOWER</v>
      </c>
      <c r="E180" s="56" t="s">
        <v>370</v>
      </c>
      <c r="F180" s="79">
        <f>IF($E$11="",'3.1.16'!Y165/1000,Matrix!$E$11+('3.1.16'!Y165/1000))</f>
        <v>6.9694970309727169E-2</v>
      </c>
      <c r="G180" s="59">
        <f>IF($E$11="",'3.1.16'!Z165/1000,Matrix!$E$11+('3.1.16'!Z165/1000))</f>
        <v>7.2139180309727172E-2</v>
      </c>
      <c r="H180" s="62">
        <f>IF($E$11="",'3.1.16'!AA165/1000,Matrix!$E$11+('3.1.16'!AA165/1000))</f>
        <v>7.2351720309727169E-2</v>
      </c>
      <c r="I180" s="56"/>
      <c r="J180" s="74">
        <f t="shared" si="3"/>
        <v>6.9694970309727169E-2</v>
      </c>
      <c r="K180" s="59">
        <f t="shared" si="4"/>
        <v>7.2139180309727172E-2</v>
      </c>
      <c r="L180" s="62">
        <f t="shared" si="5"/>
        <v>7.2351720309727169E-2</v>
      </c>
      <c r="U180" s="24" t="s">
        <v>140</v>
      </c>
      <c r="V180">
        <v>0.14260000000000006</v>
      </c>
      <c r="W180" s="31" t="s">
        <v>141</v>
      </c>
      <c r="X180" s="38">
        <v>0.1295</v>
      </c>
      <c r="Y180" s="38"/>
      <c r="Z180" s="38"/>
      <c r="AA180" s="38"/>
      <c r="AB180" s="38"/>
      <c r="AC180" s="38"/>
      <c r="AD180" s="38"/>
      <c r="AE180" s="38"/>
      <c r="AF180" s="38"/>
      <c r="AG180" s="31" t="s">
        <v>144</v>
      </c>
      <c r="AH180" s="38">
        <v>0.11220000000000013</v>
      </c>
      <c r="AI180" s="31" t="s">
        <v>83</v>
      </c>
      <c r="AJ180" s="27">
        <v>0.11289999999999999</v>
      </c>
      <c r="AK180" s="24" t="s">
        <v>151</v>
      </c>
      <c r="AL180" s="27">
        <v>0.11565000000000052</v>
      </c>
      <c r="AM180" s="38"/>
      <c r="AN180" s="38"/>
      <c r="AO180" s="36"/>
      <c r="AP180" s="36"/>
      <c r="AQ180" s="23">
        <v>0.11530000000000051</v>
      </c>
      <c r="AR180" s="33" t="s">
        <v>323</v>
      </c>
      <c r="AS180" s="36"/>
      <c r="AT180" s="36"/>
      <c r="AU180" s="64">
        <v>0.10899</v>
      </c>
      <c r="AV180" s="36"/>
      <c r="AW180" s="36"/>
      <c r="AX180" s="36"/>
      <c r="AY180" s="36"/>
      <c r="AZ180" s="30" t="s">
        <v>150</v>
      </c>
      <c r="BA180" s="23">
        <v>0.11565000000000052</v>
      </c>
      <c r="BB180" s="64">
        <v>0.10650999999999999</v>
      </c>
      <c r="BI180" s="23">
        <v>0.11320000000000049</v>
      </c>
      <c r="BJ180" s="23">
        <v>0.11320000000000049</v>
      </c>
    </row>
    <row r="181" spans="1:62" x14ac:dyDescent="0.25">
      <c r="A181" s="69" t="str">
        <f>+'3.1.16'!A166</f>
        <v>2017-07-01</v>
      </c>
      <c r="B181" s="56" t="str">
        <f>+'3.1.16'!B166</f>
        <v>2019-12-31</v>
      </c>
      <c r="C181" s="56">
        <f>+'3.1.16'!C166</f>
        <v>30</v>
      </c>
      <c r="D181" s="56" t="str">
        <f>+'3.1.16'!D166</f>
        <v>WEST PENNPOWER</v>
      </c>
      <c r="E181" s="56" t="s">
        <v>370</v>
      </c>
      <c r="F181" s="79">
        <f>IF($E$11="",'3.1.16'!Y166/1000,Matrix!$E$11+('3.1.16'!Y166/1000))</f>
        <v>6.7604766163026409E-2</v>
      </c>
      <c r="G181" s="59">
        <f>IF($E$11="",'3.1.16'!Z166/1000,Matrix!$E$11+('3.1.16'!Z166/1000))</f>
        <v>7.0048976163026411E-2</v>
      </c>
      <c r="H181" s="62">
        <f>IF($E$11="",'3.1.16'!AA166/1000,Matrix!$E$11+('3.1.16'!AA166/1000))</f>
        <v>7.0261516163026408E-2</v>
      </c>
      <c r="I181" s="56"/>
      <c r="J181" s="74">
        <f t="shared" si="3"/>
        <v>6.7604766163026409E-2</v>
      </c>
      <c r="K181" s="59">
        <f t="shared" si="4"/>
        <v>7.0048976163026411E-2</v>
      </c>
      <c r="L181" s="62">
        <f t="shared" si="5"/>
        <v>7.0261516163026408E-2</v>
      </c>
      <c r="U181" s="24" t="s">
        <v>140</v>
      </c>
      <c r="V181">
        <v>0.14310000000000006</v>
      </c>
      <c r="W181" s="31" t="s">
        <v>141</v>
      </c>
      <c r="X181" s="38">
        <v>0.13</v>
      </c>
      <c r="Y181" s="38"/>
      <c r="Z181" s="38"/>
      <c r="AA181" s="38"/>
      <c r="AB181" s="38"/>
      <c r="AC181" s="38"/>
      <c r="AD181" s="38"/>
      <c r="AE181" s="38"/>
      <c r="AF181" s="38"/>
      <c r="AG181" s="31" t="s">
        <v>144</v>
      </c>
      <c r="AH181" s="38">
        <v>0.11255000000000014</v>
      </c>
      <c r="AI181" s="31" t="s">
        <v>83</v>
      </c>
      <c r="AJ181" s="27">
        <v>0.11349999999999999</v>
      </c>
      <c r="AK181" s="24" t="s">
        <v>151</v>
      </c>
      <c r="AL181" s="27">
        <v>0.11600000000000052</v>
      </c>
      <c r="AM181" s="38"/>
      <c r="AN181" s="38"/>
      <c r="AO181" s="36"/>
      <c r="AP181" s="36"/>
      <c r="AQ181" s="23">
        <v>0.11565000000000052</v>
      </c>
      <c r="AR181" s="33" t="s">
        <v>324</v>
      </c>
      <c r="AS181" s="36"/>
      <c r="AT181" s="36"/>
      <c r="AU181" s="64">
        <v>0.10926</v>
      </c>
      <c r="AV181" s="36"/>
      <c r="AW181" s="36"/>
      <c r="AX181" s="36"/>
      <c r="AY181" s="36"/>
      <c r="AZ181" s="30" t="s">
        <v>150</v>
      </c>
      <c r="BA181" s="23">
        <v>0.11600000000000052</v>
      </c>
      <c r="BB181" s="64">
        <v>0.10679</v>
      </c>
      <c r="BI181" s="23">
        <v>0.1135500000000005</v>
      </c>
      <c r="BJ181" s="23">
        <v>0.1135500000000005</v>
      </c>
    </row>
    <row r="182" spans="1:62" x14ac:dyDescent="0.25">
      <c r="A182" s="70" t="str">
        <f>+'3.1.16'!A167</f>
        <v>2017-07-01</v>
      </c>
      <c r="B182" s="57" t="str">
        <f>+'3.1.16'!B167</f>
        <v>2020-06-30</v>
      </c>
      <c r="C182" s="57">
        <f>+'3.1.16'!C167</f>
        <v>36</v>
      </c>
      <c r="D182" s="57" t="str">
        <f>+'3.1.16'!D167</f>
        <v>WEST PENNPOWER</v>
      </c>
      <c r="E182" s="57" t="s">
        <v>370</v>
      </c>
      <c r="F182" s="81">
        <f>IF($E$11="",'3.1.16'!Y167/1000,Matrix!$E$11+('3.1.16'!Y167/1000))</f>
        <v>6.7172290931740319E-2</v>
      </c>
      <c r="G182" s="60">
        <f>IF($E$11="",'3.1.16'!Z167/1000,Matrix!$E$11+('3.1.16'!Z167/1000))</f>
        <v>6.9616500931740322E-2</v>
      </c>
      <c r="H182" s="63">
        <f>IF($E$11="",'3.1.16'!AA167/1000,Matrix!$E$11+('3.1.16'!AA167/1000))</f>
        <v>6.9829040931740319E-2</v>
      </c>
      <c r="I182" s="56"/>
      <c r="J182" s="75">
        <f t="shared" si="3"/>
        <v>6.7172290931740319E-2</v>
      </c>
      <c r="K182" s="60">
        <f t="shared" si="4"/>
        <v>6.9616500931740322E-2</v>
      </c>
      <c r="L182" s="63">
        <f t="shared" si="5"/>
        <v>6.9829040931740319E-2</v>
      </c>
      <c r="U182" s="24" t="s">
        <v>140</v>
      </c>
      <c r="V182">
        <v>0.14360000000000006</v>
      </c>
      <c r="W182" s="31" t="s">
        <v>141</v>
      </c>
      <c r="X182" s="38">
        <v>0.1305</v>
      </c>
      <c r="Y182" s="38"/>
      <c r="Z182" s="38"/>
      <c r="AA182" s="38"/>
      <c r="AB182" s="38"/>
      <c r="AC182" s="38"/>
      <c r="AD182" s="38"/>
      <c r="AE182" s="38"/>
      <c r="AF182" s="38"/>
      <c r="AG182" s="31" t="s">
        <v>144</v>
      </c>
      <c r="AH182" s="38">
        <v>0.11290000000000014</v>
      </c>
      <c r="AI182" s="31" t="s">
        <v>83</v>
      </c>
      <c r="AJ182" s="27">
        <v>0.1139</v>
      </c>
      <c r="AK182" s="24" t="s">
        <v>151</v>
      </c>
      <c r="AL182" s="27">
        <v>0.11635000000000052</v>
      </c>
      <c r="AM182" s="38"/>
      <c r="AN182" s="38"/>
      <c r="AO182" s="36"/>
      <c r="AP182" s="36"/>
      <c r="AQ182" s="23">
        <v>0.11600000000000052</v>
      </c>
      <c r="AR182" s="33" t="s">
        <v>325</v>
      </c>
      <c r="AS182" s="36"/>
      <c r="AT182" s="36"/>
      <c r="AU182" s="64">
        <v>0.10954</v>
      </c>
      <c r="AV182" s="36"/>
      <c r="AW182" s="36"/>
      <c r="AX182" s="36"/>
      <c r="AY182" s="36"/>
      <c r="AZ182" s="30" t="s">
        <v>150</v>
      </c>
      <c r="BA182" s="23">
        <v>0.11635000000000052</v>
      </c>
      <c r="BB182" s="64">
        <v>0.10706</v>
      </c>
      <c r="BI182" s="23">
        <v>0.1139000000000005</v>
      </c>
      <c r="BJ182" s="23">
        <v>0.1139000000000005</v>
      </c>
    </row>
    <row r="183" spans="1:62" x14ac:dyDescent="0.25">
      <c r="A183" s="68" t="str">
        <f>+'3.1.16'!A168</f>
        <v>2017-08-01</v>
      </c>
      <c r="B183" s="55" t="str">
        <f>+'3.1.16'!B168</f>
        <v>2018-07-31</v>
      </c>
      <c r="C183" s="55">
        <f>+'3.1.16'!C168</f>
        <v>12</v>
      </c>
      <c r="D183" s="55" t="str">
        <f>+'3.1.16'!D168</f>
        <v>WEST PENNPOWER</v>
      </c>
      <c r="E183" s="55" t="s">
        <v>370</v>
      </c>
      <c r="F183" s="80">
        <f>IF($E$11="",'3.1.16'!Y168/1000,Matrix!$E$11+('3.1.16'!Y168/1000))</f>
        <v>7.0560459348055021E-2</v>
      </c>
      <c r="G183" s="58">
        <f>IF($E$11="",'3.1.16'!Z168/1000,Matrix!$E$11+('3.1.16'!Z168/1000))</f>
        <v>7.3004669348055024E-2</v>
      </c>
      <c r="H183" s="61">
        <f>IF($E$11="",'3.1.16'!AA168/1000,Matrix!$E$11+('3.1.16'!AA168/1000))</f>
        <v>7.3217209348055021E-2</v>
      </c>
      <c r="I183" s="55"/>
      <c r="J183" s="73">
        <f t="shared" si="3"/>
        <v>7.0560459348055021E-2</v>
      </c>
      <c r="K183" s="58">
        <f t="shared" si="4"/>
        <v>7.3004669348055024E-2</v>
      </c>
      <c r="L183" s="61">
        <f t="shared" si="5"/>
        <v>7.3217209348055021E-2</v>
      </c>
      <c r="U183" s="24" t="s">
        <v>140</v>
      </c>
      <c r="V183">
        <v>0.14410000000000006</v>
      </c>
      <c r="W183" s="31" t="s">
        <v>141</v>
      </c>
      <c r="X183" s="38">
        <v>0.13100000000000001</v>
      </c>
      <c r="Y183" s="38"/>
      <c r="Z183" s="38"/>
      <c r="AA183" s="38"/>
      <c r="AB183" s="38"/>
      <c r="AC183" s="38"/>
      <c r="AD183" s="38"/>
      <c r="AE183" s="38"/>
      <c r="AF183" s="38"/>
      <c r="AG183" s="31" t="s">
        <v>144</v>
      </c>
      <c r="AH183" s="38">
        <v>0.11325000000000014</v>
      </c>
      <c r="AI183" s="31" t="s">
        <v>83</v>
      </c>
      <c r="AJ183" s="27">
        <v>0.11449999999999999</v>
      </c>
      <c r="AK183" s="24" t="s">
        <v>151</v>
      </c>
      <c r="AL183" s="27">
        <v>0.11670000000000053</v>
      </c>
      <c r="AM183" s="38"/>
      <c r="AN183" s="38"/>
      <c r="AO183" s="36"/>
      <c r="AP183" s="36"/>
      <c r="AQ183" s="23">
        <v>0.11635000000000052</v>
      </c>
      <c r="AR183" s="33" t="s">
        <v>326</v>
      </c>
      <c r="AS183" s="36"/>
      <c r="AT183" s="36"/>
      <c r="AU183" s="64">
        <v>0.10981</v>
      </c>
      <c r="AV183" s="36"/>
      <c r="AW183" s="36"/>
      <c r="AX183" s="36"/>
      <c r="AY183" s="36"/>
      <c r="AZ183" s="30" t="s">
        <v>150</v>
      </c>
      <c r="BA183" s="23">
        <v>0.11670000000000053</v>
      </c>
      <c r="BB183" s="64">
        <v>0.10734</v>
      </c>
      <c r="BI183" s="23">
        <v>0.1142500000000005</v>
      </c>
      <c r="BJ183" s="23">
        <v>0.1142500000000005</v>
      </c>
    </row>
    <row r="184" spans="1:62" x14ac:dyDescent="0.25">
      <c r="A184" s="69" t="str">
        <f>+'3.1.16'!A169</f>
        <v>2017-08-01</v>
      </c>
      <c r="B184" s="56" t="str">
        <f>+'3.1.16'!B169</f>
        <v>2019-01-31</v>
      </c>
      <c r="C184" s="56">
        <f>+'3.1.16'!C169</f>
        <v>18</v>
      </c>
      <c r="D184" s="56" t="str">
        <f>+'3.1.16'!D169</f>
        <v>WEST PENNPOWER</v>
      </c>
      <c r="E184" s="56" t="s">
        <v>370</v>
      </c>
      <c r="F184" s="79">
        <f>IF($E$11="",'3.1.16'!Y169/1000,Matrix!$E$11+('3.1.16'!Y169/1000))</f>
        <v>6.9699020232298112E-2</v>
      </c>
      <c r="G184" s="59">
        <f>IF($E$11="",'3.1.16'!Z169/1000,Matrix!$E$11+('3.1.16'!Z169/1000))</f>
        <v>7.2143230232298114E-2</v>
      </c>
      <c r="H184" s="62">
        <f>IF($E$11="",'3.1.16'!AA169/1000,Matrix!$E$11+('3.1.16'!AA169/1000))</f>
        <v>7.2355770232298111E-2</v>
      </c>
      <c r="I184" s="56"/>
      <c r="J184" s="74">
        <f t="shared" si="3"/>
        <v>6.9699020232298112E-2</v>
      </c>
      <c r="K184" s="59">
        <f t="shared" si="4"/>
        <v>7.2143230232298114E-2</v>
      </c>
      <c r="L184" s="62">
        <f t="shared" si="5"/>
        <v>7.2355770232298111E-2</v>
      </c>
      <c r="U184" s="24" t="s">
        <v>140</v>
      </c>
      <c r="V184">
        <v>0.14460000000000006</v>
      </c>
      <c r="W184" s="31" t="s">
        <v>141</v>
      </c>
      <c r="X184" s="38">
        <v>0.13150000000000001</v>
      </c>
      <c r="Y184" s="38"/>
      <c r="Z184" s="38"/>
      <c r="AA184" s="38"/>
      <c r="AB184" s="38"/>
      <c r="AC184" s="38"/>
      <c r="AD184" s="38"/>
      <c r="AE184" s="38"/>
      <c r="AF184" s="38"/>
      <c r="AG184" s="31" t="s">
        <v>144</v>
      </c>
      <c r="AH184" s="38">
        <v>0.11360000000000015</v>
      </c>
      <c r="AI184" s="31" t="s">
        <v>83</v>
      </c>
      <c r="AJ184" s="27">
        <v>0.1149</v>
      </c>
      <c r="AK184" s="24" t="s">
        <v>151</v>
      </c>
      <c r="AL184" s="27">
        <v>0.11705000000000053</v>
      </c>
      <c r="AM184" s="38"/>
      <c r="AN184" s="38"/>
      <c r="AO184" s="36"/>
      <c r="AP184" s="36"/>
      <c r="AQ184" s="23">
        <v>0.11670000000000053</v>
      </c>
      <c r="AR184" s="33" t="s">
        <v>327</v>
      </c>
      <c r="AS184" s="36"/>
      <c r="AT184" s="36"/>
      <c r="AU184" s="64">
        <v>0.11008999999999999</v>
      </c>
      <c r="AV184" s="36"/>
      <c r="AW184" s="36"/>
      <c r="AX184" s="36"/>
      <c r="AY184" s="36"/>
      <c r="AZ184" s="30" t="s">
        <v>150</v>
      </c>
      <c r="BA184" s="23">
        <v>0.11705000000000053</v>
      </c>
      <c r="BB184" s="64">
        <v>0.10761</v>
      </c>
      <c r="BI184" s="23">
        <v>0.11460000000000051</v>
      </c>
      <c r="BJ184" s="23">
        <v>0.11460000000000051</v>
      </c>
    </row>
    <row r="185" spans="1:62" x14ac:dyDescent="0.25">
      <c r="A185" s="69" t="str">
        <f>+'3.1.16'!A170</f>
        <v>2017-08-01</v>
      </c>
      <c r="B185" s="56" t="str">
        <f>+'3.1.16'!B170</f>
        <v>2019-07-31</v>
      </c>
      <c r="C185" s="56">
        <f>+'3.1.16'!C170</f>
        <v>24</v>
      </c>
      <c r="D185" s="56" t="str">
        <f>+'3.1.16'!D170</f>
        <v>WEST PENNPOWER</v>
      </c>
      <c r="E185" s="56" t="s">
        <v>370</v>
      </c>
      <c r="F185" s="79">
        <f>IF($E$11="",'3.1.16'!Y170/1000,Matrix!$E$11+('3.1.16'!Y170/1000))</f>
        <v>6.9423571066411144E-2</v>
      </c>
      <c r="G185" s="59">
        <f>IF($E$11="",'3.1.16'!Z170/1000,Matrix!$E$11+('3.1.16'!Z170/1000))</f>
        <v>7.1867781066411146E-2</v>
      </c>
      <c r="H185" s="62">
        <f>IF($E$11="",'3.1.16'!AA170/1000,Matrix!$E$11+('3.1.16'!AA170/1000))</f>
        <v>7.2080321066411129E-2</v>
      </c>
      <c r="I185" s="56"/>
      <c r="J185" s="74">
        <f t="shared" si="3"/>
        <v>6.9423571066411144E-2</v>
      </c>
      <c r="K185" s="59">
        <f t="shared" si="4"/>
        <v>7.1867781066411146E-2</v>
      </c>
      <c r="L185" s="62">
        <f t="shared" si="5"/>
        <v>7.2080321066411129E-2</v>
      </c>
      <c r="U185" s="24" t="s">
        <v>140</v>
      </c>
      <c r="V185">
        <v>0.14510000000000006</v>
      </c>
      <c r="W185" s="31" t="s">
        <v>141</v>
      </c>
      <c r="X185" s="38">
        <v>0.13200000000000001</v>
      </c>
      <c r="Y185" s="38"/>
      <c r="Z185" s="38"/>
      <c r="AA185" s="38"/>
      <c r="AB185" s="38"/>
      <c r="AC185" s="38"/>
      <c r="AD185" s="38"/>
      <c r="AE185" s="38"/>
      <c r="AF185" s="38"/>
      <c r="AG185" s="31" t="s">
        <v>144</v>
      </c>
      <c r="AH185" s="38">
        <v>0.11395000000000015</v>
      </c>
      <c r="AI185" s="31" t="s">
        <v>83</v>
      </c>
      <c r="AJ185" s="27">
        <v>0.11550000000000001</v>
      </c>
      <c r="AK185" s="24" t="s">
        <v>151</v>
      </c>
      <c r="AL185" s="27">
        <v>0.11740000000000053</v>
      </c>
      <c r="AM185" s="38"/>
      <c r="AN185" s="38"/>
      <c r="AO185" s="36"/>
      <c r="AP185" s="36"/>
      <c r="AQ185" s="23">
        <v>0.11705000000000053</v>
      </c>
      <c r="AR185" s="33" t="s">
        <v>328</v>
      </c>
      <c r="AS185" s="36"/>
      <c r="AT185" s="36"/>
      <c r="AU185" s="64">
        <v>0.11036</v>
      </c>
      <c r="AV185" s="36"/>
      <c r="AW185" s="36"/>
      <c r="AX185" s="36"/>
      <c r="AY185" s="36"/>
      <c r="AZ185" s="30" t="s">
        <v>150</v>
      </c>
      <c r="BA185" s="23">
        <v>0.11740000000000053</v>
      </c>
      <c r="BB185" s="64">
        <v>0.10789</v>
      </c>
      <c r="BI185" s="23">
        <v>0.11495000000000051</v>
      </c>
      <c r="BJ185" s="23">
        <v>0.11495000000000051</v>
      </c>
    </row>
    <row r="186" spans="1:62" x14ac:dyDescent="0.25">
      <c r="A186" s="69" t="str">
        <f>+'3.1.16'!A171</f>
        <v>2017-08-01</v>
      </c>
      <c r="B186" s="56" t="str">
        <f>+'3.1.16'!B171</f>
        <v>2020-01-31</v>
      </c>
      <c r="C186" s="56">
        <f>+'3.1.16'!C171</f>
        <v>30</v>
      </c>
      <c r="D186" s="56" t="str">
        <f>+'3.1.16'!D171</f>
        <v>WEST PENNPOWER</v>
      </c>
      <c r="E186" s="56" t="s">
        <v>370</v>
      </c>
      <c r="F186" s="79">
        <f>IF($E$11="",'3.1.16'!Y171/1000,Matrix!$E$11+('3.1.16'!Y171/1000))</f>
        <v>6.7653829855204392E-2</v>
      </c>
      <c r="G186" s="59">
        <f>IF($E$11="",'3.1.16'!Z171/1000,Matrix!$E$11+('3.1.16'!Z171/1000))</f>
        <v>7.0098039855204394E-2</v>
      </c>
      <c r="H186" s="62">
        <f>IF($E$11="",'3.1.16'!AA171/1000,Matrix!$E$11+('3.1.16'!AA171/1000))</f>
        <v>7.0310579855204391E-2</v>
      </c>
      <c r="I186" s="56"/>
      <c r="J186" s="74">
        <f t="shared" si="3"/>
        <v>6.7653829855204392E-2</v>
      </c>
      <c r="K186" s="59">
        <f t="shared" si="4"/>
        <v>7.0098039855204394E-2</v>
      </c>
      <c r="L186" s="62">
        <f t="shared" si="5"/>
        <v>7.0310579855204391E-2</v>
      </c>
      <c r="U186" s="24" t="s">
        <v>140</v>
      </c>
      <c r="V186">
        <v>0.14560000000000006</v>
      </c>
      <c r="W186" s="31" t="s">
        <v>141</v>
      </c>
      <c r="X186" s="38">
        <v>0.13250000000000001</v>
      </c>
      <c r="Y186" s="38"/>
      <c r="Z186" s="38"/>
      <c r="AA186" s="38"/>
      <c r="AB186" s="38"/>
      <c r="AC186" s="38"/>
      <c r="AD186" s="38"/>
      <c r="AE186" s="38"/>
      <c r="AF186" s="38"/>
      <c r="AG186" s="31" t="s">
        <v>144</v>
      </c>
      <c r="AH186" s="38">
        <v>0.11430000000000015</v>
      </c>
      <c r="AI186" s="31" t="s">
        <v>83</v>
      </c>
      <c r="AJ186" s="27">
        <v>0.1159</v>
      </c>
      <c r="AK186" s="24" t="s">
        <v>151</v>
      </c>
      <c r="AL186" s="27">
        <v>0.11775000000000053</v>
      </c>
      <c r="AM186" s="38"/>
      <c r="AN186" s="38"/>
      <c r="AO186" s="36"/>
      <c r="AP186" s="36"/>
      <c r="AQ186" s="23">
        <v>0.11740000000000053</v>
      </c>
      <c r="AR186" s="33" t="s">
        <v>329</v>
      </c>
      <c r="AS186" s="36"/>
      <c r="AT186" s="36"/>
      <c r="AU186" s="64">
        <v>0.11064</v>
      </c>
      <c r="AV186" s="36"/>
      <c r="AW186" s="36"/>
      <c r="AX186" s="36"/>
      <c r="AY186" s="36"/>
      <c r="AZ186" s="30" t="s">
        <v>150</v>
      </c>
      <c r="BA186" s="23">
        <v>0.11775000000000053</v>
      </c>
      <c r="BB186" s="64">
        <v>0.10816000000000001</v>
      </c>
      <c r="BI186" s="23">
        <v>0.11530000000000051</v>
      </c>
      <c r="BJ186" s="23">
        <v>0.11530000000000051</v>
      </c>
    </row>
    <row r="187" spans="1:62" x14ac:dyDescent="0.25">
      <c r="A187" s="70" t="str">
        <f>+'3.1.16'!A172</f>
        <v>2017-08-01</v>
      </c>
      <c r="B187" s="57" t="str">
        <f>+'3.1.16'!B172</f>
        <v>2020-07-31</v>
      </c>
      <c r="C187" s="57">
        <f>+'3.1.16'!C172</f>
        <v>36</v>
      </c>
      <c r="D187" s="57" t="str">
        <f>+'3.1.16'!D172</f>
        <v>WEST PENNPOWER</v>
      </c>
      <c r="E187" s="57" t="s">
        <v>370</v>
      </c>
      <c r="F187" s="81">
        <f>IF($E$11="",'3.1.16'!Y172/1000,Matrix!$E$11+('3.1.16'!Y172/1000))</f>
        <v>6.6781126986569267E-2</v>
      </c>
      <c r="G187" s="60">
        <f>IF($E$11="",'3.1.16'!Z172/1000,Matrix!$E$11+('3.1.16'!Z172/1000))</f>
        <v>6.9225336986569255E-2</v>
      </c>
      <c r="H187" s="63">
        <f>IF($E$11="",'3.1.16'!AA172/1000,Matrix!$E$11+('3.1.16'!AA172/1000))</f>
        <v>6.9437876986569266E-2</v>
      </c>
      <c r="I187" s="56"/>
      <c r="J187" s="75">
        <f t="shared" si="3"/>
        <v>6.6781126986569267E-2</v>
      </c>
      <c r="K187" s="60">
        <f t="shared" si="4"/>
        <v>6.9225336986569255E-2</v>
      </c>
      <c r="L187" s="63">
        <f t="shared" si="5"/>
        <v>6.9437876986569266E-2</v>
      </c>
      <c r="U187" s="24" t="s">
        <v>140</v>
      </c>
      <c r="V187">
        <v>0.14610000000000006</v>
      </c>
      <c r="W187" s="31" t="s">
        <v>141</v>
      </c>
      <c r="X187" s="38">
        <v>0.13300000000000001</v>
      </c>
      <c r="Y187" s="38"/>
      <c r="Z187" s="38"/>
      <c r="AA187" s="38"/>
      <c r="AB187" s="38"/>
      <c r="AC187" s="38"/>
      <c r="AD187" s="38"/>
      <c r="AE187" s="38"/>
      <c r="AF187" s="38"/>
      <c r="AG187" s="31" t="s">
        <v>144</v>
      </c>
      <c r="AH187" s="38">
        <v>0.11465000000000015</v>
      </c>
      <c r="AI187" s="31" t="s">
        <v>83</v>
      </c>
      <c r="AJ187" s="27">
        <v>0.11650000000000001</v>
      </c>
      <c r="AK187" s="24" t="s">
        <v>151</v>
      </c>
      <c r="AL187" s="27">
        <v>0.11810000000000054</v>
      </c>
      <c r="AM187" s="38"/>
      <c r="AN187" s="38"/>
      <c r="AO187" s="36"/>
      <c r="AP187" s="36"/>
      <c r="AQ187" s="23">
        <v>0.11775000000000053</v>
      </c>
      <c r="AR187" s="33" t="s">
        <v>330</v>
      </c>
      <c r="AS187" s="36"/>
      <c r="AT187" s="36"/>
      <c r="AU187" s="64">
        <v>0.11090999999999999</v>
      </c>
      <c r="AV187" s="36"/>
      <c r="AW187" s="36"/>
      <c r="AX187" s="36"/>
      <c r="AY187" s="36"/>
      <c r="AZ187" s="30" t="s">
        <v>150</v>
      </c>
      <c r="BA187" s="23">
        <v>0.11810000000000054</v>
      </c>
      <c r="BB187" s="64">
        <v>0.10843999999999999</v>
      </c>
      <c r="BI187" s="23">
        <v>0.11565000000000052</v>
      </c>
      <c r="BJ187" s="23">
        <v>0.11565000000000052</v>
      </c>
    </row>
    <row r="188" spans="1:62" x14ac:dyDescent="0.25">
      <c r="A188" s="68" t="str">
        <f>+'3.1.16'!A173</f>
        <v>2017-09-01</v>
      </c>
      <c r="B188" s="55" t="str">
        <f>+'3.1.16'!B173</f>
        <v>2018-08-31</v>
      </c>
      <c r="C188" s="55">
        <f>+'3.1.16'!C173</f>
        <v>12</v>
      </c>
      <c r="D188" s="55" t="str">
        <f>+'3.1.16'!D173</f>
        <v>WEST PENNPOWER</v>
      </c>
      <c r="E188" s="55" t="s">
        <v>370</v>
      </c>
      <c r="F188" s="80">
        <f>IF($E$11="",'3.1.16'!Y173/1000,Matrix!$E$11+('3.1.16'!Y173/1000))</f>
        <v>7.0566632271032492E-2</v>
      </c>
      <c r="G188" s="58">
        <f>IF($E$11="",'3.1.16'!Z173/1000,Matrix!$E$11+('3.1.16'!Z173/1000))</f>
        <v>7.3010842271032481E-2</v>
      </c>
      <c r="H188" s="61">
        <f>IF($E$11="",'3.1.16'!AA173/1000,Matrix!$E$11+('3.1.16'!AA173/1000))</f>
        <v>7.3223382271032492E-2</v>
      </c>
      <c r="I188" s="55"/>
      <c r="J188" s="73">
        <f t="shared" si="3"/>
        <v>7.0566632271032492E-2</v>
      </c>
      <c r="K188" s="58">
        <f t="shared" si="4"/>
        <v>7.3010842271032481E-2</v>
      </c>
      <c r="L188" s="61">
        <f t="shared" si="5"/>
        <v>7.3223382271032492E-2</v>
      </c>
      <c r="U188" s="24" t="s">
        <v>140</v>
      </c>
      <c r="V188">
        <v>0.14660000000000006</v>
      </c>
      <c r="W188" s="31" t="s">
        <v>141</v>
      </c>
      <c r="X188" s="38">
        <v>0.13350000000000001</v>
      </c>
      <c r="Y188" s="38"/>
      <c r="Z188" s="38"/>
      <c r="AA188" s="38"/>
      <c r="AB188" s="38"/>
      <c r="AC188" s="38"/>
      <c r="AD188" s="38"/>
      <c r="AE188" s="38"/>
      <c r="AF188" s="38"/>
      <c r="AG188" s="31" t="s">
        <v>144</v>
      </c>
      <c r="AH188" s="38">
        <v>0.11500000000000016</v>
      </c>
      <c r="AI188" s="31" t="s">
        <v>83</v>
      </c>
      <c r="AJ188" s="27">
        <v>0.11689999999999999</v>
      </c>
      <c r="AK188" s="24" t="s">
        <v>151</v>
      </c>
      <c r="AL188" s="27">
        <v>0.11845000000000054</v>
      </c>
      <c r="AM188" s="38"/>
      <c r="AN188" s="38"/>
      <c r="AO188" s="36"/>
      <c r="AP188" s="36"/>
      <c r="AQ188" s="23">
        <v>0.11810000000000054</v>
      </c>
      <c r="AR188" s="33" t="s">
        <v>331</v>
      </c>
      <c r="AS188" s="36"/>
      <c r="AT188" s="36"/>
      <c r="AU188" s="64">
        <v>0.11119</v>
      </c>
      <c r="AV188" s="36"/>
      <c r="AW188" s="36"/>
      <c r="AX188" s="36"/>
      <c r="AY188" s="36"/>
      <c r="AZ188" s="30" t="s">
        <v>150</v>
      </c>
      <c r="BA188" s="23">
        <v>0.11845000000000054</v>
      </c>
      <c r="BB188" s="64">
        <v>0.10871</v>
      </c>
      <c r="BI188" s="23">
        <v>0.11600000000000052</v>
      </c>
      <c r="BJ188" s="23">
        <v>0.11600000000000052</v>
      </c>
    </row>
    <row r="189" spans="1:62" x14ac:dyDescent="0.25">
      <c r="A189" s="69" t="str">
        <f>+'3.1.16'!A174</f>
        <v>2017-09-01</v>
      </c>
      <c r="B189" s="56" t="str">
        <f>+'3.1.16'!B174</f>
        <v>2019-02-28</v>
      </c>
      <c r="C189" s="56">
        <f>+'3.1.16'!C174</f>
        <v>18</v>
      </c>
      <c r="D189" s="56" t="str">
        <f>+'3.1.16'!D174</f>
        <v>WEST PENNPOWER</v>
      </c>
      <c r="E189" s="56" t="s">
        <v>370</v>
      </c>
      <c r="F189" s="79">
        <f>IF($E$11="",'3.1.16'!Y174/1000,Matrix!$E$11+('3.1.16'!Y174/1000))</f>
        <v>6.9946067531222136E-2</v>
      </c>
      <c r="G189" s="59">
        <f>IF($E$11="",'3.1.16'!Z174/1000,Matrix!$E$11+('3.1.16'!Z174/1000))</f>
        <v>7.2390277531222139E-2</v>
      </c>
      <c r="H189" s="62">
        <f>IF($E$11="",'3.1.16'!AA174/1000,Matrix!$E$11+('3.1.16'!AA174/1000))</f>
        <v>7.260281753122215E-2</v>
      </c>
      <c r="I189" s="56"/>
      <c r="J189" s="74">
        <f t="shared" si="3"/>
        <v>6.9946067531222136E-2</v>
      </c>
      <c r="K189" s="59">
        <f t="shared" si="4"/>
        <v>7.2390277531222139E-2</v>
      </c>
      <c r="L189" s="62">
        <f t="shared" si="5"/>
        <v>7.260281753122215E-2</v>
      </c>
      <c r="U189" s="24" t="s">
        <v>140</v>
      </c>
      <c r="V189">
        <v>0.14710000000000006</v>
      </c>
      <c r="W189" s="31" t="s">
        <v>141</v>
      </c>
      <c r="X189" s="38">
        <v>0.13400000000000001</v>
      </c>
      <c r="Y189" s="38"/>
      <c r="Z189" s="38"/>
      <c r="AA189" s="38"/>
      <c r="AB189" s="38"/>
      <c r="AC189" s="38"/>
      <c r="AD189" s="38"/>
      <c r="AE189" s="38"/>
      <c r="AF189" s="38"/>
      <c r="AG189" s="31" t="s">
        <v>144</v>
      </c>
      <c r="AH189" s="38">
        <v>0.11535000000000016</v>
      </c>
      <c r="AI189" s="31" t="s">
        <v>83</v>
      </c>
      <c r="AJ189" s="27">
        <v>0.11749999999999999</v>
      </c>
      <c r="AK189" s="24" t="s">
        <v>151</v>
      </c>
      <c r="AL189" s="27">
        <v>0.11880000000000054</v>
      </c>
      <c r="AM189" s="38"/>
      <c r="AN189" s="38"/>
      <c r="AO189" s="36"/>
      <c r="AP189" s="36"/>
      <c r="AQ189" s="23">
        <v>0.11845000000000054</v>
      </c>
      <c r="AR189" s="33" t="s">
        <v>332</v>
      </c>
      <c r="AS189" s="36"/>
      <c r="AT189" s="36"/>
      <c r="AU189" s="64">
        <v>0.11146</v>
      </c>
      <c r="AV189" s="36"/>
      <c r="AW189" s="36"/>
      <c r="AX189" s="36"/>
      <c r="AY189" s="36"/>
      <c r="AZ189" s="30" t="s">
        <v>150</v>
      </c>
      <c r="BA189" s="23">
        <v>0.11880000000000054</v>
      </c>
      <c r="BB189" s="64">
        <v>0.10899</v>
      </c>
      <c r="BI189" s="23">
        <v>0.11635000000000052</v>
      </c>
      <c r="BJ189" s="23">
        <v>0.11635000000000052</v>
      </c>
    </row>
    <row r="190" spans="1:62" x14ac:dyDescent="0.25">
      <c r="A190" s="69" t="str">
        <f>+'3.1.16'!A175</f>
        <v>2017-09-01</v>
      </c>
      <c r="B190" s="56" t="str">
        <f>+'3.1.16'!B175</f>
        <v>2019-08-31</v>
      </c>
      <c r="C190" s="56">
        <f>+'3.1.16'!C175</f>
        <v>24</v>
      </c>
      <c r="D190" s="56" t="str">
        <f>+'3.1.16'!D175</f>
        <v>WEST PENNPOWER</v>
      </c>
      <c r="E190" s="56" t="s">
        <v>370</v>
      </c>
      <c r="F190" s="79">
        <f>IF($E$11="",'3.1.16'!Y175/1000,Matrix!$E$11+('3.1.16'!Y175/1000))</f>
        <v>6.9147154673074834E-2</v>
      </c>
      <c r="G190" s="59">
        <f>IF($E$11="",'3.1.16'!Z175/1000,Matrix!$E$11+('3.1.16'!Z175/1000))</f>
        <v>7.1591364673074837E-2</v>
      </c>
      <c r="H190" s="62">
        <f>IF($E$11="",'3.1.16'!AA175/1000,Matrix!$E$11+('3.1.16'!AA175/1000))</f>
        <v>7.1803904673074834E-2</v>
      </c>
      <c r="I190" s="56"/>
      <c r="J190" s="74">
        <f t="shared" si="3"/>
        <v>6.9147154673074834E-2</v>
      </c>
      <c r="K190" s="59">
        <f t="shared" si="4"/>
        <v>7.1591364673074837E-2</v>
      </c>
      <c r="L190" s="62">
        <f t="shared" si="5"/>
        <v>7.1803904673074834E-2</v>
      </c>
      <c r="U190" s="24" t="s">
        <v>140</v>
      </c>
      <c r="V190">
        <v>0.14760000000000006</v>
      </c>
      <c r="W190" s="31" t="s">
        <v>141</v>
      </c>
      <c r="X190" s="38">
        <v>0.13450000000000001</v>
      </c>
      <c r="Y190" s="38"/>
      <c r="Z190" s="38"/>
      <c r="AA190" s="38"/>
      <c r="AB190" s="38"/>
      <c r="AC190" s="38"/>
      <c r="AD190" s="38"/>
      <c r="AE190" s="38"/>
      <c r="AF190" s="38"/>
      <c r="AG190" s="31" t="s">
        <v>144</v>
      </c>
      <c r="AH190" s="38">
        <v>0.11570000000000016</v>
      </c>
      <c r="AI190" s="31" t="s">
        <v>83</v>
      </c>
      <c r="AJ190" s="27">
        <v>0.11789999999999999</v>
      </c>
      <c r="AK190" s="24" t="s">
        <v>151</v>
      </c>
      <c r="AL190" s="27">
        <v>0.11915000000000055</v>
      </c>
      <c r="AM190" s="38"/>
      <c r="AN190" s="38"/>
      <c r="AO190" s="36"/>
      <c r="AP190" s="36"/>
      <c r="AQ190" s="23">
        <v>0.11880000000000054</v>
      </c>
      <c r="AR190" s="33" t="s">
        <v>333</v>
      </c>
      <c r="AS190" s="36"/>
      <c r="AT190" s="36"/>
      <c r="AU190" s="64">
        <v>0.11174000000000001</v>
      </c>
      <c r="AV190" s="36"/>
      <c r="AW190" s="36"/>
      <c r="AX190" s="36"/>
      <c r="AY190" s="36"/>
      <c r="AZ190" s="30" t="s">
        <v>150</v>
      </c>
      <c r="BA190" s="23">
        <v>0.11915000000000055</v>
      </c>
      <c r="BB190" s="64">
        <v>0.10926</v>
      </c>
      <c r="BI190" s="23">
        <v>0.11670000000000053</v>
      </c>
      <c r="BJ190" s="23">
        <v>0.11670000000000053</v>
      </c>
    </row>
    <row r="191" spans="1:62" x14ac:dyDescent="0.25">
      <c r="A191" s="69" t="str">
        <f>+'3.1.16'!A176</f>
        <v>2017-09-01</v>
      </c>
      <c r="B191" s="56" t="str">
        <f>+'3.1.16'!B176</f>
        <v>2020-02-29</v>
      </c>
      <c r="C191" s="56">
        <f>+'3.1.16'!C176</f>
        <v>30</v>
      </c>
      <c r="D191" s="56" t="str">
        <f>+'3.1.16'!D176</f>
        <v>WEST PENNPOWER</v>
      </c>
      <c r="E191" s="56" t="s">
        <v>370</v>
      </c>
      <c r="F191" s="79">
        <f>IF($E$11="",'3.1.16'!Y176/1000,Matrix!$E$11+('3.1.16'!Y176/1000))</f>
        <v>6.7581668438424156E-2</v>
      </c>
      <c r="G191" s="59">
        <f>IF($E$11="",'3.1.16'!Z176/1000,Matrix!$E$11+('3.1.16'!Z176/1000))</f>
        <v>7.0025878438424158E-2</v>
      </c>
      <c r="H191" s="62">
        <f>IF($E$11="",'3.1.16'!AA176/1000,Matrix!$E$11+('3.1.16'!AA176/1000))</f>
        <v>7.0238418438424169E-2</v>
      </c>
      <c r="I191" s="56"/>
      <c r="J191" s="74">
        <f t="shared" si="3"/>
        <v>6.7581668438424156E-2</v>
      </c>
      <c r="K191" s="59">
        <f t="shared" si="4"/>
        <v>7.0025878438424158E-2</v>
      </c>
      <c r="L191" s="62">
        <f t="shared" si="5"/>
        <v>7.0238418438424169E-2</v>
      </c>
      <c r="U191" s="24" t="s">
        <v>140</v>
      </c>
      <c r="V191">
        <v>0.14810000000000006</v>
      </c>
      <c r="W191" s="31" t="s">
        <v>141</v>
      </c>
      <c r="X191" s="38">
        <v>0.13500000000000001</v>
      </c>
      <c r="Y191" s="38"/>
      <c r="Z191" s="38"/>
      <c r="AA191" s="38"/>
      <c r="AB191" s="38"/>
      <c r="AC191" s="38"/>
      <c r="AD191" s="38"/>
      <c r="AE191" s="38"/>
      <c r="AF191" s="38"/>
      <c r="AG191" s="31" t="s">
        <v>144</v>
      </c>
      <c r="AH191" s="38">
        <v>0.11605000000000017</v>
      </c>
      <c r="AI191" s="31" t="s">
        <v>83</v>
      </c>
      <c r="AJ191" s="27">
        <v>0.11849999999999999</v>
      </c>
      <c r="AK191" s="24" t="s">
        <v>151</v>
      </c>
      <c r="AL191" s="27">
        <v>0.11950000000000055</v>
      </c>
      <c r="AM191" s="38"/>
      <c r="AN191" s="38"/>
      <c r="AO191" s="36"/>
      <c r="AP191" s="36"/>
      <c r="AQ191" s="23">
        <v>0.11915000000000055</v>
      </c>
      <c r="AR191" s="33" t="s">
        <v>334</v>
      </c>
      <c r="AS191" s="36"/>
      <c r="AT191" s="36"/>
      <c r="AU191" s="64">
        <v>0.11201</v>
      </c>
      <c r="AV191" s="36"/>
      <c r="AW191" s="36"/>
      <c r="AX191" s="36"/>
      <c r="AY191" s="36"/>
      <c r="AZ191" s="30" t="s">
        <v>150</v>
      </c>
      <c r="BA191" s="23">
        <v>0.11950000000000055</v>
      </c>
      <c r="BB191" s="64">
        <v>0.10954</v>
      </c>
      <c r="BI191" s="23">
        <v>0.11705000000000053</v>
      </c>
      <c r="BJ191" s="23">
        <v>0.11705000000000053</v>
      </c>
    </row>
    <row r="192" spans="1:62" x14ac:dyDescent="0.25">
      <c r="A192" s="70" t="str">
        <f>+'3.1.16'!A177</f>
        <v>2017-09-01</v>
      </c>
      <c r="B192" s="57" t="str">
        <f>+'3.1.16'!B177</f>
        <v>2020-08-31</v>
      </c>
      <c r="C192" s="57">
        <f>+'3.1.16'!C177</f>
        <v>36</v>
      </c>
      <c r="D192" s="57" t="str">
        <f>+'3.1.16'!D177</f>
        <v>WEST PENNPOWER</v>
      </c>
      <c r="E192" s="57" t="s">
        <v>370</v>
      </c>
      <c r="F192" s="81">
        <f>IF($E$11="",'3.1.16'!Y177/1000,Matrix!$E$11+('3.1.16'!Y177/1000))</f>
        <v>6.6472178560705017E-2</v>
      </c>
      <c r="G192" s="60">
        <f>IF($E$11="",'3.1.16'!Z177/1000,Matrix!$E$11+('3.1.16'!Z177/1000))</f>
        <v>6.8916388560705019E-2</v>
      </c>
      <c r="H192" s="63">
        <f>IF($E$11="",'3.1.16'!AA177/1000,Matrix!$E$11+('3.1.16'!AA177/1000))</f>
        <v>6.9128928560705016E-2</v>
      </c>
      <c r="I192" s="56"/>
      <c r="J192" s="75">
        <f t="shared" si="3"/>
        <v>6.6472178560705017E-2</v>
      </c>
      <c r="K192" s="60">
        <f t="shared" si="4"/>
        <v>6.8916388560705019E-2</v>
      </c>
      <c r="L192" s="63">
        <f t="shared" si="5"/>
        <v>6.9128928560705016E-2</v>
      </c>
      <c r="U192" s="24" t="s">
        <v>140</v>
      </c>
      <c r="V192">
        <v>0.14860000000000007</v>
      </c>
      <c r="W192" s="31" t="s">
        <v>141</v>
      </c>
      <c r="X192" s="38">
        <v>0.13550000000000001</v>
      </c>
      <c r="Y192" s="38"/>
      <c r="Z192" s="38"/>
      <c r="AA192" s="38"/>
      <c r="AB192" s="38"/>
      <c r="AC192" s="38"/>
      <c r="AD192" s="38"/>
      <c r="AE192" s="38"/>
      <c r="AF192" s="38"/>
      <c r="AG192" s="31" t="s">
        <v>144</v>
      </c>
      <c r="AH192" s="38">
        <v>0.11640000000000017</v>
      </c>
      <c r="AI192" s="31" t="s">
        <v>83</v>
      </c>
      <c r="AJ192" s="27">
        <v>0.11890000000000001</v>
      </c>
      <c r="AK192" s="24" t="s">
        <v>151</v>
      </c>
      <c r="AL192" s="27">
        <v>0.11985000000000055</v>
      </c>
      <c r="AM192" s="38"/>
      <c r="AN192" s="38"/>
      <c r="AO192" s="36"/>
      <c r="AP192" s="36"/>
      <c r="AQ192" s="23">
        <v>0.11950000000000055</v>
      </c>
      <c r="AR192" s="33" t="s">
        <v>335</v>
      </c>
      <c r="AS192" s="36"/>
      <c r="AT192" s="36"/>
      <c r="AU192" s="64">
        <v>0.11229</v>
      </c>
      <c r="AV192" s="36"/>
      <c r="AW192" s="36"/>
      <c r="AX192" s="36"/>
      <c r="AY192" s="36"/>
      <c r="AZ192" s="30" t="s">
        <v>150</v>
      </c>
      <c r="BA192" s="23">
        <v>0.11985000000000055</v>
      </c>
      <c r="BB192" s="64">
        <v>0.10981</v>
      </c>
      <c r="BI192" s="23">
        <v>0.11740000000000053</v>
      </c>
      <c r="BJ192" s="23">
        <v>0.11740000000000053</v>
      </c>
    </row>
    <row r="193" spans="1:62" x14ac:dyDescent="0.25">
      <c r="A193" s="68" t="str">
        <f>+'3.1.16'!A178</f>
        <v>2017-10-01</v>
      </c>
      <c r="B193" s="55" t="str">
        <f>+'3.1.16'!B178</f>
        <v>2018-09-30</v>
      </c>
      <c r="C193" s="55">
        <f>+'3.1.16'!C178</f>
        <v>12</v>
      </c>
      <c r="D193" s="55" t="str">
        <f>+'3.1.16'!D178</f>
        <v>WEST PENNPOWER</v>
      </c>
      <c r="E193" s="55" t="s">
        <v>370</v>
      </c>
      <c r="F193" s="80">
        <f>IF($E$11="",'3.1.16'!Y178/1000,Matrix!$E$11+('3.1.16'!Y178/1000))</f>
        <v>7.0441598638254596E-2</v>
      </c>
      <c r="G193" s="58">
        <f>IF($E$11="",'3.1.16'!Z178/1000,Matrix!$E$11+('3.1.16'!Z178/1000))</f>
        <v>7.2885808638254584E-2</v>
      </c>
      <c r="H193" s="61">
        <f>IF($E$11="",'3.1.16'!AA178/1000,Matrix!$E$11+('3.1.16'!AA178/1000))</f>
        <v>7.3098348638254595E-2</v>
      </c>
      <c r="I193" s="55"/>
      <c r="J193" s="73">
        <f t="shared" si="3"/>
        <v>7.0441598638254596E-2</v>
      </c>
      <c r="K193" s="58">
        <f t="shared" si="4"/>
        <v>7.2885808638254584E-2</v>
      </c>
      <c r="L193" s="61">
        <f t="shared" si="5"/>
        <v>7.3098348638254595E-2</v>
      </c>
      <c r="U193" s="24" t="s">
        <v>140</v>
      </c>
      <c r="V193">
        <v>0.14910000000000007</v>
      </c>
      <c r="W193" s="31" t="s">
        <v>141</v>
      </c>
      <c r="X193" s="38">
        <v>0.13600000000000001</v>
      </c>
      <c r="Y193" s="38"/>
      <c r="Z193" s="38"/>
      <c r="AA193" s="38"/>
      <c r="AB193" s="38"/>
      <c r="AC193" s="38"/>
      <c r="AD193" s="38"/>
      <c r="AE193" s="38"/>
      <c r="AF193" s="38"/>
      <c r="AG193" s="31" t="s">
        <v>144</v>
      </c>
      <c r="AH193" s="38">
        <v>0.11675000000000017</v>
      </c>
      <c r="AI193" s="31" t="s">
        <v>83</v>
      </c>
      <c r="AJ193" s="27">
        <v>0.1195</v>
      </c>
      <c r="AK193" s="24" t="s">
        <v>151</v>
      </c>
      <c r="AL193" s="27">
        <v>0.12020000000000056</v>
      </c>
      <c r="AM193" s="38"/>
      <c r="AN193" s="38"/>
      <c r="AO193" s="36"/>
      <c r="AP193" s="36"/>
      <c r="AQ193" s="23">
        <v>0.11985000000000055</v>
      </c>
      <c r="AR193" s="33" t="s">
        <v>336</v>
      </c>
      <c r="AS193" s="36"/>
      <c r="AT193" s="36"/>
      <c r="AU193" s="64">
        <v>0.11255999999999999</v>
      </c>
      <c r="AV193" s="36"/>
      <c r="AW193" s="36"/>
      <c r="AX193" s="36"/>
      <c r="AY193" s="36"/>
      <c r="AZ193" s="30" t="s">
        <v>150</v>
      </c>
      <c r="BA193" s="23">
        <v>0.12020000000000056</v>
      </c>
      <c r="BB193" s="64">
        <v>0.11008999999999999</v>
      </c>
      <c r="BI193" s="23">
        <v>0.11775000000000053</v>
      </c>
      <c r="BJ193" s="23">
        <v>0.11775000000000053</v>
      </c>
    </row>
    <row r="194" spans="1:62" x14ac:dyDescent="0.25">
      <c r="A194" s="69" t="str">
        <f>+'3.1.16'!A179</f>
        <v>2017-10-01</v>
      </c>
      <c r="B194" s="56" t="str">
        <f>+'3.1.16'!B179</f>
        <v>2019-03-31</v>
      </c>
      <c r="C194" s="56">
        <f>+'3.1.16'!C179</f>
        <v>18</v>
      </c>
      <c r="D194" s="56" t="str">
        <f>+'3.1.16'!D179</f>
        <v>WEST PENNPOWER</v>
      </c>
      <c r="E194" s="56" t="s">
        <v>370</v>
      </c>
      <c r="F194" s="79">
        <f>IF($E$11="",'3.1.16'!Y179/1000,Matrix!$E$11+('3.1.16'!Y179/1000))</f>
        <v>6.9571179885699955E-2</v>
      </c>
      <c r="G194" s="59">
        <f>IF($E$11="",'3.1.16'!Z179/1000,Matrix!$E$11+('3.1.16'!Z179/1000))</f>
        <v>7.2015389885699943E-2</v>
      </c>
      <c r="H194" s="62">
        <f>IF($E$11="",'3.1.16'!AA179/1000,Matrix!$E$11+('3.1.16'!AA179/1000))</f>
        <v>7.2227929885699954E-2</v>
      </c>
      <c r="I194" s="56"/>
      <c r="J194" s="74">
        <f t="shared" si="3"/>
        <v>6.9571179885699955E-2</v>
      </c>
      <c r="K194" s="59">
        <f t="shared" si="4"/>
        <v>7.2015389885699943E-2</v>
      </c>
      <c r="L194" s="62">
        <f t="shared" si="5"/>
        <v>7.2227929885699954E-2</v>
      </c>
      <c r="U194" s="24" t="s">
        <v>140</v>
      </c>
      <c r="V194">
        <v>0.14960000000000007</v>
      </c>
      <c r="W194" s="31" t="s">
        <v>141</v>
      </c>
      <c r="X194" s="38">
        <v>0.13650000000000001</v>
      </c>
      <c r="Y194" s="38"/>
      <c r="Z194" s="38"/>
      <c r="AA194" s="38"/>
      <c r="AB194" s="38"/>
      <c r="AC194" s="38"/>
      <c r="AD194" s="38"/>
      <c r="AE194" s="38"/>
      <c r="AF194" s="38"/>
      <c r="AG194" s="31" t="s">
        <v>144</v>
      </c>
      <c r="AH194" s="38">
        <v>0.11710000000000018</v>
      </c>
      <c r="AI194" s="31" t="s">
        <v>83</v>
      </c>
      <c r="AJ194" s="27">
        <v>0.11990000000000001</v>
      </c>
      <c r="AK194" s="24" t="s">
        <v>151</v>
      </c>
      <c r="AL194" s="27">
        <v>0.12055000000000056</v>
      </c>
      <c r="AM194" s="38"/>
      <c r="AN194" s="38"/>
      <c r="AO194" s="36"/>
      <c r="AP194" s="36"/>
      <c r="AQ194" s="23">
        <v>0.12020000000000056</v>
      </c>
      <c r="AR194" s="33" t="s">
        <v>337</v>
      </c>
      <c r="AS194" s="36"/>
      <c r="AT194" s="36"/>
      <c r="AU194" s="64">
        <v>0.11284</v>
      </c>
      <c r="AV194" s="36"/>
      <c r="AW194" s="36"/>
      <c r="AX194" s="36"/>
      <c r="AY194" s="36"/>
      <c r="AZ194" s="30" t="s">
        <v>150</v>
      </c>
      <c r="BA194" s="23">
        <v>0.12055000000000056</v>
      </c>
      <c r="BB194" s="64">
        <v>0.11036</v>
      </c>
      <c r="BI194" s="23">
        <v>0.11810000000000054</v>
      </c>
      <c r="BJ194" s="23">
        <v>0.11810000000000054</v>
      </c>
    </row>
    <row r="195" spans="1:62" x14ac:dyDescent="0.25">
      <c r="A195" s="69" t="str">
        <f>+'3.1.16'!A180</f>
        <v>2017-10-01</v>
      </c>
      <c r="B195" s="56" t="str">
        <f>+'3.1.16'!B180</f>
        <v>2019-09-30</v>
      </c>
      <c r="C195" s="56">
        <f>+'3.1.16'!C180</f>
        <v>24</v>
      </c>
      <c r="D195" s="56" t="str">
        <f>+'3.1.16'!D180</f>
        <v>WEST PENNPOWER</v>
      </c>
      <c r="E195" s="56" t="s">
        <v>370</v>
      </c>
      <c r="F195" s="79">
        <f>IF($E$11="",'3.1.16'!Y180/1000,Matrix!$E$11+('3.1.16'!Y180/1000))</f>
        <v>6.8800889533192827E-2</v>
      </c>
      <c r="G195" s="59">
        <f>IF($E$11="",'3.1.16'!Z180/1000,Matrix!$E$11+('3.1.16'!Z180/1000))</f>
        <v>7.1245099533192829E-2</v>
      </c>
      <c r="H195" s="62">
        <f>IF($E$11="",'3.1.16'!AA180/1000,Matrix!$E$11+('3.1.16'!AA180/1000))</f>
        <v>7.1457639533192827E-2</v>
      </c>
      <c r="I195" s="56"/>
      <c r="J195" s="74">
        <f t="shared" si="3"/>
        <v>6.8800889533192827E-2</v>
      </c>
      <c r="K195" s="59">
        <f t="shared" si="4"/>
        <v>7.1245099533192829E-2</v>
      </c>
      <c r="L195" s="62">
        <f t="shared" si="5"/>
        <v>7.1457639533192827E-2</v>
      </c>
      <c r="U195" s="24" t="s">
        <v>140</v>
      </c>
      <c r="V195">
        <v>0.15010000000000007</v>
      </c>
      <c r="W195" s="31" t="s">
        <v>141</v>
      </c>
      <c r="X195" s="38">
        <v>0.13700000000000001</v>
      </c>
      <c r="Y195" s="38"/>
      <c r="Z195" s="38"/>
      <c r="AA195" s="38"/>
      <c r="AB195" s="38"/>
      <c r="AC195" s="38"/>
      <c r="AD195" s="38"/>
      <c r="AE195" s="38"/>
      <c r="AF195" s="38"/>
      <c r="AG195" s="31" t="s">
        <v>144</v>
      </c>
      <c r="AH195" s="38">
        <v>0.11745000000000018</v>
      </c>
      <c r="AI195" s="31" t="s">
        <v>83</v>
      </c>
      <c r="AJ195" s="27">
        <v>0.12050000000000001</v>
      </c>
      <c r="AK195" s="24" t="s">
        <v>151</v>
      </c>
      <c r="AL195" s="27">
        <v>0.12090000000000056</v>
      </c>
      <c r="AM195" s="38"/>
      <c r="AN195" s="38"/>
      <c r="AO195" s="36"/>
      <c r="AP195" s="36"/>
      <c r="AQ195" s="23">
        <v>0.12055000000000056</v>
      </c>
      <c r="AR195" s="33" t="s">
        <v>338</v>
      </c>
      <c r="AS195" s="36"/>
      <c r="AT195" s="36"/>
      <c r="AU195" s="64">
        <v>0.11311</v>
      </c>
      <c r="AV195" s="36"/>
      <c r="AW195" s="36"/>
      <c r="AX195" s="36"/>
      <c r="AY195" s="36"/>
      <c r="AZ195" s="30" t="s">
        <v>150</v>
      </c>
      <c r="BA195" s="23">
        <v>0.12090000000000056</v>
      </c>
      <c r="BB195" s="64">
        <v>0.11064</v>
      </c>
      <c r="BI195" s="23">
        <v>0.11845000000000054</v>
      </c>
      <c r="BJ195" s="23">
        <v>0.11845000000000054</v>
      </c>
    </row>
    <row r="196" spans="1:62" x14ac:dyDescent="0.25">
      <c r="A196" s="69" t="str">
        <f>+'3.1.16'!A181</f>
        <v>2017-10-01</v>
      </c>
      <c r="B196" s="56" t="str">
        <f>+'3.1.16'!B181</f>
        <v>2020-03-31</v>
      </c>
      <c r="C196" s="56">
        <f>+'3.1.16'!C181</f>
        <v>30</v>
      </c>
      <c r="D196" s="56" t="str">
        <f>+'3.1.16'!D181</f>
        <v>WEST PENNPOWER</v>
      </c>
      <c r="E196" s="56" t="s">
        <v>370</v>
      </c>
      <c r="F196" s="79">
        <f>IF($E$11="",'3.1.16'!Y181/1000,Matrix!$E$11+('3.1.16'!Y181/1000))</f>
        <v>6.7164767979929332E-2</v>
      </c>
      <c r="G196" s="59">
        <f>IF($E$11="",'3.1.16'!Z181/1000,Matrix!$E$11+('3.1.16'!Z181/1000))</f>
        <v>6.9608977979929348E-2</v>
      </c>
      <c r="H196" s="62">
        <f>IF($E$11="",'3.1.16'!AA181/1000,Matrix!$E$11+('3.1.16'!AA181/1000))</f>
        <v>6.9821517979929359E-2</v>
      </c>
      <c r="I196" s="56"/>
      <c r="J196" s="74">
        <f t="shared" si="3"/>
        <v>6.7164767979929332E-2</v>
      </c>
      <c r="K196" s="59">
        <f t="shared" si="4"/>
        <v>6.9608977979929348E-2</v>
      </c>
      <c r="L196" s="62">
        <f t="shared" si="5"/>
        <v>6.9821517979929359E-2</v>
      </c>
      <c r="U196" s="24" t="s">
        <v>140</v>
      </c>
      <c r="V196">
        <v>0.15060000000000007</v>
      </c>
      <c r="W196" s="31" t="s">
        <v>141</v>
      </c>
      <c r="X196" s="38">
        <v>0.13750000000000001</v>
      </c>
      <c r="Y196" s="38"/>
      <c r="Z196" s="38"/>
      <c r="AA196" s="38"/>
      <c r="AB196" s="38"/>
      <c r="AC196" s="38"/>
      <c r="AD196" s="38"/>
      <c r="AE196" s="38"/>
      <c r="AF196" s="38"/>
      <c r="AG196" s="31" t="s">
        <v>144</v>
      </c>
      <c r="AH196" s="38">
        <v>0.11780000000000018</v>
      </c>
      <c r="AI196" s="31" t="s">
        <v>83</v>
      </c>
      <c r="AJ196" s="27">
        <v>0.12089999999999999</v>
      </c>
      <c r="AK196" s="24" t="s">
        <v>151</v>
      </c>
      <c r="AL196" s="27">
        <v>0.12125000000000057</v>
      </c>
      <c r="AM196" s="38"/>
      <c r="AN196" s="38"/>
      <c r="AO196" s="36"/>
      <c r="AP196" s="36"/>
      <c r="AQ196" s="23">
        <v>0.12090000000000056</v>
      </c>
      <c r="AR196" s="33" t="s">
        <v>339</v>
      </c>
      <c r="AS196" s="36"/>
      <c r="AT196" s="36"/>
      <c r="AU196" s="64">
        <v>0.11339</v>
      </c>
      <c r="AV196" s="36"/>
      <c r="AW196" s="36"/>
      <c r="AX196" s="36"/>
      <c r="AY196" s="36"/>
      <c r="AZ196" s="30" t="s">
        <v>150</v>
      </c>
      <c r="BA196" s="23">
        <v>0.12125000000000057</v>
      </c>
      <c r="BB196" s="64">
        <v>0.11090999999999999</v>
      </c>
      <c r="BI196" s="23">
        <v>0.11880000000000054</v>
      </c>
      <c r="BJ196" s="23">
        <v>0.11880000000000054</v>
      </c>
    </row>
    <row r="197" spans="1:62" x14ac:dyDescent="0.25">
      <c r="A197" s="70" t="str">
        <f>+'3.1.16'!A182</f>
        <v>2017-10-01</v>
      </c>
      <c r="B197" s="57" t="str">
        <f>+'3.1.16'!B182</f>
        <v>2020-09-30</v>
      </c>
      <c r="C197" s="57">
        <f>+'3.1.16'!C182</f>
        <v>36</v>
      </c>
      <c r="D197" s="57" t="str">
        <f>+'3.1.16'!D182</f>
        <v>WEST PENNPOWER</v>
      </c>
      <c r="E197" s="57" t="s">
        <v>370</v>
      </c>
      <c r="F197" s="81">
        <f>IF($E$11="",'3.1.16'!Y182/1000,Matrix!$E$11+('3.1.16'!Y182/1000))</f>
        <v>6.6386169561027164E-2</v>
      </c>
      <c r="G197" s="60">
        <f>IF($E$11="",'3.1.16'!Z182/1000,Matrix!$E$11+('3.1.16'!Z182/1000))</f>
        <v>6.8830379561027152E-2</v>
      </c>
      <c r="H197" s="63">
        <f>IF($E$11="",'3.1.16'!AA182/1000,Matrix!$E$11+('3.1.16'!AA182/1000))</f>
        <v>6.9042919561027163E-2</v>
      </c>
      <c r="I197" s="56"/>
      <c r="J197" s="75">
        <f t="shared" si="3"/>
        <v>6.6386169561027164E-2</v>
      </c>
      <c r="K197" s="60">
        <f t="shared" si="4"/>
        <v>6.8830379561027152E-2</v>
      </c>
      <c r="L197" s="63">
        <f t="shared" si="5"/>
        <v>6.9042919561027163E-2</v>
      </c>
      <c r="U197" s="24" t="s">
        <v>140</v>
      </c>
      <c r="V197">
        <v>0.15110000000000007</v>
      </c>
      <c r="W197" s="31" t="s">
        <v>141</v>
      </c>
      <c r="X197" s="38">
        <v>0.13800000000000001</v>
      </c>
      <c r="Y197" s="38"/>
      <c r="Z197" s="38"/>
      <c r="AA197" s="38"/>
      <c r="AB197" s="38"/>
      <c r="AC197" s="38"/>
      <c r="AD197" s="38"/>
      <c r="AE197" s="38"/>
      <c r="AF197" s="38"/>
      <c r="AG197" s="31" t="s">
        <v>144</v>
      </c>
      <c r="AH197" s="38">
        <v>0.11815000000000019</v>
      </c>
      <c r="AI197" s="31" t="s">
        <v>83</v>
      </c>
      <c r="AJ197" s="27">
        <v>0.1215</v>
      </c>
      <c r="AK197" s="24" t="s">
        <v>151</v>
      </c>
      <c r="AL197" s="27">
        <v>0.12160000000000057</v>
      </c>
      <c r="AM197" s="38"/>
      <c r="AN197" s="38"/>
      <c r="AO197" s="36"/>
      <c r="AP197" s="36"/>
      <c r="AQ197" s="23">
        <v>0.12125000000000057</v>
      </c>
      <c r="AR197" s="33" t="s">
        <v>340</v>
      </c>
      <c r="AS197" s="36"/>
      <c r="AT197" s="36"/>
      <c r="AU197" s="64">
        <v>0.11366</v>
      </c>
      <c r="AV197" s="36"/>
      <c r="AW197" s="36"/>
      <c r="AX197" s="36"/>
      <c r="AY197" s="36"/>
      <c r="AZ197" s="30" t="s">
        <v>150</v>
      </c>
      <c r="BA197" s="23">
        <v>0.12160000000000057</v>
      </c>
      <c r="BB197" s="64">
        <v>0.11119</v>
      </c>
      <c r="BI197" s="23">
        <v>0.11915000000000055</v>
      </c>
      <c r="BJ197" s="23">
        <v>0.11915000000000055</v>
      </c>
    </row>
    <row r="198" spans="1:62" x14ac:dyDescent="0.25">
      <c r="A198" s="68" t="str">
        <f>+'3.1.16'!A183</f>
        <v>2016-11-01</v>
      </c>
      <c r="B198" s="55" t="str">
        <f>+'3.1.16'!B183</f>
        <v>2017-10-31</v>
      </c>
      <c r="C198" s="55">
        <f>+'3.1.16'!C183</f>
        <v>12</v>
      </c>
      <c r="D198" s="55" t="str">
        <f>+'3.1.16'!D183</f>
        <v>AEP OHIO</v>
      </c>
      <c r="E198" s="55" t="s">
        <v>370</v>
      </c>
      <c r="F198" s="80">
        <f>IF($E$11="",'3.1.16'!Y183/1000,Matrix!$E$11+('3.1.16'!Y183/1000))</f>
        <v>5.0509450073087547E-2</v>
      </c>
      <c r="G198" s="58">
        <f>IF($E$11="",'3.1.16'!Z183/1000,Matrix!$E$11+('3.1.16'!Z183/1000))</f>
        <v>5.2809450073087544E-2</v>
      </c>
      <c r="H198" s="61">
        <f>IF($E$11="",'3.1.16'!AA183/1000,Matrix!$E$11+('3.1.16'!AA183/1000))</f>
        <v>5.300945007308755E-2</v>
      </c>
      <c r="I198" s="55"/>
      <c r="J198" s="73">
        <f>+F198</f>
        <v>5.0509450073087547E-2</v>
      </c>
      <c r="K198" s="58">
        <f t="shared" si="4"/>
        <v>5.2809450073087544E-2</v>
      </c>
      <c r="L198" s="61">
        <f t="shared" si="5"/>
        <v>5.300945007308755E-2</v>
      </c>
      <c r="U198" s="24" t="s">
        <v>140</v>
      </c>
      <c r="V198">
        <v>0.15160000000000007</v>
      </c>
      <c r="W198" s="31" t="s">
        <v>141</v>
      </c>
      <c r="X198" s="38">
        <v>0.13850000000000001</v>
      </c>
      <c r="Y198" s="38"/>
      <c r="Z198" s="38"/>
      <c r="AA198" s="38"/>
      <c r="AB198" s="38"/>
      <c r="AC198" s="38"/>
      <c r="AD198" s="38"/>
      <c r="AE198" s="38"/>
      <c r="AF198" s="38"/>
      <c r="AG198" s="31" t="s">
        <v>144</v>
      </c>
      <c r="AH198" s="38">
        <v>0.11850000000000019</v>
      </c>
      <c r="AI198" s="31" t="s">
        <v>83</v>
      </c>
      <c r="AJ198" s="27">
        <v>0.12189999999999999</v>
      </c>
      <c r="AK198" s="24" t="s">
        <v>151</v>
      </c>
      <c r="AL198" s="27">
        <v>0.12195000000000057</v>
      </c>
      <c r="AM198" s="38"/>
      <c r="AN198" s="38"/>
      <c r="AO198" s="36"/>
      <c r="AP198" s="36"/>
      <c r="AQ198" s="23">
        <v>0.12160000000000057</v>
      </c>
      <c r="AR198" s="33" t="s">
        <v>341</v>
      </c>
      <c r="AS198" s="36"/>
      <c r="AT198" s="36"/>
      <c r="AU198" s="64">
        <v>0.11394</v>
      </c>
      <c r="AV198" s="36"/>
      <c r="AW198" s="36"/>
      <c r="AX198" s="36"/>
      <c r="AY198" s="36"/>
      <c r="AZ198" s="30" t="s">
        <v>150</v>
      </c>
      <c r="BA198" s="23">
        <v>0.12195000000000057</v>
      </c>
      <c r="BB198" s="64">
        <v>0.11146</v>
      </c>
      <c r="BI198" s="23">
        <v>0.11950000000000055</v>
      </c>
      <c r="BJ198" s="23">
        <v>0.11950000000000055</v>
      </c>
    </row>
    <row r="199" spans="1:62" x14ac:dyDescent="0.25">
      <c r="A199" s="69" t="str">
        <f>+'3.1.16'!A184</f>
        <v>2016-11-01</v>
      </c>
      <c r="B199" s="56" t="str">
        <f>+'3.1.16'!B184</f>
        <v>2018-04-30</v>
      </c>
      <c r="C199" s="56">
        <f>+'3.1.16'!C184</f>
        <v>18</v>
      </c>
      <c r="D199" s="56" t="str">
        <f>+'3.1.16'!D184</f>
        <v>AEP OHIO</v>
      </c>
      <c r="E199" s="56" t="s">
        <v>370</v>
      </c>
      <c r="F199" s="79">
        <f>IF($E$11="",'3.1.16'!Y184/1000,Matrix!$E$11+('3.1.16'!Y184/1000))</f>
        <v>5.199865147299771E-2</v>
      </c>
      <c r="G199" s="59">
        <f>IF($E$11="",'3.1.16'!Z184/1000,Matrix!$E$11+('3.1.16'!Z184/1000))</f>
        <v>5.4298651472997707E-2</v>
      </c>
      <c r="H199" s="62">
        <f>IF($E$11="",'3.1.16'!AA184/1000,Matrix!$E$11+('3.1.16'!AA184/1000))</f>
        <v>5.4498651472997706E-2</v>
      </c>
      <c r="I199" s="56"/>
      <c r="J199" s="74">
        <f t="shared" ref="J199:J262" si="6">+F199</f>
        <v>5.199865147299771E-2</v>
      </c>
      <c r="K199" s="59">
        <f t="shared" ref="K199:K262" si="7">+G199</f>
        <v>5.4298651472997707E-2</v>
      </c>
      <c r="L199" s="62">
        <f t="shared" ref="L199:L262" si="8">+H199</f>
        <v>5.4498651472997706E-2</v>
      </c>
      <c r="U199" s="24" t="s">
        <v>140</v>
      </c>
      <c r="V199">
        <v>0.15210000000000007</v>
      </c>
      <c r="W199" s="31" t="s">
        <v>141</v>
      </c>
      <c r="X199" s="38">
        <v>0.13900000000000001</v>
      </c>
      <c r="Y199" s="38"/>
      <c r="Z199" s="38"/>
      <c r="AA199" s="38"/>
      <c r="AB199" s="38"/>
      <c r="AC199" s="38"/>
      <c r="AD199" s="38"/>
      <c r="AE199" s="38"/>
      <c r="AF199" s="38"/>
      <c r="AG199" s="31" t="s">
        <v>144</v>
      </c>
      <c r="AH199" s="38">
        <v>0.11885000000000019</v>
      </c>
      <c r="AI199" s="31" t="s">
        <v>83</v>
      </c>
      <c r="AJ199" s="27">
        <v>0.1225</v>
      </c>
      <c r="AK199" s="24" t="s">
        <v>151</v>
      </c>
      <c r="AL199" s="27">
        <v>0.12230000000000057</v>
      </c>
      <c r="AM199" s="38"/>
      <c r="AN199" s="38"/>
      <c r="AO199" s="36"/>
      <c r="AP199" s="36"/>
      <c r="AQ199" s="23">
        <v>0.12195000000000057</v>
      </c>
      <c r="AR199" s="33" t="s">
        <v>342</v>
      </c>
      <c r="AS199" s="36"/>
      <c r="AT199" s="36"/>
      <c r="AU199" s="64">
        <v>0.11421000000000001</v>
      </c>
      <c r="AV199" s="36"/>
      <c r="AW199" s="36"/>
      <c r="AX199" s="36"/>
      <c r="AY199" s="36"/>
      <c r="AZ199" s="30" t="s">
        <v>150</v>
      </c>
      <c r="BA199" s="23">
        <v>0.12230000000000057</v>
      </c>
      <c r="BB199" s="64">
        <v>0.11174000000000001</v>
      </c>
      <c r="BI199" s="23">
        <v>0.11985000000000055</v>
      </c>
      <c r="BJ199" s="23">
        <v>0.11985000000000055</v>
      </c>
    </row>
    <row r="200" spans="1:62" x14ac:dyDescent="0.25">
      <c r="A200" s="69" t="str">
        <f>+'3.1.16'!A185</f>
        <v>2016-11-01</v>
      </c>
      <c r="B200" s="56" t="str">
        <f>+'3.1.16'!B185</f>
        <v>2018-10-31</v>
      </c>
      <c r="C200" s="56">
        <f>+'3.1.16'!C185</f>
        <v>24</v>
      </c>
      <c r="D200" s="56" t="str">
        <f>+'3.1.16'!D185</f>
        <v>AEP OHIO</v>
      </c>
      <c r="E200" s="56" t="s">
        <v>370</v>
      </c>
      <c r="F200" s="79">
        <f>IF($E$11="",'3.1.16'!Y185/1000,Matrix!$E$11+('3.1.16'!Y185/1000))</f>
        <v>5.123496740024077E-2</v>
      </c>
      <c r="G200" s="59">
        <f>IF($E$11="",'3.1.16'!Z185/1000,Matrix!$E$11+('3.1.16'!Z185/1000))</f>
        <v>5.3534967400240767E-2</v>
      </c>
      <c r="H200" s="62">
        <f>IF($E$11="",'3.1.16'!AA185/1000,Matrix!$E$11+('3.1.16'!AA185/1000))</f>
        <v>5.3734967400240773E-2</v>
      </c>
      <c r="I200" s="56"/>
      <c r="J200" s="74">
        <f t="shared" si="6"/>
        <v>5.123496740024077E-2</v>
      </c>
      <c r="K200" s="59">
        <f t="shared" si="7"/>
        <v>5.3534967400240767E-2</v>
      </c>
      <c r="L200" s="62">
        <f t="shared" si="8"/>
        <v>5.3734967400240773E-2</v>
      </c>
      <c r="U200" s="24" t="s">
        <v>140</v>
      </c>
      <c r="V200">
        <v>0.15260000000000007</v>
      </c>
      <c r="W200" s="31" t="s">
        <v>141</v>
      </c>
      <c r="X200" s="38">
        <v>0.13950000000000001</v>
      </c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1" t="s">
        <v>83</v>
      </c>
      <c r="AJ200" s="27">
        <v>0.1229</v>
      </c>
      <c r="AK200" s="24" t="s">
        <v>151</v>
      </c>
      <c r="AL200" s="27">
        <v>0.12265000000000058</v>
      </c>
      <c r="AM200" s="38"/>
      <c r="AN200" s="38"/>
      <c r="AO200" s="36"/>
      <c r="AP200" s="36"/>
      <c r="AQ200" s="23">
        <v>0.12230000000000057</v>
      </c>
      <c r="AR200" s="33" t="s">
        <v>343</v>
      </c>
      <c r="AS200" s="36"/>
      <c r="AT200" s="36"/>
      <c r="AU200" s="64">
        <v>0.11448999999999999</v>
      </c>
      <c r="AV200" s="36"/>
      <c r="AW200" s="36"/>
      <c r="AX200" s="36"/>
      <c r="AY200" s="36"/>
      <c r="AZ200" s="30" t="s">
        <v>150</v>
      </c>
      <c r="BA200" s="23">
        <v>0.12265000000000058</v>
      </c>
      <c r="BB200" s="64">
        <v>0.11201</v>
      </c>
      <c r="BI200" s="23">
        <v>0.12020000000000056</v>
      </c>
      <c r="BJ200" s="23">
        <v>0.12020000000000056</v>
      </c>
    </row>
    <row r="201" spans="1:62" x14ac:dyDescent="0.25">
      <c r="A201" s="69" t="str">
        <f>+'3.1.16'!A186</f>
        <v>2016-11-01</v>
      </c>
      <c r="B201" s="56" t="str">
        <f>+'3.1.16'!B186</f>
        <v>2019-04-30</v>
      </c>
      <c r="C201" s="56">
        <f>+'3.1.16'!C186</f>
        <v>30</v>
      </c>
      <c r="D201" s="56" t="str">
        <f>+'3.1.16'!D186</f>
        <v>AEP OHIO</v>
      </c>
      <c r="E201" s="56" t="s">
        <v>370</v>
      </c>
      <c r="F201" s="79">
        <f>IF($E$11="",'3.1.16'!Y186/1000,Matrix!$E$11+('3.1.16'!Y186/1000))</f>
        <v>5.1934516224889558E-2</v>
      </c>
      <c r="G201" s="59">
        <f>IF($E$11="",'3.1.16'!Z186/1000,Matrix!$E$11+('3.1.16'!Z186/1000))</f>
        <v>5.4234516224889555E-2</v>
      </c>
      <c r="H201" s="62">
        <f>IF($E$11="",'3.1.16'!AA186/1000,Matrix!$E$11+('3.1.16'!AA186/1000))</f>
        <v>5.4434516224889554E-2</v>
      </c>
      <c r="I201" s="56"/>
      <c r="J201" s="74">
        <f t="shared" si="6"/>
        <v>5.1934516224889558E-2</v>
      </c>
      <c r="K201" s="59">
        <f t="shared" si="7"/>
        <v>5.4234516224889555E-2</v>
      </c>
      <c r="L201" s="62">
        <f t="shared" si="8"/>
        <v>5.4434516224889554E-2</v>
      </c>
      <c r="U201" s="24" t="s">
        <v>140</v>
      </c>
      <c r="V201">
        <v>0.15310000000000007</v>
      </c>
      <c r="W201" s="31" t="s">
        <v>141</v>
      </c>
      <c r="X201" s="38">
        <v>0.14000000000000001</v>
      </c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1" t="s">
        <v>83</v>
      </c>
      <c r="AJ201" s="27">
        <v>0.1235</v>
      </c>
      <c r="AK201" s="24" t="s">
        <v>151</v>
      </c>
      <c r="AL201" s="27">
        <v>0.12300000000000058</v>
      </c>
      <c r="AM201" s="38"/>
      <c r="AN201" s="38"/>
      <c r="AO201" s="36"/>
      <c r="AP201" s="36"/>
      <c r="AQ201" s="23">
        <v>0.12265000000000058</v>
      </c>
      <c r="AR201" s="33" t="s">
        <v>344</v>
      </c>
      <c r="AS201" s="36"/>
      <c r="AT201" s="36"/>
      <c r="AU201" s="64">
        <v>0.11476</v>
      </c>
      <c r="AV201" s="36"/>
      <c r="AW201" s="36"/>
      <c r="AX201" s="36"/>
      <c r="AY201" s="36"/>
      <c r="AZ201" s="30" t="s">
        <v>150</v>
      </c>
      <c r="BA201" s="23">
        <v>0.12300000000000058</v>
      </c>
      <c r="BB201" s="64">
        <v>0.11229</v>
      </c>
      <c r="BI201" s="23">
        <v>0.12055000000000056</v>
      </c>
      <c r="BJ201" s="23">
        <v>0.12055000000000056</v>
      </c>
    </row>
    <row r="202" spans="1:62" x14ac:dyDescent="0.25">
      <c r="A202" s="70" t="str">
        <f>+'3.1.16'!A187</f>
        <v>2016-11-01</v>
      </c>
      <c r="B202" s="57" t="str">
        <f>+'3.1.16'!B187</f>
        <v>2019-10-31</v>
      </c>
      <c r="C202" s="57">
        <f>+'3.1.16'!C187</f>
        <v>36</v>
      </c>
      <c r="D202" s="57" t="str">
        <f>+'3.1.16'!D187</f>
        <v>AEP OHIO</v>
      </c>
      <c r="E202" s="57" t="s">
        <v>370</v>
      </c>
      <c r="F202" s="81">
        <f>IF($E$11="",'3.1.16'!Y187/1000,Matrix!$E$11+('3.1.16'!Y187/1000))</f>
        <v>5.0650992529189871E-2</v>
      </c>
      <c r="G202" s="60">
        <f>IF($E$11="",'3.1.16'!Z187/1000,Matrix!$E$11+('3.1.16'!Z187/1000))</f>
        <v>5.2950992529189868E-2</v>
      </c>
      <c r="H202" s="63">
        <f>IF($E$11="",'3.1.16'!AA187/1000,Matrix!$E$11+('3.1.16'!AA187/1000))</f>
        <v>5.3150992529189874E-2</v>
      </c>
      <c r="I202" s="56"/>
      <c r="J202" s="75">
        <f t="shared" si="6"/>
        <v>5.0650992529189871E-2</v>
      </c>
      <c r="K202" s="60">
        <f t="shared" si="7"/>
        <v>5.2950992529189868E-2</v>
      </c>
      <c r="L202" s="63">
        <f t="shared" si="8"/>
        <v>5.3150992529189874E-2</v>
      </c>
      <c r="U202" s="24" t="s">
        <v>140</v>
      </c>
      <c r="V202">
        <v>0.15360000000000007</v>
      </c>
      <c r="W202" s="31" t="s">
        <v>141</v>
      </c>
      <c r="X202" s="38">
        <v>0.14050000000000001</v>
      </c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1" t="s">
        <v>83</v>
      </c>
      <c r="AJ202" s="27">
        <v>0.12390000000000001</v>
      </c>
      <c r="AK202" s="24" t="s">
        <v>151</v>
      </c>
      <c r="AL202" s="27">
        <v>0.12335000000000058</v>
      </c>
      <c r="AM202" s="38"/>
      <c r="AN202" s="38"/>
      <c r="AO202" s="36"/>
      <c r="AP202" s="36"/>
      <c r="AQ202" s="23">
        <v>0.12300000000000058</v>
      </c>
      <c r="AR202" s="33" t="s">
        <v>345</v>
      </c>
      <c r="AS202" s="36"/>
      <c r="AT202" s="36"/>
      <c r="AU202" s="64">
        <v>0.11504</v>
      </c>
      <c r="AV202" s="36"/>
      <c r="AW202" s="36"/>
      <c r="AX202" s="36"/>
      <c r="AY202" s="36"/>
      <c r="AZ202" s="30" t="s">
        <v>150</v>
      </c>
      <c r="BA202" s="23">
        <v>0.12335000000000058</v>
      </c>
      <c r="BB202" s="64">
        <v>0.11255999999999999</v>
      </c>
      <c r="BI202" s="23">
        <v>0.12090000000000056</v>
      </c>
      <c r="BJ202" s="23">
        <v>0.12090000000000056</v>
      </c>
    </row>
    <row r="203" spans="1:62" x14ac:dyDescent="0.25">
      <c r="A203" s="68" t="str">
        <f>+'3.1.16'!A188</f>
        <v>2016-12-01</v>
      </c>
      <c r="B203" s="55" t="str">
        <f>+'3.1.16'!B188</f>
        <v>2017-11-30</v>
      </c>
      <c r="C203" s="55">
        <f>+'3.1.16'!C188</f>
        <v>12</v>
      </c>
      <c r="D203" s="55" t="str">
        <f>+'3.1.16'!D188</f>
        <v>AEP OHIO</v>
      </c>
      <c r="E203" s="55" t="s">
        <v>370</v>
      </c>
      <c r="F203" s="80">
        <f>IF($E$11="",'3.1.16'!Y188/1000,Matrix!$E$11+('3.1.16'!Y188/1000))</f>
        <v>5.0747836669734821E-2</v>
      </c>
      <c r="G203" s="58">
        <f>IF($E$11="",'3.1.16'!Z188/1000,Matrix!$E$11+('3.1.16'!Z188/1000))</f>
        <v>5.3047836669734824E-2</v>
      </c>
      <c r="H203" s="61">
        <f>IF($E$11="",'3.1.16'!AA188/1000,Matrix!$E$11+('3.1.16'!AA188/1000))</f>
        <v>5.3247836669734823E-2</v>
      </c>
      <c r="I203" s="55"/>
      <c r="J203" s="73">
        <f t="shared" si="6"/>
        <v>5.0747836669734821E-2</v>
      </c>
      <c r="K203" s="58">
        <f t="shared" si="7"/>
        <v>5.3047836669734824E-2</v>
      </c>
      <c r="L203" s="61">
        <f t="shared" si="8"/>
        <v>5.3247836669734823E-2</v>
      </c>
      <c r="U203" s="24" t="s">
        <v>140</v>
      </c>
      <c r="V203">
        <v>0.15410000000000007</v>
      </c>
      <c r="W203" s="31" t="s">
        <v>141</v>
      </c>
      <c r="X203" s="38">
        <v>0.14100000000000001</v>
      </c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1" t="s">
        <v>83</v>
      </c>
      <c r="AJ203" s="27">
        <v>0.1245</v>
      </c>
      <c r="AK203" s="24" t="s">
        <v>151</v>
      </c>
      <c r="AL203" s="27">
        <v>0.12370000000000059</v>
      </c>
      <c r="AM203" s="38"/>
      <c r="AN203" s="38"/>
      <c r="AO203" s="36"/>
      <c r="AP203" s="36"/>
      <c r="AQ203" s="23">
        <v>0.12335000000000058</v>
      </c>
      <c r="AR203" s="33" t="s">
        <v>346</v>
      </c>
      <c r="AS203" s="36"/>
      <c r="AT203" s="36"/>
      <c r="AU203" s="64">
        <v>0.11531</v>
      </c>
      <c r="AV203" s="36"/>
      <c r="AW203" s="36"/>
      <c r="AX203" s="36"/>
      <c r="AY203" s="36"/>
      <c r="AZ203" s="30" t="s">
        <v>150</v>
      </c>
      <c r="BA203" s="23">
        <v>0.12370000000000059</v>
      </c>
      <c r="BB203" s="64">
        <v>0.11284</v>
      </c>
      <c r="BI203" s="23">
        <v>0.12125000000000057</v>
      </c>
      <c r="BJ203" s="23">
        <v>0.12125000000000057</v>
      </c>
    </row>
    <row r="204" spans="1:62" x14ac:dyDescent="0.25">
      <c r="A204" s="69" t="str">
        <f>+'3.1.16'!A189</f>
        <v>2016-12-01</v>
      </c>
      <c r="B204" s="56" t="str">
        <f>+'3.1.16'!B189</f>
        <v>2018-05-31</v>
      </c>
      <c r="C204" s="56">
        <f>+'3.1.16'!C189</f>
        <v>18</v>
      </c>
      <c r="D204" s="56" t="str">
        <f>+'3.1.16'!D189</f>
        <v>AEP OHIO</v>
      </c>
      <c r="E204" s="56" t="s">
        <v>370</v>
      </c>
      <c r="F204" s="79">
        <f>IF($E$11="",'3.1.16'!Y189/1000,Matrix!$E$11+('3.1.16'!Y189/1000))</f>
        <v>5.2122227195004429E-2</v>
      </c>
      <c r="G204" s="59">
        <f>IF($E$11="",'3.1.16'!Z189/1000,Matrix!$E$11+('3.1.16'!Z189/1000))</f>
        <v>5.4422227195004426E-2</v>
      </c>
      <c r="H204" s="62">
        <f>IF($E$11="",'3.1.16'!AA189/1000,Matrix!$E$11+('3.1.16'!AA189/1000))</f>
        <v>5.4622227195004425E-2</v>
      </c>
      <c r="I204" s="56"/>
      <c r="J204" s="74">
        <f t="shared" si="6"/>
        <v>5.2122227195004429E-2</v>
      </c>
      <c r="K204" s="59">
        <f t="shared" si="7"/>
        <v>5.4422227195004426E-2</v>
      </c>
      <c r="L204" s="62">
        <f t="shared" si="8"/>
        <v>5.4622227195004425E-2</v>
      </c>
      <c r="U204" s="24" t="s">
        <v>140</v>
      </c>
      <c r="V204">
        <v>0.15460000000000007</v>
      </c>
      <c r="W204" s="31" t="s">
        <v>141</v>
      </c>
      <c r="X204" s="38">
        <v>0.14150000000000001</v>
      </c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1" t="s">
        <v>83</v>
      </c>
      <c r="AJ204" s="27">
        <v>0.1249</v>
      </c>
      <c r="AK204" s="24" t="s">
        <v>151</v>
      </c>
      <c r="AL204" s="27">
        <v>0.12405000000000059</v>
      </c>
      <c r="AM204" s="38"/>
      <c r="AN204" s="38"/>
      <c r="AO204" s="36"/>
      <c r="AP204" s="36"/>
      <c r="AQ204" s="23">
        <v>0.12370000000000059</v>
      </c>
      <c r="AR204" s="33" t="s">
        <v>347</v>
      </c>
      <c r="AS204" s="36"/>
      <c r="AT204" s="36"/>
      <c r="AU204" s="64">
        <v>0.11559</v>
      </c>
      <c r="AV204" s="36"/>
      <c r="AW204" s="36"/>
      <c r="AX204" s="36"/>
      <c r="AY204" s="36"/>
      <c r="AZ204" s="30" t="s">
        <v>150</v>
      </c>
      <c r="BA204" s="23">
        <v>0.12405000000000059</v>
      </c>
      <c r="BB204" s="64">
        <v>0.11311</v>
      </c>
      <c r="BI204" s="23">
        <v>0.12160000000000057</v>
      </c>
      <c r="BJ204" s="23">
        <v>0.12160000000000057</v>
      </c>
    </row>
    <row r="205" spans="1:62" x14ac:dyDescent="0.25">
      <c r="A205" s="69" t="str">
        <f>+'3.1.16'!A190</f>
        <v>2016-12-01</v>
      </c>
      <c r="B205" s="56" t="str">
        <f>+'3.1.16'!B190</f>
        <v>2018-11-30</v>
      </c>
      <c r="C205" s="56">
        <f>+'3.1.16'!C190</f>
        <v>24</v>
      </c>
      <c r="D205" s="56" t="str">
        <f>+'3.1.16'!D190</f>
        <v>AEP OHIO</v>
      </c>
      <c r="E205" s="56" t="s">
        <v>370</v>
      </c>
      <c r="F205" s="79">
        <f>IF($E$11="",'3.1.16'!Y190/1000,Matrix!$E$11+('3.1.16'!Y190/1000))</f>
        <v>5.1327749522423763E-2</v>
      </c>
      <c r="G205" s="59">
        <f>IF($E$11="",'3.1.16'!Z190/1000,Matrix!$E$11+('3.1.16'!Z190/1000))</f>
        <v>5.3627749522423759E-2</v>
      </c>
      <c r="H205" s="62">
        <f>IF($E$11="",'3.1.16'!AA190/1000,Matrix!$E$11+('3.1.16'!AA190/1000))</f>
        <v>5.3827749522423765E-2</v>
      </c>
      <c r="I205" s="56"/>
      <c r="J205" s="74">
        <f t="shared" si="6"/>
        <v>5.1327749522423763E-2</v>
      </c>
      <c r="K205" s="59">
        <f t="shared" si="7"/>
        <v>5.3627749522423759E-2</v>
      </c>
      <c r="L205" s="62">
        <f t="shared" si="8"/>
        <v>5.3827749522423765E-2</v>
      </c>
      <c r="U205" s="24" t="s">
        <v>140</v>
      </c>
      <c r="V205">
        <v>0.15510000000000007</v>
      </c>
      <c r="W205" s="31" t="s">
        <v>141</v>
      </c>
      <c r="X205" s="38">
        <v>0.14200000000000002</v>
      </c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1" t="s">
        <v>83</v>
      </c>
      <c r="AJ205" s="27">
        <v>0.1255</v>
      </c>
      <c r="AK205" s="24" t="s">
        <v>151</v>
      </c>
      <c r="AL205" s="27">
        <v>0.12440000000000059</v>
      </c>
      <c r="AM205" s="38"/>
      <c r="AN205" s="38"/>
      <c r="AO205" s="36"/>
      <c r="AP205" s="36"/>
      <c r="AQ205" s="23">
        <v>0.12405000000000059</v>
      </c>
      <c r="AR205" s="33" t="s">
        <v>348</v>
      </c>
      <c r="AS205" s="36"/>
      <c r="AT205" s="36"/>
      <c r="AU205" s="64">
        <v>0.11586</v>
      </c>
      <c r="AV205" s="36"/>
      <c r="AW205" s="36"/>
      <c r="AX205" s="36"/>
      <c r="AY205" s="36"/>
      <c r="AZ205" s="30" t="s">
        <v>150</v>
      </c>
      <c r="BA205" s="23">
        <v>0.12440000000000059</v>
      </c>
      <c r="BB205" s="64">
        <v>0.11339</v>
      </c>
      <c r="BI205" s="23">
        <v>0.12195000000000057</v>
      </c>
      <c r="BJ205" s="23">
        <v>0.12195000000000057</v>
      </c>
    </row>
    <row r="206" spans="1:62" x14ac:dyDescent="0.25">
      <c r="A206" s="69" t="str">
        <f>+'3.1.16'!A191</f>
        <v>2016-12-01</v>
      </c>
      <c r="B206" s="56" t="str">
        <f>+'3.1.16'!B191</f>
        <v>2019-05-31</v>
      </c>
      <c r="C206" s="56">
        <f>+'3.1.16'!C191</f>
        <v>30</v>
      </c>
      <c r="D206" s="56" t="str">
        <f>+'3.1.16'!D191</f>
        <v>AEP OHIO</v>
      </c>
      <c r="E206" s="56" t="s">
        <v>370</v>
      </c>
      <c r="F206" s="79">
        <f>IF($E$11="",'3.1.16'!Y191/1000,Matrix!$E$11+('3.1.16'!Y191/1000))</f>
        <v>5.2021208818276189E-2</v>
      </c>
      <c r="G206" s="59">
        <f>IF($E$11="",'3.1.16'!Z191/1000,Matrix!$E$11+('3.1.16'!Z191/1000))</f>
        <v>5.4321208818276186E-2</v>
      </c>
      <c r="H206" s="62">
        <f>IF($E$11="",'3.1.16'!AA191/1000,Matrix!$E$11+('3.1.16'!AA191/1000))</f>
        <v>5.4521208818276184E-2</v>
      </c>
      <c r="I206" s="56"/>
      <c r="J206" s="74">
        <f t="shared" si="6"/>
        <v>5.2021208818276189E-2</v>
      </c>
      <c r="K206" s="59">
        <f t="shared" si="7"/>
        <v>5.4321208818276186E-2</v>
      </c>
      <c r="L206" s="62">
        <f t="shared" si="8"/>
        <v>5.4521208818276184E-2</v>
      </c>
      <c r="U206" s="24" t="s">
        <v>140</v>
      </c>
      <c r="V206">
        <v>0.15560000000000007</v>
      </c>
      <c r="W206" s="31" t="s">
        <v>141</v>
      </c>
      <c r="X206" s="38">
        <v>0.14250000000000002</v>
      </c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1" t="s">
        <v>83</v>
      </c>
      <c r="AJ206" s="27">
        <v>0.12590000000000001</v>
      </c>
      <c r="AK206" s="24" t="s">
        <v>151</v>
      </c>
      <c r="AL206" s="27">
        <v>0.1247500000000006</v>
      </c>
      <c r="AM206" s="38"/>
      <c r="AN206" s="38"/>
      <c r="AO206" s="36"/>
      <c r="AP206" s="36"/>
      <c r="AQ206" s="23">
        <v>0.12440000000000059</v>
      </c>
      <c r="AR206" s="33" t="s">
        <v>349</v>
      </c>
      <c r="AS206" s="36"/>
      <c r="AT206" s="36"/>
      <c r="AU206" s="64">
        <v>0.11613999999999999</v>
      </c>
      <c r="AV206" s="36"/>
      <c r="AW206" s="36"/>
      <c r="AX206" s="36"/>
      <c r="AY206" s="36"/>
      <c r="AZ206" s="30" t="s">
        <v>150</v>
      </c>
      <c r="BA206" s="23">
        <v>0.1247500000000006</v>
      </c>
      <c r="BB206" s="64">
        <v>0.11366</v>
      </c>
      <c r="BI206" s="23">
        <v>0.12230000000000057</v>
      </c>
      <c r="BJ206" s="23">
        <v>0.12230000000000057</v>
      </c>
    </row>
    <row r="207" spans="1:62" x14ac:dyDescent="0.25">
      <c r="A207" s="70" t="str">
        <f>+'3.1.16'!A192</f>
        <v>2016-12-01</v>
      </c>
      <c r="B207" s="57" t="str">
        <f>+'3.1.16'!B192</f>
        <v>2019-11-30</v>
      </c>
      <c r="C207" s="57">
        <f>+'3.1.16'!C192</f>
        <v>36</v>
      </c>
      <c r="D207" s="57" t="str">
        <f>+'3.1.16'!D192</f>
        <v>AEP OHIO</v>
      </c>
      <c r="E207" s="57" t="s">
        <v>370</v>
      </c>
      <c r="F207" s="81">
        <f>IF($E$11="",'3.1.16'!Y192/1000,Matrix!$E$11+('3.1.16'!Y192/1000))</f>
        <v>5.0545487021544266E-2</v>
      </c>
      <c r="G207" s="60">
        <f>IF($E$11="",'3.1.16'!Z192/1000,Matrix!$E$11+('3.1.16'!Z192/1000))</f>
        <v>5.2845487021544263E-2</v>
      </c>
      <c r="H207" s="63">
        <f>IF($E$11="",'3.1.16'!AA192/1000,Matrix!$E$11+('3.1.16'!AA192/1000))</f>
        <v>5.3045487021544269E-2</v>
      </c>
      <c r="I207" s="56"/>
      <c r="J207" s="75">
        <f t="shared" si="6"/>
        <v>5.0545487021544266E-2</v>
      </c>
      <c r="K207" s="60">
        <f t="shared" si="7"/>
        <v>5.2845487021544263E-2</v>
      </c>
      <c r="L207" s="63">
        <f t="shared" si="8"/>
        <v>5.3045487021544269E-2</v>
      </c>
      <c r="U207" s="24" t="s">
        <v>140</v>
      </c>
      <c r="V207">
        <v>0.15610000000000007</v>
      </c>
      <c r="W207" s="31" t="s">
        <v>141</v>
      </c>
      <c r="X207" s="38">
        <v>0.14300000000000002</v>
      </c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1" t="s">
        <v>83</v>
      </c>
      <c r="AJ207" s="27">
        <v>0.1265</v>
      </c>
      <c r="AK207" s="24" t="s">
        <v>151</v>
      </c>
      <c r="AL207" s="27">
        <v>0.1251000000000006</v>
      </c>
      <c r="AM207" s="38"/>
      <c r="AN207" s="38"/>
      <c r="AO207" s="36"/>
      <c r="AP207" s="36"/>
      <c r="AQ207" s="23">
        <v>0.1247500000000006</v>
      </c>
      <c r="AR207" s="33" t="s">
        <v>350</v>
      </c>
      <c r="AS207" s="36"/>
      <c r="AT207" s="36"/>
      <c r="AU207" s="64">
        <v>0.11641</v>
      </c>
      <c r="AV207" s="36"/>
      <c r="AW207" s="36"/>
      <c r="AX207" s="36"/>
      <c r="AY207" s="36"/>
      <c r="AZ207" s="30" t="s">
        <v>150</v>
      </c>
      <c r="BA207" s="23">
        <v>0.1251000000000006</v>
      </c>
      <c r="BB207" s="64">
        <v>0.11394</v>
      </c>
      <c r="BI207" s="23">
        <v>0.12265000000000058</v>
      </c>
      <c r="BJ207" s="23">
        <v>0.12265000000000058</v>
      </c>
    </row>
    <row r="208" spans="1:62" x14ac:dyDescent="0.25">
      <c r="A208" s="68" t="str">
        <f>+'3.1.16'!A193</f>
        <v>2017-01-01</v>
      </c>
      <c r="B208" s="55" t="str">
        <f>+'3.1.16'!B193</f>
        <v>2017-12-31</v>
      </c>
      <c r="C208" s="55">
        <f>+'3.1.16'!C193</f>
        <v>12</v>
      </c>
      <c r="D208" s="55" t="str">
        <f>+'3.1.16'!D193</f>
        <v>AEP OHIO</v>
      </c>
      <c r="E208" s="55" t="s">
        <v>370</v>
      </c>
      <c r="F208" s="80">
        <f>IF($E$11="",'3.1.16'!Y193/1000,Matrix!$E$11+('3.1.16'!Y193/1000))</f>
        <v>5.1033137575954221E-2</v>
      </c>
      <c r="G208" s="58">
        <f>IF($E$11="",'3.1.16'!Z193/1000,Matrix!$E$11+('3.1.16'!Z193/1000))</f>
        <v>5.3333137575954218E-2</v>
      </c>
      <c r="H208" s="61">
        <f>IF($E$11="",'3.1.16'!AA193/1000,Matrix!$E$11+('3.1.16'!AA193/1000))</f>
        <v>5.3533137575954223E-2</v>
      </c>
      <c r="I208" s="55"/>
      <c r="J208" s="73">
        <f t="shared" si="6"/>
        <v>5.1033137575954221E-2</v>
      </c>
      <c r="K208" s="58">
        <f t="shared" si="7"/>
        <v>5.3333137575954218E-2</v>
      </c>
      <c r="L208" s="61">
        <f t="shared" si="8"/>
        <v>5.3533137575954223E-2</v>
      </c>
      <c r="U208" s="24" t="s">
        <v>140</v>
      </c>
      <c r="V208">
        <v>0.15660000000000007</v>
      </c>
      <c r="W208" s="31" t="s">
        <v>141</v>
      </c>
      <c r="X208" s="38">
        <v>0.14350000000000002</v>
      </c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1" t="s">
        <v>83</v>
      </c>
      <c r="AJ208" s="27">
        <v>0.12689999999999999</v>
      </c>
      <c r="AK208" s="24" t="s">
        <v>151</v>
      </c>
      <c r="AL208" s="27">
        <v>0.12545000000000059</v>
      </c>
      <c r="AM208" s="38"/>
      <c r="AN208" s="38"/>
      <c r="AO208" s="36"/>
      <c r="AP208" s="36"/>
      <c r="AQ208" s="23">
        <v>0.1251000000000006</v>
      </c>
      <c r="AR208" s="33" t="s">
        <v>351</v>
      </c>
      <c r="AS208" s="36"/>
      <c r="AT208" s="36"/>
      <c r="AU208" s="64">
        <v>0.11669</v>
      </c>
      <c r="AV208" s="36"/>
      <c r="AW208" s="36"/>
      <c r="AX208" s="36"/>
      <c r="AY208" s="36"/>
      <c r="AZ208" s="30" t="s">
        <v>150</v>
      </c>
      <c r="BA208" s="23">
        <v>0.12545000000000059</v>
      </c>
      <c r="BB208" s="64">
        <v>0.11421000000000001</v>
      </c>
      <c r="BI208" s="23">
        <v>0.12300000000000058</v>
      </c>
      <c r="BJ208" s="23">
        <v>0.12300000000000058</v>
      </c>
    </row>
    <row r="209" spans="1:62" x14ac:dyDescent="0.25">
      <c r="A209" s="69" t="str">
        <f>+'3.1.16'!A194</f>
        <v>2017-01-01</v>
      </c>
      <c r="B209" s="56" t="str">
        <f>+'3.1.16'!B194</f>
        <v>2018-06-30</v>
      </c>
      <c r="C209" s="56">
        <f>+'3.1.16'!C194</f>
        <v>18</v>
      </c>
      <c r="D209" s="56" t="str">
        <f>+'3.1.16'!D194</f>
        <v>AEP OHIO</v>
      </c>
      <c r="E209" s="56" t="s">
        <v>370</v>
      </c>
      <c r="F209" s="79">
        <f>IF($E$11="",'3.1.16'!Y194/1000,Matrix!$E$11+('3.1.16'!Y194/1000))</f>
        <v>5.2214603167948466E-2</v>
      </c>
      <c r="G209" s="59">
        <f>IF($E$11="",'3.1.16'!Z194/1000,Matrix!$E$11+('3.1.16'!Z194/1000))</f>
        <v>5.4514603167948462E-2</v>
      </c>
      <c r="H209" s="62">
        <f>IF($E$11="",'3.1.16'!AA194/1000,Matrix!$E$11+('3.1.16'!AA194/1000))</f>
        <v>5.4714603167948468E-2</v>
      </c>
      <c r="I209" s="56"/>
      <c r="J209" s="74">
        <f t="shared" si="6"/>
        <v>5.2214603167948466E-2</v>
      </c>
      <c r="K209" s="59">
        <f t="shared" si="7"/>
        <v>5.4514603167948462E-2</v>
      </c>
      <c r="L209" s="62">
        <f t="shared" si="8"/>
        <v>5.4714603167948468E-2</v>
      </c>
      <c r="U209" s="24" t="s">
        <v>140</v>
      </c>
      <c r="V209">
        <v>0.15710000000000007</v>
      </c>
      <c r="W209" s="31" t="s">
        <v>141</v>
      </c>
      <c r="X209" s="38">
        <v>0.14400000000000002</v>
      </c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1" t="s">
        <v>83</v>
      </c>
      <c r="AJ209" s="27">
        <v>0.1275</v>
      </c>
      <c r="AK209" s="24" t="s">
        <v>151</v>
      </c>
      <c r="AL209" s="27">
        <v>0.12580000000000058</v>
      </c>
      <c r="AM209" s="38"/>
      <c r="AN209" s="38"/>
      <c r="AO209" s="36"/>
      <c r="AP209" s="36"/>
      <c r="AQ209" s="23">
        <v>0.12545000000000059</v>
      </c>
      <c r="AR209" s="33" t="s">
        <v>352</v>
      </c>
      <c r="AS209" s="36"/>
      <c r="AT209" s="36"/>
      <c r="AU209" s="64">
        <v>0.11695999999999999</v>
      </c>
      <c r="AV209" s="36"/>
      <c r="AW209" s="36"/>
      <c r="AX209" s="36"/>
      <c r="AY209" s="36"/>
      <c r="AZ209" s="30" t="s">
        <v>150</v>
      </c>
      <c r="BA209" s="23">
        <v>0.12580000000000058</v>
      </c>
      <c r="BB209" s="64">
        <v>0.11448999999999999</v>
      </c>
      <c r="BI209" s="23">
        <v>0.12335000000000058</v>
      </c>
      <c r="BJ209" s="23">
        <v>0.12335000000000058</v>
      </c>
    </row>
    <row r="210" spans="1:62" ht="15.75" thickBot="1" x14ac:dyDescent="0.3">
      <c r="A210" s="69" t="str">
        <f>+'3.1.16'!A195</f>
        <v>2017-01-01</v>
      </c>
      <c r="B210" s="56" t="str">
        <f>+'3.1.16'!B195</f>
        <v>2018-12-31</v>
      </c>
      <c r="C210" s="56">
        <f>+'3.1.16'!C195</f>
        <v>24</v>
      </c>
      <c r="D210" s="56" t="str">
        <f>+'3.1.16'!D195</f>
        <v>AEP OHIO</v>
      </c>
      <c r="E210" s="56" t="s">
        <v>370</v>
      </c>
      <c r="F210" s="79">
        <f>IF($E$11="",'3.1.16'!Y195/1000,Matrix!$E$11+('3.1.16'!Y195/1000))</f>
        <v>5.1388467577508264E-2</v>
      </c>
      <c r="G210" s="59">
        <f>IF($E$11="",'3.1.16'!Z195/1000,Matrix!$E$11+('3.1.16'!Z195/1000))</f>
        <v>5.368846757750826E-2</v>
      </c>
      <c r="H210" s="62">
        <f>IF($E$11="",'3.1.16'!AA195/1000,Matrix!$E$11+('3.1.16'!AA195/1000))</f>
        <v>5.3888467577508266E-2</v>
      </c>
      <c r="I210" s="56"/>
      <c r="J210" s="74">
        <f t="shared" si="6"/>
        <v>5.1388467577508264E-2</v>
      </c>
      <c r="K210" s="59">
        <f t="shared" si="7"/>
        <v>5.368846757750826E-2</v>
      </c>
      <c r="L210" s="62">
        <f t="shared" si="8"/>
        <v>5.3888467577508266E-2</v>
      </c>
      <c r="U210" s="24" t="s">
        <v>140</v>
      </c>
      <c r="V210">
        <v>0.15760000000000007</v>
      </c>
      <c r="W210" s="31" t="s">
        <v>141</v>
      </c>
      <c r="X210" s="38">
        <v>0.14450000000000002</v>
      </c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41" t="s">
        <v>83</v>
      </c>
      <c r="AJ210" s="40">
        <v>0.12789999999999999</v>
      </c>
      <c r="AK210" s="43" t="s">
        <v>151</v>
      </c>
      <c r="AL210" s="40">
        <v>0.12615000000000057</v>
      </c>
      <c r="AM210" s="38"/>
      <c r="AN210" s="38"/>
      <c r="AO210" s="36"/>
      <c r="AP210" s="36"/>
      <c r="AQ210" s="23">
        <v>0.12580000000000058</v>
      </c>
      <c r="AR210" s="33" t="s">
        <v>353</v>
      </c>
      <c r="AS210" s="36"/>
      <c r="AT210" s="36"/>
      <c r="AU210" s="64">
        <v>0.11724</v>
      </c>
      <c r="AV210" s="36"/>
      <c r="AW210" s="36"/>
      <c r="AX210" s="36"/>
      <c r="AY210" s="36"/>
      <c r="AZ210" s="30" t="s">
        <v>150</v>
      </c>
      <c r="BA210" s="23">
        <v>0.12615000000000057</v>
      </c>
      <c r="BB210" s="64">
        <v>0.11476</v>
      </c>
      <c r="BI210" s="23">
        <v>0.12370000000000059</v>
      </c>
      <c r="BJ210" s="23">
        <v>0.12370000000000059</v>
      </c>
    </row>
    <row r="211" spans="1:62" x14ac:dyDescent="0.25">
      <c r="A211" s="69" t="str">
        <f>+'3.1.16'!A196</f>
        <v>2017-01-01</v>
      </c>
      <c r="B211" s="56" t="str">
        <f>+'3.1.16'!B196</f>
        <v>2019-06-30</v>
      </c>
      <c r="C211" s="56">
        <f>+'3.1.16'!C196</f>
        <v>30</v>
      </c>
      <c r="D211" s="56" t="str">
        <f>+'3.1.16'!D196</f>
        <v>AEP OHIO</v>
      </c>
      <c r="E211" s="56" t="s">
        <v>370</v>
      </c>
      <c r="F211" s="79">
        <f>IF($E$11="",'3.1.16'!Y196/1000,Matrix!$E$11+('3.1.16'!Y196/1000))</f>
        <v>5.186848934482511E-2</v>
      </c>
      <c r="G211" s="59">
        <f>IF($E$11="",'3.1.16'!Z196/1000,Matrix!$E$11+('3.1.16'!Z196/1000))</f>
        <v>5.4168489344825106E-2</v>
      </c>
      <c r="H211" s="62">
        <f>IF($E$11="",'3.1.16'!AA196/1000,Matrix!$E$11+('3.1.16'!AA196/1000))</f>
        <v>5.4368489344825105E-2</v>
      </c>
      <c r="I211" s="56"/>
      <c r="J211" s="74">
        <f t="shared" si="6"/>
        <v>5.186848934482511E-2</v>
      </c>
      <c r="K211" s="59">
        <f t="shared" si="7"/>
        <v>5.4168489344825106E-2</v>
      </c>
      <c r="L211" s="62">
        <f t="shared" si="8"/>
        <v>5.4368489344825105E-2</v>
      </c>
      <c r="BB211" s="64">
        <v>0.11504</v>
      </c>
      <c r="BI211" s="23">
        <v>0.12405000000000059</v>
      </c>
      <c r="BJ211" s="23">
        <v>0.12405000000000059</v>
      </c>
    </row>
    <row r="212" spans="1:62" x14ac:dyDescent="0.25">
      <c r="A212" s="70" t="str">
        <f>+'3.1.16'!A197</f>
        <v>2017-01-01</v>
      </c>
      <c r="B212" s="57" t="str">
        <f>+'3.1.16'!B197</f>
        <v>2019-12-31</v>
      </c>
      <c r="C212" s="57">
        <f>+'3.1.16'!C197</f>
        <v>36</v>
      </c>
      <c r="D212" s="57" t="str">
        <f>+'3.1.16'!D197</f>
        <v>AEP OHIO</v>
      </c>
      <c r="E212" s="57" t="s">
        <v>370</v>
      </c>
      <c r="F212" s="81">
        <f>IF($E$11="",'3.1.16'!Y197/1000,Matrix!$E$11+('3.1.16'!Y197/1000))</f>
        <v>5.0390869476763911E-2</v>
      </c>
      <c r="G212" s="60">
        <f>IF($E$11="",'3.1.16'!Z197/1000,Matrix!$E$11+('3.1.16'!Z197/1000))</f>
        <v>5.2690869476763907E-2</v>
      </c>
      <c r="H212" s="63">
        <f>IF($E$11="",'3.1.16'!AA197/1000,Matrix!$E$11+('3.1.16'!AA197/1000))</f>
        <v>5.2890869476763913E-2</v>
      </c>
      <c r="I212" s="56"/>
      <c r="J212" s="75">
        <f t="shared" si="6"/>
        <v>5.0390869476763911E-2</v>
      </c>
      <c r="K212" s="60">
        <f t="shared" si="7"/>
        <v>5.2690869476763907E-2</v>
      </c>
      <c r="L212" s="63">
        <f t="shared" si="8"/>
        <v>5.2890869476763913E-2</v>
      </c>
      <c r="BB212" s="64">
        <v>0.11531</v>
      </c>
      <c r="BI212" s="23">
        <v>0.12440000000000059</v>
      </c>
      <c r="BJ212" s="23">
        <v>0.12440000000000059</v>
      </c>
    </row>
    <row r="213" spans="1:62" x14ac:dyDescent="0.25">
      <c r="A213" s="68" t="str">
        <f>+'3.1.16'!A198</f>
        <v>2017-02-01</v>
      </c>
      <c r="B213" s="55" t="str">
        <f>+'3.1.16'!B198</f>
        <v>2018-01-31</v>
      </c>
      <c r="C213" s="55">
        <f>+'3.1.16'!C198</f>
        <v>12</v>
      </c>
      <c r="D213" s="55" t="str">
        <f>+'3.1.16'!D198</f>
        <v>AEP OHIO</v>
      </c>
      <c r="E213" s="55" t="s">
        <v>370</v>
      </c>
      <c r="F213" s="80">
        <f>IF($E$11="",'3.1.16'!Y198/1000,Matrix!$E$11+('3.1.16'!Y198/1000))</f>
        <v>5.1704654004899292E-2</v>
      </c>
      <c r="G213" s="58">
        <f>IF($E$11="",'3.1.16'!Z198/1000,Matrix!$E$11+('3.1.16'!Z198/1000))</f>
        <v>5.4004654004899288E-2</v>
      </c>
      <c r="H213" s="61">
        <f>IF($E$11="",'3.1.16'!AA198/1000,Matrix!$E$11+('3.1.16'!AA198/1000))</f>
        <v>5.4204654004899287E-2</v>
      </c>
      <c r="I213" s="55"/>
      <c r="J213" s="73">
        <f t="shared" si="6"/>
        <v>5.1704654004899292E-2</v>
      </c>
      <c r="K213" s="58">
        <f t="shared" si="7"/>
        <v>5.4004654004899288E-2</v>
      </c>
      <c r="L213" s="61">
        <f t="shared" si="8"/>
        <v>5.4204654004899287E-2</v>
      </c>
      <c r="BB213" s="64">
        <v>0.11559</v>
      </c>
      <c r="BI213" s="23">
        <v>0.1247500000000006</v>
      </c>
      <c r="BJ213" s="23">
        <v>0.1247500000000006</v>
      </c>
    </row>
    <row r="214" spans="1:62" x14ac:dyDescent="0.25">
      <c r="A214" s="69" t="str">
        <f>+'3.1.16'!A199</f>
        <v>2017-02-01</v>
      </c>
      <c r="B214" s="56" t="str">
        <f>+'3.1.16'!B199</f>
        <v>2018-07-31</v>
      </c>
      <c r="C214" s="56">
        <f>+'3.1.16'!C199</f>
        <v>18</v>
      </c>
      <c r="D214" s="56" t="str">
        <f>+'3.1.16'!D199</f>
        <v>AEP OHIO</v>
      </c>
      <c r="E214" s="56" t="s">
        <v>370</v>
      </c>
      <c r="F214" s="79">
        <f>IF($E$11="",'3.1.16'!Y199/1000,Matrix!$E$11+('3.1.16'!Y199/1000))</f>
        <v>5.1861133174369259E-2</v>
      </c>
      <c r="G214" s="59">
        <f>IF($E$11="",'3.1.16'!Z199/1000,Matrix!$E$11+('3.1.16'!Z199/1000))</f>
        <v>5.4161133174369255E-2</v>
      </c>
      <c r="H214" s="62">
        <f>IF($E$11="",'3.1.16'!AA199/1000,Matrix!$E$11+('3.1.16'!AA199/1000))</f>
        <v>5.4361133174369254E-2</v>
      </c>
      <c r="I214" s="56"/>
      <c r="J214" s="74">
        <f t="shared" si="6"/>
        <v>5.1861133174369259E-2</v>
      </c>
      <c r="K214" s="59">
        <f t="shared" si="7"/>
        <v>5.4161133174369255E-2</v>
      </c>
      <c r="L214" s="62">
        <f t="shared" si="8"/>
        <v>5.4361133174369254E-2</v>
      </c>
      <c r="BB214" s="64">
        <v>0.11586</v>
      </c>
      <c r="BI214" s="23">
        <v>0.1251000000000006</v>
      </c>
      <c r="BJ214" s="23">
        <v>0.1251000000000006</v>
      </c>
    </row>
    <row r="215" spans="1:62" x14ac:dyDescent="0.25">
      <c r="A215" s="69" t="str">
        <f>+'3.1.16'!A200</f>
        <v>2017-02-01</v>
      </c>
      <c r="B215" s="56" t="str">
        <f>+'3.1.16'!B200</f>
        <v>2019-01-31</v>
      </c>
      <c r="C215" s="56">
        <f>+'3.1.16'!C200</f>
        <v>24</v>
      </c>
      <c r="D215" s="56" t="str">
        <f>+'3.1.16'!D200</f>
        <v>AEP OHIO</v>
      </c>
      <c r="E215" s="56" t="s">
        <v>370</v>
      </c>
      <c r="F215" s="79">
        <f>IF($E$11="",'3.1.16'!Y200/1000,Matrix!$E$11+('3.1.16'!Y200/1000))</f>
        <v>5.1735917011201754E-2</v>
      </c>
      <c r="G215" s="59">
        <f>IF($E$11="",'3.1.16'!Z200/1000,Matrix!$E$11+('3.1.16'!Z200/1000))</f>
        <v>5.4035917011201751E-2</v>
      </c>
      <c r="H215" s="62">
        <f>IF($E$11="",'3.1.16'!AA200/1000,Matrix!$E$11+('3.1.16'!AA200/1000))</f>
        <v>5.4235917011201756E-2</v>
      </c>
      <c r="I215" s="56"/>
      <c r="J215" s="74">
        <f t="shared" si="6"/>
        <v>5.1735917011201754E-2</v>
      </c>
      <c r="K215" s="59">
        <f t="shared" si="7"/>
        <v>5.4035917011201751E-2</v>
      </c>
      <c r="L215" s="62">
        <f t="shared" si="8"/>
        <v>5.4235917011201756E-2</v>
      </c>
      <c r="BB215" s="64">
        <v>0.11613999999999999</v>
      </c>
      <c r="BI215" s="23">
        <v>0.12545000000000059</v>
      </c>
      <c r="BJ215" s="23">
        <v>0.12545000000000059</v>
      </c>
    </row>
    <row r="216" spans="1:62" x14ac:dyDescent="0.25">
      <c r="A216" s="69" t="str">
        <f>+'3.1.16'!A201</f>
        <v>2017-02-01</v>
      </c>
      <c r="B216" s="56" t="str">
        <f>+'3.1.16'!B201</f>
        <v>2019-07-31</v>
      </c>
      <c r="C216" s="56">
        <f>+'3.1.16'!C201</f>
        <v>30</v>
      </c>
      <c r="D216" s="56" t="str">
        <f>+'3.1.16'!D201</f>
        <v>AEP OHIO</v>
      </c>
      <c r="E216" s="56" t="s">
        <v>370</v>
      </c>
      <c r="F216" s="79">
        <f>IF($E$11="",'3.1.16'!Y201/1000,Matrix!$E$11+('3.1.16'!Y201/1000))</f>
        <v>5.1484521273716805E-2</v>
      </c>
      <c r="G216" s="59">
        <f>IF($E$11="",'3.1.16'!Z201/1000,Matrix!$E$11+('3.1.16'!Z201/1000))</f>
        <v>5.3784521273716801E-2</v>
      </c>
      <c r="H216" s="62">
        <f>IF($E$11="",'3.1.16'!AA201/1000,Matrix!$E$11+('3.1.16'!AA201/1000))</f>
        <v>5.39845212737168E-2</v>
      </c>
      <c r="I216" s="56"/>
      <c r="J216" s="74">
        <f t="shared" si="6"/>
        <v>5.1484521273716805E-2</v>
      </c>
      <c r="K216" s="59">
        <f t="shared" si="7"/>
        <v>5.3784521273716801E-2</v>
      </c>
      <c r="L216" s="62">
        <f t="shared" si="8"/>
        <v>5.39845212737168E-2</v>
      </c>
      <c r="BB216" s="64">
        <v>0.11641</v>
      </c>
      <c r="BI216" s="23">
        <v>0.12580000000000058</v>
      </c>
      <c r="BJ216" s="23">
        <v>0.12580000000000058</v>
      </c>
    </row>
    <row r="217" spans="1:62" x14ac:dyDescent="0.25">
      <c r="A217" s="70" t="str">
        <f>+'3.1.16'!A202</f>
        <v>2017-02-01</v>
      </c>
      <c r="B217" s="57" t="str">
        <f>+'3.1.16'!B202</f>
        <v>2020-01-31</v>
      </c>
      <c r="C217" s="57">
        <f>+'3.1.16'!C202</f>
        <v>36</v>
      </c>
      <c r="D217" s="57" t="str">
        <f>+'3.1.16'!D202</f>
        <v>AEP OHIO</v>
      </c>
      <c r="E217" s="57" t="s">
        <v>370</v>
      </c>
      <c r="F217" s="81">
        <f>IF($E$11="",'3.1.16'!Y202/1000,Matrix!$E$11+('3.1.16'!Y202/1000))</f>
        <v>5.0389315662817992E-2</v>
      </c>
      <c r="G217" s="60">
        <f>IF($E$11="",'3.1.16'!Z202/1000,Matrix!$E$11+('3.1.16'!Z202/1000))</f>
        <v>5.2689315662817988E-2</v>
      </c>
      <c r="H217" s="63">
        <f>IF($E$11="",'3.1.16'!AA202/1000,Matrix!$E$11+('3.1.16'!AA202/1000))</f>
        <v>5.2889315662817994E-2</v>
      </c>
      <c r="I217" s="56"/>
      <c r="J217" s="75">
        <f t="shared" si="6"/>
        <v>5.0389315662817992E-2</v>
      </c>
      <c r="K217" s="60">
        <f t="shared" si="7"/>
        <v>5.2689315662817988E-2</v>
      </c>
      <c r="L217" s="63">
        <f t="shared" si="8"/>
        <v>5.2889315662817994E-2</v>
      </c>
      <c r="BB217" s="64">
        <v>0.11669</v>
      </c>
      <c r="BI217" s="23">
        <v>0.12615000000000057</v>
      </c>
      <c r="BJ217" s="23">
        <v>0.12615000000000057</v>
      </c>
    </row>
    <row r="218" spans="1:62" x14ac:dyDescent="0.25">
      <c r="A218" s="68" t="str">
        <f>+'3.1.16'!A203</f>
        <v>2017-03-01</v>
      </c>
      <c r="B218" s="55" t="str">
        <f>+'3.1.16'!B203</f>
        <v>2018-02-28</v>
      </c>
      <c r="C218" s="55">
        <f>+'3.1.16'!C203</f>
        <v>12</v>
      </c>
      <c r="D218" s="55" t="str">
        <f>+'3.1.16'!D203</f>
        <v>AEP OHIO</v>
      </c>
      <c r="E218" s="55" t="s">
        <v>370</v>
      </c>
      <c r="F218" s="80">
        <f>IF($E$11="",'3.1.16'!Y203/1000,Matrix!$E$11+('3.1.16'!Y203/1000))</f>
        <v>5.2135918485337003E-2</v>
      </c>
      <c r="G218" s="58">
        <f>IF($E$11="",'3.1.16'!Z203/1000,Matrix!$E$11+('3.1.16'!Z203/1000))</f>
        <v>5.4435918485337E-2</v>
      </c>
      <c r="H218" s="61">
        <f>IF($E$11="",'3.1.16'!AA203/1000,Matrix!$E$11+('3.1.16'!AA203/1000))</f>
        <v>5.4635918485336998E-2</v>
      </c>
      <c r="I218" s="55"/>
      <c r="J218" s="73">
        <f t="shared" si="6"/>
        <v>5.2135918485337003E-2</v>
      </c>
      <c r="K218" s="58">
        <f t="shared" si="7"/>
        <v>5.4435918485337E-2</v>
      </c>
      <c r="L218" s="61">
        <f t="shared" si="8"/>
        <v>5.4635918485336998E-2</v>
      </c>
      <c r="BB218" s="64">
        <v>0.11695999999999999</v>
      </c>
      <c r="BI218" s="86">
        <v>0.12964999999999999</v>
      </c>
    </row>
    <row r="219" spans="1:62" x14ac:dyDescent="0.25">
      <c r="A219" s="69" t="str">
        <f>+'3.1.16'!A204</f>
        <v>2017-03-01</v>
      </c>
      <c r="B219" s="56" t="str">
        <f>+'3.1.16'!B204</f>
        <v>2018-08-31</v>
      </c>
      <c r="C219" s="56">
        <f>+'3.1.16'!C204</f>
        <v>18</v>
      </c>
      <c r="D219" s="56" t="str">
        <f>+'3.1.16'!D204</f>
        <v>AEP OHIO</v>
      </c>
      <c r="E219" s="56" t="s">
        <v>370</v>
      </c>
      <c r="F219" s="79">
        <f>IF($E$11="",'3.1.16'!Y204/1000,Matrix!$E$11+('3.1.16'!Y204/1000))</f>
        <v>5.1586013081506676E-2</v>
      </c>
      <c r="G219" s="59">
        <f>IF($E$11="",'3.1.16'!Z204/1000,Matrix!$E$11+('3.1.16'!Z204/1000))</f>
        <v>5.3886013081506673E-2</v>
      </c>
      <c r="H219" s="62">
        <f>IF($E$11="",'3.1.16'!AA204/1000,Matrix!$E$11+('3.1.16'!AA204/1000))</f>
        <v>5.4086013081506679E-2</v>
      </c>
      <c r="I219" s="56"/>
      <c r="J219" s="74">
        <f t="shared" si="6"/>
        <v>5.1586013081506676E-2</v>
      </c>
      <c r="K219" s="59">
        <f t="shared" si="7"/>
        <v>5.3886013081506673E-2</v>
      </c>
      <c r="L219" s="62">
        <f t="shared" si="8"/>
        <v>5.4086013081506679E-2</v>
      </c>
      <c r="BB219" s="64">
        <v>0.11724</v>
      </c>
      <c r="BI219" s="86">
        <v>0.13314999999999999</v>
      </c>
    </row>
    <row r="220" spans="1:62" x14ac:dyDescent="0.25">
      <c r="A220" s="69" t="str">
        <f>+'3.1.16'!A205</f>
        <v>2017-03-01</v>
      </c>
      <c r="B220" s="56" t="str">
        <f>+'3.1.16'!B205</f>
        <v>2019-02-28</v>
      </c>
      <c r="C220" s="56">
        <f>+'3.1.16'!C205</f>
        <v>24</v>
      </c>
      <c r="D220" s="56" t="str">
        <f>+'3.1.16'!D205</f>
        <v>AEP OHIO</v>
      </c>
      <c r="E220" s="56" t="s">
        <v>370</v>
      </c>
      <c r="F220" s="79">
        <f>IF($E$11="",'3.1.16'!Y205/1000,Matrix!$E$11+('3.1.16'!Y205/1000))</f>
        <v>5.1981133392160532E-2</v>
      </c>
      <c r="G220" s="59">
        <f>IF($E$11="",'3.1.16'!Z205/1000,Matrix!$E$11+('3.1.16'!Z205/1000))</f>
        <v>5.4281133392160529E-2</v>
      </c>
      <c r="H220" s="62">
        <f>IF($E$11="",'3.1.16'!AA205/1000,Matrix!$E$11+('3.1.16'!AA205/1000))</f>
        <v>5.4481133392160527E-2</v>
      </c>
      <c r="I220" s="56"/>
      <c r="J220" s="74">
        <f t="shared" si="6"/>
        <v>5.1981133392160532E-2</v>
      </c>
      <c r="K220" s="59">
        <f t="shared" si="7"/>
        <v>5.4281133392160529E-2</v>
      </c>
      <c r="L220" s="62">
        <f t="shared" si="8"/>
        <v>5.4481133392160527E-2</v>
      </c>
      <c r="BI220" s="86">
        <v>0.13664999999999999</v>
      </c>
    </row>
    <row r="221" spans="1:62" x14ac:dyDescent="0.25">
      <c r="A221" s="69" t="str">
        <f>+'3.1.16'!A206</f>
        <v>2017-03-01</v>
      </c>
      <c r="B221" s="56" t="str">
        <f>+'3.1.16'!B206</f>
        <v>2019-08-31</v>
      </c>
      <c r="C221" s="56">
        <f>+'3.1.16'!C206</f>
        <v>30</v>
      </c>
      <c r="D221" s="56" t="str">
        <f>+'3.1.16'!D206</f>
        <v>AEP OHIO</v>
      </c>
      <c r="E221" s="56" t="s">
        <v>370</v>
      </c>
      <c r="F221" s="79">
        <f>IF($E$11="",'3.1.16'!Y206/1000,Matrix!$E$11+('3.1.16'!Y206/1000))</f>
        <v>5.112478697797903E-2</v>
      </c>
      <c r="G221" s="59">
        <f>IF($E$11="",'3.1.16'!Z206/1000,Matrix!$E$11+('3.1.16'!Z206/1000))</f>
        <v>5.3424786977979026E-2</v>
      </c>
      <c r="H221" s="62">
        <f>IF($E$11="",'3.1.16'!AA206/1000,Matrix!$E$11+('3.1.16'!AA206/1000))</f>
        <v>5.3624786977979025E-2</v>
      </c>
      <c r="I221" s="56"/>
      <c r="J221" s="74">
        <f t="shared" si="6"/>
        <v>5.112478697797903E-2</v>
      </c>
      <c r="K221" s="59">
        <f t="shared" si="7"/>
        <v>5.3424786977979026E-2</v>
      </c>
      <c r="L221" s="62">
        <f t="shared" si="8"/>
        <v>5.3624786977979025E-2</v>
      </c>
      <c r="BI221" s="86">
        <v>0.14015</v>
      </c>
    </row>
    <row r="222" spans="1:62" x14ac:dyDescent="0.25">
      <c r="A222" s="70" t="str">
        <f>+'3.1.16'!A207</f>
        <v>2017-03-01</v>
      </c>
      <c r="B222" s="57" t="str">
        <f>+'3.1.16'!B207</f>
        <v>2020-02-29</v>
      </c>
      <c r="C222" s="57">
        <f>+'3.1.16'!C207</f>
        <v>36</v>
      </c>
      <c r="D222" s="57" t="str">
        <f>+'3.1.16'!D207</f>
        <v>AEP OHIO</v>
      </c>
      <c r="E222" s="57" t="s">
        <v>370</v>
      </c>
      <c r="F222" s="81">
        <f>IF($E$11="",'3.1.16'!Y207/1000,Matrix!$E$11+('3.1.16'!Y207/1000))</f>
        <v>5.0411634354338007E-2</v>
      </c>
      <c r="G222" s="60">
        <f>IF($E$11="",'3.1.16'!Z207/1000,Matrix!$E$11+('3.1.16'!Z207/1000))</f>
        <v>5.2711634354338004E-2</v>
      </c>
      <c r="H222" s="63">
        <f>IF($E$11="",'3.1.16'!AA207/1000,Matrix!$E$11+('3.1.16'!AA207/1000))</f>
        <v>5.2911634354338002E-2</v>
      </c>
      <c r="I222" s="56"/>
      <c r="J222" s="75">
        <f t="shared" si="6"/>
        <v>5.0411634354338007E-2</v>
      </c>
      <c r="K222" s="60">
        <f t="shared" si="7"/>
        <v>5.2711634354338004E-2</v>
      </c>
      <c r="L222" s="63">
        <f t="shared" si="8"/>
        <v>5.2911634354338002E-2</v>
      </c>
      <c r="BI222" s="86">
        <v>0.14365</v>
      </c>
    </row>
    <row r="223" spans="1:62" x14ac:dyDescent="0.25">
      <c r="A223" s="68" t="str">
        <f>+'3.1.16'!A208</f>
        <v>2017-04-01</v>
      </c>
      <c r="B223" s="55" t="str">
        <f>+'3.1.16'!B208</f>
        <v>2018-03-31</v>
      </c>
      <c r="C223" s="55">
        <f>+'3.1.16'!C208</f>
        <v>12</v>
      </c>
      <c r="D223" s="55" t="str">
        <f>+'3.1.16'!D208</f>
        <v>AEP OHIO</v>
      </c>
      <c r="E223" s="55" t="s">
        <v>370</v>
      </c>
      <c r="F223" s="80">
        <f>IF($E$11="",'3.1.16'!Y208/1000,Matrix!$E$11+('3.1.16'!Y208/1000))</f>
        <v>5.2318406116907593E-2</v>
      </c>
      <c r="G223" s="58">
        <f>IF($E$11="",'3.1.16'!Z208/1000,Matrix!$E$11+('3.1.16'!Z208/1000))</f>
        <v>5.4618406116907596E-2</v>
      </c>
      <c r="H223" s="61">
        <f>IF($E$11="",'3.1.16'!AA208/1000,Matrix!$E$11+('3.1.16'!AA208/1000))</f>
        <v>5.4818406116907595E-2</v>
      </c>
      <c r="I223" s="55"/>
      <c r="J223" s="73">
        <f t="shared" si="6"/>
        <v>5.2318406116907593E-2</v>
      </c>
      <c r="K223" s="58">
        <f t="shared" si="7"/>
        <v>5.4618406116907596E-2</v>
      </c>
      <c r="L223" s="61">
        <f t="shared" si="8"/>
        <v>5.4818406116907595E-2</v>
      </c>
      <c r="BI223" s="86">
        <v>0.14715</v>
      </c>
    </row>
    <row r="224" spans="1:62" x14ac:dyDescent="0.25">
      <c r="A224" s="69" t="str">
        <f>+'3.1.16'!A209</f>
        <v>2017-04-01</v>
      </c>
      <c r="B224" s="56" t="str">
        <f>+'3.1.16'!B209</f>
        <v>2018-09-30</v>
      </c>
      <c r="C224" s="56">
        <f>+'3.1.16'!C209</f>
        <v>18</v>
      </c>
      <c r="D224" s="56" t="str">
        <f>+'3.1.16'!D209</f>
        <v>AEP OHIO</v>
      </c>
      <c r="E224" s="56" t="s">
        <v>370</v>
      </c>
      <c r="F224" s="79">
        <f>IF($E$11="",'3.1.16'!Y209/1000,Matrix!$E$11+('3.1.16'!Y209/1000))</f>
        <v>5.1335287915988168E-2</v>
      </c>
      <c r="G224" s="59">
        <f>IF($E$11="",'3.1.16'!Z209/1000,Matrix!$E$11+('3.1.16'!Z209/1000))</f>
        <v>5.3635287915988164E-2</v>
      </c>
      <c r="H224" s="62">
        <f>IF($E$11="",'3.1.16'!AA209/1000,Matrix!$E$11+('3.1.16'!AA209/1000))</f>
        <v>5.383528791598817E-2</v>
      </c>
      <c r="I224" s="56"/>
      <c r="J224" s="74">
        <f t="shared" si="6"/>
        <v>5.1335287915988168E-2</v>
      </c>
      <c r="K224" s="59">
        <f t="shared" si="7"/>
        <v>5.3635287915988164E-2</v>
      </c>
      <c r="L224" s="62">
        <f t="shared" si="8"/>
        <v>5.383528791598817E-2</v>
      </c>
      <c r="BI224" s="86">
        <v>0.15065000000000001</v>
      </c>
    </row>
    <row r="225" spans="1:61" x14ac:dyDescent="0.25">
      <c r="A225" s="69" t="str">
        <f>+'3.1.16'!A210</f>
        <v>2017-04-01</v>
      </c>
      <c r="B225" s="56" t="str">
        <f>+'3.1.16'!B210</f>
        <v>2019-03-31</v>
      </c>
      <c r="C225" s="56">
        <f>+'3.1.16'!C210</f>
        <v>24</v>
      </c>
      <c r="D225" s="56" t="str">
        <f>+'3.1.16'!D210</f>
        <v>AEP OHIO</v>
      </c>
      <c r="E225" s="56" t="s">
        <v>370</v>
      </c>
      <c r="F225" s="79">
        <f>IF($E$11="",'3.1.16'!Y210/1000,Matrix!$E$11+('3.1.16'!Y210/1000))</f>
        <v>5.2061413102676146E-2</v>
      </c>
      <c r="G225" s="59">
        <f>IF($E$11="",'3.1.16'!Z210/1000,Matrix!$E$11+('3.1.16'!Z210/1000))</f>
        <v>5.4361413102676143E-2</v>
      </c>
      <c r="H225" s="62">
        <f>IF($E$11="",'3.1.16'!AA210/1000,Matrix!$E$11+('3.1.16'!AA210/1000))</f>
        <v>5.4561413102676148E-2</v>
      </c>
      <c r="I225" s="56"/>
      <c r="J225" s="74">
        <f t="shared" si="6"/>
        <v>5.2061413102676146E-2</v>
      </c>
      <c r="K225" s="59">
        <f t="shared" si="7"/>
        <v>5.4361413102676143E-2</v>
      </c>
      <c r="L225" s="62">
        <f t="shared" si="8"/>
        <v>5.4561413102676148E-2</v>
      </c>
      <c r="BI225" s="86">
        <v>0.15415000000000001</v>
      </c>
    </row>
    <row r="226" spans="1:61" x14ac:dyDescent="0.25">
      <c r="A226" s="69" t="str">
        <f>+'3.1.16'!A211</f>
        <v>2017-04-01</v>
      </c>
      <c r="B226" s="56" t="str">
        <f>+'3.1.16'!B211</f>
        <v>2019-09-30</v>
      </c>
      <c r="C226" s="56">
        <f>+'3.1.16'!C211</f>
        <v>30</v>
      </c>
      <c r="D226" s="56" t="str">
        <f>+'3.1.16'!D211</f>
        <v>AEP OHIO</v>
      </c>
      <c r="E226" s="56" t="s">
        <v>370</v>
      </c>
      <c r="F226" s="79">
        <f>IF($E$11="",'3.1.16'!Y211/1000,Matrix!$E$11+('3.1.16'!Y211/1000))</f>
        <v>5.0798733814886504E-2</v>
      </c>
      <c r="G226" s="59">
        <f>IF($E$11="",'3.1.16'!Z211/1000,Matrix!$E$11+('3.1.16'!Z211/1000))</f>
        <v>5.3098733814886501E-2</v>
      </c>
      <c r="H226" s="62">
        <f>IF($E$11="",'3.1.16'!AA211/1000,Matrix!$E$11+('3.1.16'!AA211/1000))</f>
        <v>5.3298733814886506E-2</v>
      </c>
      <c r="I226" s="56"/>
      <c r="J226" s="74">
        <f t="shared" si="6"/>
        <v>5.0798733814886504E-2</v>
      </c>
      <c r="K226" s="59">
        <f t="shared" si="7"/>
        <v>5.3098733814886501E-2</v>
      </c>
      <c r="L226" s="62">
        <f t="shared" si="8"/>
        <v>5.3298733814886506E-2</v>
      </c>
      <c r="BI226" s="86">
        <v>0.15765000000000001</v>
      </c>
    </row>
    <row r="227" spans="1:61" x14ac:dyDescent="0.25">
      <c r="A227" s="70" t="str">
        <f>+'3.1.16'!A212</f>
        <v>2017-04-01</v>
      </c>
      <c r="B227" s="57" t="str">
        <f>+'3.1.16'!B212</f>
        <v>2020-03-31</v>
      </c>
      <c r="C227" s="57">
        <f>+'3.1.16'!C212</f>
        <v>36</v>
      </c>
      <c r="D227" s="57" t="str">
        <f>+'3.1.16'!D212</f>
        <v>AEP OHIO</v>
      </c>
      <c r="E227" s="57" t="s">
        <v>370</v>
      </c>
      <c r="F227" s="81">
        <f>IF($E$11="",'3.1.16'!Y212/1000,Matrix!$E$11+('3.1.16'!Y212/1000))</f>
        <v>5.0318547434589786E-2</v>
      </c>
      <c r="G227" s="60">
        <f>IF($E$11="",'3.1.16'!Z212/1000,Matrix!$E$11+('3.1.16'!Z212/1000))</f>
        <v>5.2618547434589782E-2</v>
      </c>
      <c r="H227" s="63">
        <f>IF($E$11="",'3.1.16'!AA212/1000,Matrix!$E$11+('3.1.16'!AA212/1000))</f>
        <v>5.2818547434589788E-2</v>
      </c>
      <c r="I227" s="56"/>
      <c r="J227" s="75">
        <f t="shared" si="6"/>
        <v>5.0318547434589786E-2</v>
      </c>
      <c r="K227" s="60">
        <f t="shared" si="7"/>
        <v>5.2618547434589782E-2</v>
      </c>
      <c r="L227" s="63">
        <f t="shared" si="8"/>
        <v>5.2818547434589788E-2</v>
      </c>
      <c r="BI227" s="86">
        <v>0.16114999999999999</v>
      </c>
    </row>
    <row r="228" spans="1:61" x14ac:dyDescent="0.25">
      <c r="A228" s="68" t="str">
        <f>+'3.1.16'!A213</f>
        <v>2017-05-01</v>
      </c>
      <c r="B228" s="55" t="str">
        <f>+'3.1.16'!B213</f>
        <v>2018-04-30</v>
      </c>
      <c r="C228" s="55">
        <f>+'3.1.16'!C213</f>
        <v>12</v>
      </c>
      <c r="D228" s="55" t="str">
        <f>+'3.1.16'!D213</f>
        <v>AEP OHIO</v>
      </c>
      <c r="E228" s="55" t="s">
        <v>370</v>
      </c>
      <c r="F228" s="80">
        <f>IF($E$11="",'3.1.16'!Y213/1000,Matrix!$E$11+('3.1.16'!Y213/1000))</f>
        <v>5.2391792437298086E-2</v>
      </c>
      <c r="G228" s="58">
        <f>IF($E$11="",'3.1.16'!Z213/1000,Matrix!$E$11+('3.1.16'!Z213/1000))</f>
        <v>5.4691792437298083E-2</v>
      </c>
      <c r="H228" s="61">
        <f>IF($E$11="",'3.1.16'!AA213/1000,Matrix!$E$11+('3.1.16'!AA213/1000))</f>
        <v>5.4891792437298088E-2</v>
      </c>
      <c r="I228" s="55"/>
      <c r="J228" s="73">
        <f t="shared" si="6"/>
        <v>5.2391792437298086E-2</v>
      </c>
      <c r="K228" s="58">
        <f t="shared" si="7"/>
        <v>5.4691792437298083E-2</v>
      </c>
      <c r="L228" s="61">
        <f t="shared" si="8"/>
        <v>5.4891792437298088E-2</v>
      </c>
      <c r="BI228" s="86">
        <v>0.16464999999999999</v>
      </c>
    </row>
    <row r="229" spans="1:61" x14ac:dyDescent="0.25">
      <c r="A229" s="69" t="str">
        <f>+'3.1.16'!A214</f>
        <v>2017-05-01</v>
      </c>
      <c r="B229" s="56" t="str">
        <f>+'3.1.16'!B214</f>
        <v>2018-10-31</v>
      </c>
      <c r="C229" s="56">
        <f>+'3.1.16'!C214</f>
        <v>18</v>
      </c>
      <c r="D229" s="56" t="str">
        <f>+'3.1.16'!D214</f>
        <v>AEP OHIO</v>
      </c>
      <c r="E229" s="56" t="s">
        <v>370</v>
      </c>
      <c r="F229" s="79">
        <f>IF($E$11="",'3.1.16'!Y214/1000,Matrix!$E$11+('3.1.16'!Y214/1000))</f>
        <v>5.1263295030910053E-2</v>
      </c>
      <c r="G229" s="59">
        <f>IF($E$11="",'3.1.16'!Z214/1000,Matrix!$E$11+('3.1.16'!Z214/1000))</f>
        <v>5.3563295030910049E-2</v>
      </c>
      <c r="H229" s="62">
        <f>IF($E$11="",'3.1.16'!AA214/1000,Matrix!$E$11+('3.1.16'!AA214/1000))</f>
        <v>5.3763295030910048E-2</v>
      </c>
      <c r="I229" s="56"/>
      <c r="J229" s="74">
        <f t="shared" si="6"/>
        <v>5.1263295030910053E-2</v>
      </c>
      <c r="K229" s="59">
        <f t="shared" si="7"/>
        <v>5.3563295030910049E-2</v>
      </c>
      <c r="L229" s="62">
        <f t="shared" si="8"/>
        <v>5.3763295030910048E-2</v>
      </c>
      <c r="BI229" s="86">
        <v>0.16814999999999999</v>
      </c>
    </row>
    <row r="230" spans="1:61" x14ac:dyDescent="0.25">
      <c r="A230" s="69" t="str">
        <f>+'3.1.16'!A215</f>
        <v>2017-05-01</v>
      </c>
      <c r="B230" s="56" t="str">
        <f>+'3.1.16'!B215</f>
        <v>2019-04-30</v>
      </c>
      <c r="C230" s="56">
        <f>+'3.1.16'!C215</f>
        <v>24</v>
      </c>
      <c r="D230" s="56" t="str">
        <f>+'3.1.16'!D215</f>
        <v>AEP OHIO</v>
      </c>
      <c r="E230" s="56" t="s">
        <v>370</v>
      </c>
      <c r="F230" s="79">
        <f>IF($E$11="",'3.1.16'!Y215/1000,Matrix!$E$11+('3.1.16'!Y215/1000))</f>
        <v>5.2123858569578532E-2</v>
      </c>
      <c r="G230" s="59">
        <f>IF($E$11="",'3.1.16'!Z215/1000,Matrix!$E$11+('3.1.16'!Z215/1000))</f>
        <v>5.4423858569578529E-2</v>
      </c>
      <c r="H230" s="62">
        <f>IF($E$11="",'3.1.16'!AA215/1000,Matrix!$E$11+('3.1.16'!AA215/1000))</f>
        <v>5.4623858569578528E-2</v>
      </c>
      <c r="I230" s="56"/>
      <c r="J230" s="74">
        <f t="shared" si="6"/>
        <v>5.2123858569578532E-2</v>
      </c>
      <c r="K230" s="59">
        <f t="shared" si="7"/>
        <v>5.4423858569578529E-2</v>
      </c>
      <c r="L230" s="62">
        <f t="shared" si="8"/>
        <v>5.4623858569578528E-2</v>
      </c>
      <c r="BI230" s="86">
        <v>0.17165</v>
      </c>
    </row>
    <row r="231" spans="1:61" x14ac:dyDescent="0.25">
      <c r="A231" s="69" t="str">
        <f>+'3.1.16'!A216</f>
        <v>2017-05-01</v>
      </c>
      <c r="B231" s="56" t="str">
        <f>+'3.1.16'!B216</f>
        <v>2019-10-31</v>
      </c>
      <c r="C231" s="56">
        <f>+'3.1.16'!C216</f>
        <v>30</v>
      </c>
      <c r="D231" s="56" t="str">
        <f>+'3.1.16'!D216</f>
        <v>AEP OHIO</v>
      </c>
      <c r="E231" s="56" t="s">
        <v>370</v>
      </c>
      <c r="F231" s="79">
        <f>IF($E$11="",'3.1.16'!Y216/1000,Matrix!$E$11+('3.1.16'!Y216/1000))</f>
        <v>5.0549283068192466E-2</v>
      </c>
      <c r="G231" s="59">
        <f>IF($E$11="",'3.1.16'!Z216/1000,Matrix!$E$11+('3.1.16'!Z216/1000))</f>
        <v>5.2849283068192462E-2</v>
      </c>
      <c r="H231" s="62">
        <f>IF($E$11="",'3.1.16'!AA216/1000,Matrix!$E$11+('3.1.16'!AA216/1000))</f>
        <v>5.3049283068192468E-2</v>
      </c>
      <c r="I231" s="56"/>
      <c r="J231" s="74">
        <f t="shared" si="6"/>
        <v>5.0549283068192466E-2</v>
      </c>
      <c r="K231" s="59">
        <f t="shared" si="7"/>
        <v>5.2849283068192462E-2</v>
      </c>
      <c r="L231" s="62">
        <f t="shared" si="8"/>
        <v>5.3049283068192468E-2</v>
      </c>
      <c r="BI231" s="86">
        <v>0.17515</v>
      </c>
    </row>
    <row r="232" spans="1:61" x14ac:dyDescent="0.25">
      <c r="A232" s="70" t="str">
        <f>+'3.1.16'!A217</f>
        <v>2017-05-01</v>
      </c>
      <c r="B232" s="57" t="str">
        <f>+'3.1.16'!B217</f>
        <v>2020-04-30</v>
      </c>
      <c r="C232" s="57">
        <f>+'3.1.16'!C217</f>
        <v>36</v>
      </c>
      <c r="D232" s="57" t="str">
        <f>+'3.1.16'!D217</f>
        <v>AEP OHIO</v>
      </c>
      <c r="E232" s="57" t="s">
        <v>370</v>
      </c>
      <c r="F232" s="81">
        <f>IF($E$11="",'3.1.16'!Y217/1000,Matrix!$E$11+('3.1.16'!Y217/1000))</f>
        <v>5.0200749918953722E-2</v>
      </c>
      <c r="G232" s="60">
        <f>IF($E$11="",'3.1.16'!Z217/1000,Matrix!$E$11+('3.1.16'!Z217/1000))</f>
        <v>5.2500749918953718E-2</v>
      </c>
      <c r="H232" s="63">
        <f>IF($E$11="",'3.1.16'!AA217/1000,Matrix!$E$11+('3.1.16'!AA217/1000))</f>
        <v>5.2700749918953717E-2</v>
      </c>
      <c r="I232" s="56"/>
      <c r="J232" s="75">
        <f t="shared" si="6"/>
        <v>5.0200749918953722E-2</v>
      </c>
      <c r="K232" s="60">
        <f t="shared" si="7"/>
        <v>5.2500749918953718E-2</v>
      </c>
      <c r="L232" s="63">
        <f t="shared" si="8"/>
        <v>5.2700749918953717E-2</v>
      </c>
      <c r="BI232" s="86">
        <v>0.17865</v>
      </c>
    </row>
    <row r="233" spans="1:61" x14ac:dyDescent="0.25">
      <c r="A233" s="68" t="str">
        <f>+'3.1.16'!A218</f>
        <v>2017-06-01</v>
      </c>
      <c r="B233" s="55" t="str">
        <f>+'3.1.16'!B218</f>
        <v>2018-05-31</v>
      </c>
      <c r="C233" s="55">
        <f>+'3.1.16'!C218</f>
        <v>12</v>
      </c>
      <c r="D233" s="55" t="str">
        <f>+'3.1.16'!D218</f>
        <v>AEP OHIO</v>
      </c>
      <c r="E233" s="55" t="s">
        <v>370</v>
      </c>
      <c r="F233" s="80">
        <f>IF($E$11="",'3.1.16'!Y218/1000,Matrix!$E$11+('3.1.16'!Y218/1000))</f>
        <v>5.2537056751150828E-2</v>
      </c>
      <c r="G233" s="58">
        <f>IF($E$11="",'3.1.16'!Z218/1000,Matrix!$E$11+('3.1.16'!Z218/1000))</f>
        <v>5.4837056751150824E-2</v>
      </c>
      <c r="H233" s="61">
        <f>IF($E$11="",'3.1.16'!AA218/1000,Matrix!$E$11+('3.1.16'!AA218/1000))</f>
        <v>5.503705675115083E-2</v>
      </c>
      <c r="I233" s="55"/>
      <c r="J233" s="73">
        <f t="shared" si="6"/>
        <v>5.2537056751150828E-2</v>
      </c>
      <c r="K233" s="58">
        <f t="shared" si="7"/>
        <v>5.4837056751150824E-2</v>
      </c>
      <c r="L233" s="61">
        <f t="shared" si="8"/>
        <v>5.503705675115083E-2</v>
      </c>
    </row>
    <row r="234" spans="1:61" x14ac:dyDescent="0.25">
      <c r="A234" s="69" t="str">
        <f>+'3.1.16'!A219</f>
        <v>2017-06-01</v>
      </c>
      <c r="B234" s="56" t="str">
        <f>+'3.1.16'!B219</f>
        <v>2018-11-30</v>
      </c>
      <c r="C234" s="56">
        <f>+'3.1.16'!C219</f>
        <v>18</v>
      </c>
      <c r="D234" s="56" t="str">
        <f>+'3.1.16'!D219</f>
        <v>AEP OHIO</v>
      </c>
      <c r="E234" s="56" t="s">
        <v>370</v>
      </c>
      <c r="F234" s="79">
        <f>IF($E$11="",'3.1.16'!Y219/1000,Matrix!$E$11+('3.1.16'!Y219/1000))</f>
        <v>5.1373392692577895E-2</v>
      </c>
      <c r="G234" s="59">
        <f>IF($E$11="",'3.1.16'!Z219/1000,Matrix!$E$11+('3.1.16'!Z219/1000))</f>
        <v>5.3673392692577891E-2</v>
      </c>
      <c r="H234" s="62">
        <f>IF($E$11="",'3.1.16'!AA219/1000,Matrix!$E$11+('3.1.16'!AA219/1000))</f>
        <v>5.3873392692577897E-2</v>
      </c>
      <c r="I234" s="56"/>
      <c r="J234" s="74">
        <f t="shared" si="6"/>
        <v>5.1373392692577895E-2</v>
      </c>
      <c r="K234" s="59">
        <f t="shared" si="7"/>
        <v>5.3673392692577891E-2</v>
      </c>
      <c r="L234" s="62">
        <f t="shared" si="8"/>
        <v>5.3873392692577897E-2</v>
      </c>
    </row>
    <row r="235" spans="1:61" x14ac:dyDescent="0.25">
      <c r="A235" s="69" t="str">
        <f>+'3.1.16'!A220</f>
        <v>2017-06-01</v>
      </c>
      <c r="B235" s="56" t="str">
        <f>+'3.1.16'!B220</f>
        <v>2019-05-31</v>
      </c>
      <c r="C235" s="56">
        <f>+'3.1.16'!C220</f>
        <v>24</v>
      </c>
      <c r="D235" s="56" t="str">
        <f>+'3.1.16'!D220</f>
        <v>AEP OHIO</v>
      </c>
      <c r="E235" s="56" t="s">
        <v>370</v>
      </c>
      <c r="F235" s="79">
        <f>IF($E$11="",'3.1.16'!Y220/1000,Matrix!$E$11+('3.1.16'!Y220/1000))</f>
        <v>5.2247191438097286E-2</v>
      </c>
      <c r="G235" s="59">
        <f>IF($E$11="",'3.1.16'!Z220/1000,Matrix!$E$11+('3.1.16'!Z220/1000))</f>
        <v>5.4547191438097289E-2</v>
      </c>
      <c r="H235" s="62">
        <f>IF($E$11="",'3.1.16'!AA220/1000,Matrix!$E$11+('3.1.16'!AA220/1000))</f>
        <v>5.4747191438097288E-2</v>
      </c>
      <c r="I235" s="56"/>
      <c r="J235" s="74">
        <f t="shared" si="6"/>
        <v>5.2247191438097286E-2</v>
      </c>
      <c r="K235" s="59">
        <f t="shared" si="7"/>
        <v>5.4547191438097289E-2</v>
      </c>
      <c r="L235" s="62">
        <f t="shared" si="8"/>
        <v>5.4747191438097288E-2</v>
      </c>
    </row>
    <row r="236" spans="1:61" x14ac:dyDescent="0.25">
      <c r="A236" s="69" t="str">
        <f>+'3.1.16'!A221</f>
        <v>2017-06-01</v>
      </c>
      <c r="B236" s="56" t="str">
        <f>+'3.1.16'!B221</f>
        <v>2019-11-30</v>
      </c>
      <c r="C236" s="56">
        <f>+'3.1.16'!C221</f>
        <v>30</v>
      </c>
      <c r="D236" s="56" t="str">
        <f>+'3.1.16'!D221</f>
        <v>AEP OHIO</v>
      </c>
      <c r="E236" s="56" t="s">
        <v>370</v>
      </c>
      <c r="F236" s="79">
        <f>IF($E$11="",'3.1.16'!Y221/1000,Matrix!$E$11+('3.1.16'!Y221/1000))</f>
        <v>5.0446330933624321E-2</v>
      </c>
      <c r="G236" s="59">
        <f>IF($E$11="",'3.1.16'!Z221/1000,Matrix!$E$11+('3.1.16'!Z221/1000))</f>
        <v>5.2746330933624325E-2</v>
      </c>
      <c r="H236" s="62">
        <f>IF($E$11="",'3.1.16'!AA221/1000,Matrix!$E$11+('3.1.16'!AA221/1000))</f>
        <v>5.2946330933624323E-2</v>
      </c>
      <c r="I236" s="56"/>
      <c r="J236" s="74">
        <f t="shared" si="6"/>
        <v>5.0446330933624321E-2</v>
      </c>
      <c r="K236" s="59">
        <f t="shared" si="7"/>
        <v>5.2746330933624325E-2</v>
      </c>
      <c r="L236" s="62">
        <f t="shared" si="8"/>
        <v>5.2946330933624323E-2</v>
      </c>
    </row>
    <row r="237" spans="1:61" x14ac:dyDescent="0.25">
      <c r="A237" s="70" t="str">
        <f>+'3.1.16'!A222</f>
        <v>2017-06-01</v>
      </c>
      <c r="B237" s="57" t="str">
        <f>+'3.1.16'!B222</f>
        <v>2020-05-31</v>
      </c>
      <c r="C237" s="57">
        <f>+'3.1.16'!C222</f>
        <v>36</v>
      </c>
      <c r="D237" s="57" t="str">
        <f>+'3.1.16'!D222</f>
        <v>AEP OHIO</v>
      </c>
      <c r="E237" s="57" t="s">
        <v>370</v>
      </c>
      <c r="F237" s="81">
        <f>IF($E$11="",'3.1.16'!Y222/1000,Matrix!$E$11+('3.1.16'!Y222/1000))</f>
        <v>5.017702059376826E-2</v>
      </c>
      <c r="G237" s="60">
        <f>IF($E$11="",'3.1.16'!Z222/1000,Matrix!$E$11+('3.1.16'!Z222/1000))</f>
        <v>5.2477020593768256E-2</v>
      </c>
      <c r="H237" s="63">
        <f>IF($E$11="",'3.1.16'!AA222/1000,Matrix!$E$11+('3.1.16'!AA222/1000))</f>
        <v>5.2677020593768262E-2</v>
      </c>
      <c r="I237" s="56"/>
      <c r="J237" s="75">
        <f t="shared" si="6"/>
        <v>5.017702059376826E-2</v>
      </c>
      <c r="K237" s="60">
        <f t="shared" si="7"/>
        <v>5.2477020593768256E-2</v>
      </c>
      <c r="L237" s="63">
        <f t="shared" si="8"/>
        <v>5.2677020593768262E-2</v>
      </c>
    </row>
    <row r="238" spans="1:61" x14ac:dyDescent="0.25">
      <c r="A238" s="68" t="str">
        <f>+'3.1.16'!A223</f>
        <v>2017-07-01</v>
      </c>
      <c r="B238" s="55" t="str">
        <f>+'3.1.16'!B223</f>
        <v>2018-06-30</v>
      </c>
      <c r="C238" s="55">
        <f>+'3.1.16'!C223</f>
        <v>12</v>
      </c>
      <c r="D238" s="55" t="str">
        <f>+'3.1.16'!D223</f>
        <v>AEP OHIO</v>
      </c>
      <c r="E238" s="55" t="s">
        <v>370</v>
      </c>
      <c r="F238" s="80">
        <f>IF($E$11="",'3.1.16'!Y223/1000,Matrix!$E$11+('3.1.16'!Y223/1000))</f>
        <v>5.2454612449972716E-2</v>
      </c>
      <c r="G238" s="58">
        <f>IF($E$11="",'3.1.16'!Z223/1000,Matrix!$E$11+('3.1.16'!Z223/1000))</f>
        <v>5.4754612449972713E-2</v>
      </c>
      <c r="H238" s="61">
        <f>IF($E$11="",'3.1.16'!AA223/1000,Matrix!$E$11+('3.1.16'!AA223/1000))</f>
        <v>5.4954612449972712E-2</v>
      </c>
      <c r="I238" s="55"/>
      <c r="J238" s="73">
        <f t="shared" si="6"/>
        <v>5.2454612449972716E-2</v>
      </c>
      <c r="K238" s="58">
        <f t="shared" si="7"/>
        <v>5.4754612449972713E-2</v>
      </c>
      <c r="L238" s="61">
        <f t="shared" si="8"/>
        <v>5.4954612449972712E-2</v>
      </c>
    </row>
    <row r="239" spans="1:61" x14ac:dyDescent="0.25">
      <c r="A239" s="69" t="str">
        <f>+'3.1.16'!A224</f>
        <v>2017-07-01</v>
      </c>
      <c r="B239" s="56" t="str">
        <f>+'3.1.16'!B224</f>
        <v>2018-12-31</v>
      </c>
      <c r="C239" s="56">
        <f>+'3.1.16'!C224</f>
        <v>18</v>
      </c>
      <c r="D239" s="56" t="str">
        <f>+'3.1.16'!D224</f>
        <v>AEP OHIO</v>
      </c>
      <c r="E239" s="56" t="s">
        <v>370</v>
      </c>
      <c r="F239" s="79">
        <f>IF($E$11="",'3.1.16'!Y224/1000,Matrix!$E$11+('3.1.16'!Y224/1000))</f>
        <v>5.1294274738922403E-2</v>
      </c>
      <c r="G239" s="59">
        <f>IF($E$11="",'3.1.16'!Z224/1000,Matrix!$E$11+('3.1.16'!Z224/1000))</f>
        <v>5.35942747389224E-2</v>
      </c>
      <c r="H239" s="62">
        <f>IF($E$11="",'3.1.16'!AA224/1000,Matrix!$E$11+('3.1.16'!AA224/1000))</f>
        <v>5.3794274738922405E-2</v>
      </c>
      <c r="I239" s="56"/>
      <c r="J239" s="74">
        <f t="shared" si="6"/>
        <v>5.1294274738922403E-2</v>
      </c>
      <c r="K239" s="59">
        <f t="shared" si="7"/>
        <v>5.35942747389224E-2</v>
      </c>
      <c r="L239" s="62">
        <f t="shared" si="8"/>
        <v>5.3794274738922405E-2</v>
      </c>
    </row>
    <row r="240" spans="1:61" x14ac:dyDescent="0.25">
      <c r="A240" s="69" t="str">
        <f>+'3.1.16'!A225</f>
        <v>2017-07-01</v>
      </c>
      <c r="B240" s="56" t="str">
        <f>+'3.1.16'!B225</f>
        <v>2019-06-30</v>
      </c>
      <c r="C240" s="56">
        <f>+'3.1.16'!C225</f>
        <v>24</v>
      </c>
      <c r="D240" s="56" t="str">
        <f>+'3.1.16'!D225</f>
        <v>AEP OHIO</v>
      </c>
      <c r="E240" s="56" t="s">
        <v>370</v>
      </c>
      <c r="F240" s="79">
        <f>IF($E$11="",'3.1.16'!Y225/1000,Matrix!$E$11+('3.1.16'!Y225/1000))</f>
        <v>5.1939910647191237E-2</v>
      </c>
      <c r="G240" s="59">
        <f>IF($E$11="",'3.1.16'!Z225/1000,Matrix!$E$11+('3.1.16'!Z225/1000))</f>
        <v>5.423991064719124E-2</v>
      </c>
      <c r="H240" s="62">
        <f>IF($E$11="",'3.1.16'!AA225/1000,Matrix!$E$11+('3.1.16'!AA225/1000))</f>
        <v>5.4439910647191239E-2</v>
      </c>
      <c r="I240" s="56"/>
      <c r="J240" s="74">
        <f t="shared" si="6"/>
        <v>5.1939910647191237E-2</v>
      </c>
      <c r="K240" s="59">
        <f t="shared" si="7"/>
        <v>5.423991064719124E-2</v>
      </c>
      <c r="L240" s="62">
        <f t="shared" si="8"/>
        <v>5.4439910647191239E-2</v>
      </c>
    </row>
    <row r="241" spans="1:13" x14ac:dyDescent="0.25">
      <c r="A241" s="69" t="str">
        <f>+'3.1.16'!A226</f>
        <v>2017-07-01</v>
      </c>
      <c r="B241" s="56" t="str">
        <f>+'3.1.16'!B226</f>
        <v>2019-12-31</v>
      </c>
      <c r="C241" s="56">
        <f>+'3.1.16'!C226</f>
        <v>30</v>
      </c>
      <c r="D241" s="56" t="str">
        <f>+'3.1.16'!D226</f>
        <v>AEP OHIO</v>
      </c>
      <c r="E241" s="56" t="s">
        <v>370</v>
      </c>
      <c r="F241" s="79">
        <f>IF($E$11="",'3.1.16'!Y226/1000,Matrix!$E$11+('3.1.16'!Y226/1000))</f>
        <v>5.0171537774977112E-2</v>
      </c>
      <c r="G241" s="59">
        <f>IF($E$11="",'3.1.16'!Z226/1000,Matrix!$E$11+('3.1.16'!Z226/1000))</f>
        <v>5.2471537774977109E-2</v>
      </c>
      <c r="H241" s="62">
        <f>IF($E$11="",'3.1.16'!AA226/1000,Matrix!$E$11+('3.1.16'!AA226/1000))</f>
        <v>5.2671537774977108E-2</v>
      </c>
      <c r="I241" s="56"/>
      <c r="J241" s="74">
        <f t="shared" si="6"/>
        <v>5.0171537774977112E-2</v>
      </c>
      <c r="K241" s="59">
        <f t="shared" si="7"/>
        <v>5.2471537774977109E-2</v>
      </c>
      <c r="L241" s="62">
        <f t="shared" si="8"/>
        <v>5.2671537774977108E-2</v>
      </c>
    </row>
    <row r="242" spans="1:13" x14ac:dyDescent="0.25">
      <c r="A242" s="70" t="str">
        <f>+'3.1.16'!A227</f>
        <v>2017-07-01</v>
      </c>
      <c r="B242" s="57" t="str">
        <f>+'3.1.16'!B227</f>
        <v>2020-06-30</v>
      </c>
      <c r="C242" s="57">
        <f>+'3.1.16'!C227</f>
        <v>36</v>
      </c>
      <c r="D242" s="57" t="str">
        <f>+'3.1.16'!D227</f>
        <v>AEP OHIO</v>
      </c>
      <c r="E242" s="57" t="s">
        <v>370</v>
      </c>
      <c r="F242" s="81">
        <f>IF($E$11="",'3.1.16'!Y227/1000,Matrix!$E$11+('3.1.16'!Y227/1000))</f>
        <v>4.9965669672138516E-2</v>
      </c>
      <c r="G242" s="60">
        <f>IF($E$11="",'3.1.16'!Z227/1000,Matrix!$E$11+('3.1.16'!Z227/1000))</f>
        <v>5.2265669672138512E-2</v>
      </c>
      <c r="H242" s="63">
        <f>IF($E$11="",'3.1.16'!AA227/1000,Matrix!$E$11+('3.1.16'!AA227/1000))</f>
        <v>5.2465669672138518E-2</v>
      </c>
      <c r="I242" s="56"/>
      <c r="J242" s="75">
        <f t="shared" si="6"/>
        <v>4.9965669672138516E-2</v>
      </c>
      <c r="K242" s="60">
        <f t="shared" si="7"/>
        <v>5.2265669672138512E-2</v>
      </c>
      <c r="L242" s="63">
        <f t="shared" si="8"/>
        <v>5.2465669672138518E-2</v>
      </c>
    </row>
    <row r="243" spans="1:13" x14ac:dyDescent="0.25">
      <c r="A243" s="68" t="str">
        <f>+'3.1.16'!A228</f>
        <v>2017-08-01</v>
      </c>
      <c r="B243" s="55" t="str">
        <f>+'3.1.16'!B228</f>
        <v>2018-07-31</v>
      </c>
      <c r="C243" s="55">
        <f>+'3.1.16'!C228</f>
        <v>12</v>
      </c>
      <c r="D243" s="55" t="str">
        <f>+'3.1.16'!D228</f>
        <v>AEP OHIO</v>
      </c>
      <c r="E243" s="55" t="s">
        <v>370</v>
      </c>
      <c r="F243" s="80">
        <f>IF($E$11="",'3.1.16'!Y228/1000,Matrix!$E$11+('3.1.16'!Y228/1000))</f>
        <v>5.2351581748667997E-2</v>
      </c>
      <c r="G243" s="58">
        <f>IF($E$11="",'3.1.16'!Z228/1000,Matrix!$E$11+('3.1.16'!Z228/1000))</f>
        <v>5.4651581748667993E-2</v>
      </c>
      <c r="H243" s="61">
        <f>IF($E$11="",'3.1.16'!AA228/1000,Matrix!$E$11+('3.1.16'!AA228/1000))</f>
        <v>5.4851581748667999E-2</v>
      </c>
      <c r="I243" s="55"/>
      <c r="J243" s="73">
        <f t="shared" si="6"/>
        <v>5.2351581748667997E-2</v>
      </c>
      <c r="K243" s="58">
        <f t="shared" si="7"/>
        <v>5.4651581748667993E-2</v>
      </c>
      <c r="L243" s="61">
        <f t="shared" si="8"/>
        <v>5.4851581748667999E-2</v>
      </c>
    </row>
    <row r="244" spans="1:13" x14ac:dyDescent="0.25">
      <c r="A244" s="69" t="str">
        <f>+'3.1.16'!A229</f>
        <v>2017-08-01</v>
      </c>
      <c r="B244" s="56" t="str">
        <f>+'3.1.16'!B229</f>
        <v>2019-01-31</v>
      </c>
      <c r="C244" s="56">
        <f>+'3.1.16'!C229</f>
        <v>18</v>
      </c>
      <c r="D244" s="56" t="str">
        <f>+'3.1.16'!D229</f>
        <v>AEP OHIO</v>
      </c>
      <c r="E244" s="56" t="s">
        <v>370</v>
      </c>
      <c r="F244" s="79">
        <f>IF($E$11="",'3.1.16'!Y229/1000,Matrix!$E$11+('3.1.16'!Y229/1000))</f>
        <v>5.2037824572198875E-2</v>
      </c>
      <c r="G244" s="59">
        <f>IF($E$11="",'3.1.16'!Z229/1000,Matrix!$E$11+('3.1.16'!Z229/1000))</f>
        <v>5.4337824572198871E-2</v>
      </c>
      <c r="H244" s="62">
        <f>IF($E$11="",'3.1.16'!AA229/1000,Matrix!$E$11+('3.1.16'!AA229/1000))</f>
        <v>5.453782457219887E-2</v>
      </c>
      <c r="I244" s="56"/>
      <c r="J244" s="74">
        <f t="shared" si="6"/>
        <v>5.2037824572198875E-2</v>
      </c>
      <c r="K244" s="59">
        <f t="shared" si="7"/>
        <v>5.4337824572198871E-2</v>
      </c>
      <c r="L244" s="62">
        <f t="shared" si="8"/>
        <v>5.453782457219887E-2</v>
      </c>
    </row>
    <row r="245" spans="1:13" x14ac:dyDescent="0.25">
      <c r="A245" s="69" t="str">
        <f>+'3.1.16'!A230</f>
        <v>2017-08-01</v>
      </c>
      <c r="B245" s="56" t="str">
        <f>+'3.1.16'!B230</f>
        <v>2019-07-31</v>
      </c>
      <c r="C245" s="56">
        <f>+'3.1.16'!C230</f>
        <v>24</v>
      </c>
      <c r="D245" s="56" t="str">
        <f>+'3.1.16'!D230</f>
        <v>AEP OHIO</v>
      </c>
      <c r="E245" s="56" t="s">
        <v>370</v>
      </c>
      <c r="F245" s="79">
        <f>IF($E$11="",'3.1.16'!Y230/1000,Matrix!$E$11+('3.1.16'!Y230/1000))</f>
        <v>5.1674408820764212E-2</v>
      </c>
      <c r="G245" s="59">
        <f>IF($E$11="",'3.1.16'!Z230/1000,Matrix!$E$11+('3.1.16'!Z230/1000))</f>
        <v>5.3974408820764208E-2</v>
      </c>
      <c r="H245" s="62">
        <f>IF($E$11="",'3.1.16'!AA230/1000,Matrix!$E$11+('3.1.16'!AA230/1000))</f>
        <v>5.4174408820764214E-2</v>
      </c>
      <c r="I245" s="56"/>
      <c r="J245" s="74">
        <f t="shared" si="6"/>
        <v>5.1674408820764212E-2</v>
      </c>
      <c r="K245" s="59">
        <f t="shared" si="7"/>
        <v>5.3974408820764208E-2</v>
      </c>
      <c r="L245" s="62">
        <f t="shared" si="8"/>
        <v>5.4174408820764214E-2</v>
      </c>
    </row>
    <row r="246" spans="1:13" x14ac:dyDescent="0.25">
      <c r="A246" s="69" t="str">
        <f>+'3.1.16'!A231</f>
        <v>2017-08-01</v>
      </c>
      <c r="B246" s="56" t="str">
        <f>+'3.1.16'!B231</f>
        <v>2020-01-31</v>
      </c>
      <c r="C246" s="56">
        <f>+'3.1.16'!C231</f>
        <v>30</v>
      </c>
      <c r="D246" s="56" t="str">
        <f>+'3.1.16'!D231</f>
        <v>AEP OHIO</v>
      </c>
      <c r="E246" s="56" t="s">
        <v>370</v>
      </c>
      <c r="F246" s="79">
        <f>IF($E$11="",'3.1.16'!Y231/1000,Matrix!$E$11+('3.1.16'!Y231/1000))</f>
        <v>5.0342741348083225E-2</v>
      </c>
      <c r="G246" s="59">
        <f>IF($E$11="",'3.1.16'!Z231/1000,Matrix!$E$11+('3.1.16'!Z231/1000))</f>
        <v>5.2642741348083222E-2</v>
      </c>
      <c r="H246" s="62">
        <f>IF($E$11="",'3.1.16'!AA231/1000,Matrix!$E$11+('3.1.16'!AA231/1000))</f>
        <v>5.2842741348083221E-2</v>
      </c>
      <c r="I246" s="56"/>
      <c r="J246" s="74">
        <f t="shared" si="6"/>
        <v>5.0342741348083225E-2</v>
      </c>
      <c r="K246" s="59">
        <f t="shared" si="7"/>
        <v>5.2642741348083222E-2</v>
      </c>
      <c r="L246" s="62">
        <f t="shared" si="8"/>
        <v>5.2842741348083221E-2</v>
      </c>
      <c r="M246"/>
    </row>
    <row r="247" spans="1:13" x14ac:dyDescent="0.25">
      <c r="A247" s="70" t="str">
        <f>+'3.1.16'!A232</f>
        <v>2017-08-01</v>
      </c>
      <c r="B247" s="57" t="str">
        <f>+'3.1.16'!B232</f>
        <v>2020-07-31</v>
      </c>
      <c r="C247" s="57">
        <f>+'3.1.16'!C232</f>
        <v>36</v>
      </c>
      <c r="D247" s="57" t="str">
        <f>+'3.1.16'!D232</f>
        <v>AEP OHIO</v>
      </c>
      <c r="E247" s="57" t="s">
        <v>370</v>
      </c>
      <c r="F247" s="81">
        <f>IF($E$11="",'3.1.16'!Y232/1000,Matrix!$E$11+('3.1.16'!Y232/1000))</f>
        <v>4.9803384585875805E-2</v>
      </c>
      <c r="G247" s="60">
        <f>IF($E$11="",'3.1.16'!Z232/1000,Matrix!$E$11+('3.1.16'!Z232/1000))</f>
        <v>5.2103384585875802E-2</v>
      </c>
      <c r="H247" s="63">
        <f>IF($E$11="",'3.1.16'!AA232/1000,Matrix!$E$11+('3.1.16'!AA232/1000))</f>
        <v>5.2303384585875808E-2</v>
      </c>
      <c r="I247" s="56"/>
      <c r="J247" s="75">
        <f t="shared" si="6"/>
        <v>4.9803384585875805E-2</v>
      </c>
      <c r="K247" s="60">
        <f t="shared" si="7"/>
        <v>5.2103384585875802E-2</v>
      </c>
      <c r="L247" s="63">
        <f t="shared" si="8"/>
        <v>5.2303384585875808E-2</v>
      </c>
      <c r="M247"/>
    </row>
    <row r="248" spans="1:13" x14ac:dyDescent="0.25">
      <c r="A248" s="68" t="str">
        <f>+'3.1.16'!A233</f>
        <v>2017-09-01</v>
      </c>
      <c r="B248" s="55" t="str">
        <f>+'3.1.16'!B233</f>
        <v>2018-08-31</v>
      </c>
      <c r="C248" s="55">
        <f>+'3.1.16'!C233</f>
        <v>12</v>
      </c>
      <c r="D248" s="55" t="str">
        <f>+'3.1.16'!D233</f>
        <v>AEP OHIO</v>
      </c>
      <c r="E248" s="55" t="s">
        <v>370</v>
      </c>
      <c r="F248" s="80">
        <f>IF($E$11="",'3.1.16'!Y233/1000,Matrix!$E$11+('3.1.16'!Y233/1000))</f>
        <v>5.2251712444547523E-2</v>
      </c>
      <c r="G248" s="58">
        <f>IF($E$11="",'3.1.16'!Z233/1000,Matrix!$E$11+('3.1.16'!Z233/1000))</f>
        <v>5.4551712444547519E-2</v>
      </c>
      <c r="H248" s="61">
        <f>IF($E$11="",'3.1.16'!AA233/1000,Matrix!$E$11+('3.1.16'!AA233/1000))</f>
        <v>5.4751712444547525E-2</v>
      </c>
      <c r="I248" s="55"/>
      <c r="J248" s="73">
        <f t="shared" si="6"/>
        <v>5.2251712444547523E-2</v>
      </c>
      <c r="K248" s="58">
        <f t="shared" si="7"/>
        <v>5.4551712444547519E-2</v>
      </c>
      <c r="L248" s="61">
        <f t="shared" si="8"/>
        <v>5.4751712444547525E-2</v>
      </c>
      <c r="M248"/>
    </row>
    <row r="249" spans="1:13" x14ac:dyDescent="0.25">
      <c r="A249" s="69" t="str">
        <f>+'3.1.16'!A234</f>
        <v>2017-09-01</v>
      </c>
      <c r="B249" s="56" t="str">
        <f>+'3.1.16'!B234</f>
        <v>2019-02-28</v>
      </c>
      <c r="C249" s="56">
        <f>+'3.1.16'!C234</f>
        <v>18</v>
      </c>
      <c r="D249" s="56" t="str">
        <f>+'3.1.16'!D234</f>
        <v>AEP OHIO</v>
      </c>
      <c r="E249" s="56" t="s">
        <v>370</v>
      </c>
      <c r="F249" s="79">
        <f>IF($E$11="",'3.1.16'!Y234/1000,Matrix!$E$11+('3.1.16'!Y234/1000))</f>
        <v>5.2575272605956132E-2</v>
      </c>
      <c r="G249" s="59">
        <f>IF($E$11="",'3.1.16'!Z234/1000,Matrix!$E$11+('3.1.16'!Z234/1000))</f>
        <v>5.4875272605956128E-2</v>
      </c>
      <c r="H249" s="62">
        <f>IF($E$11="",'3.1.16'!AA234/1000,Matrix!$E$11+('3.1.16'!AA234/1000))</f>
        <v>5.5075272605956127E-2</v>
      </c>
      <c r="I249" s="56"/>
      <c r="J249" s="74">
        <f t="shared" si="6"/>
        <v>5.2575272605956132E-2</v>
      </c>
      <c r="K249" s="59">
        <f t="shared" si="7"/>
        <v>5.4875272605956128E-2</v>
      </c>
      <c r="L249" s="62">
        <f t="shared" si="8"/>
        <v>5.5075272605956127E-2</v>
      </c>
      <c r="M249"/>
    </row>
    <row r="250" spans="1:13" x14ac:dyDescent="0.25">
      <c r="A250" s="69" t="str">
        <f>+'3.1.16'!A235</f>
        <v>2017-09-01</v>
      </c>
      <c r="B250" s="56" t="str">
        <f>+'3.1.16'!B235</f>
        <v>2019-08-31</v>
      </c>
      <c r="C250" s="56">
        <f>+'3.1.16'!C235</f>
        <v>24</v>
      </c>
      <c r="D250" s="56" t="str">
        <f>+'3.1.16'!D235</f>
        <v>AEP OHIO</v>
      </c>
      <c r="E250" s="56" t="s">
        <v>370</v>
      </c>
      <c r="F250" s="79">
        <f>IF($E$11="",'3.1.16'!Y235/1000,Matrix!$E$11+('3.1.16'!Y235/1000))</f>
        <v>5.1381819825638289E-2</v>
      </c>
      <c r="G250" s="59">
        <f>IF($E$11="",'3.1.16'!Z235/1000,Matrix!$E$11+('3.1.16'!Z235/1000))</f>
        <v>5.3681819825638286E-2</v>
      </c>
      <c r="H250" s="62">
        <f>IF($E$11="",'3.1.16'!AA235/1000,Matrix!$E$11+('3.1.16'!AA235/1000))</f>
        <v>5.3881819825638291E-2</v>
      </c>
      <c r="I250" s="56"/>
      <c r="J250" s="74">
        <f t="shared" si="6"/>
        <v>5.1381819825638289E-2</v>
      </c>
      <c r="K250" s="59">
        <f t="shared" si="7"/>
        <v>5.3681819825638286E-2</v>
      </c>
      <c r="L250" s="62">
        <f t="shared" si="8"/>
        <v>5.3881819825638291E-2</v>
      </c>
      <c r="M250"/>
    </row>
    <row r="251" spans="1:13" x14ac:dyDescent="0.25">
      <c r="A251" s="69" t="str">
        <f>+'3.1.16'!A236</f>
        <v>2017-09-01</v>
      </c>
      <c r="B251" s="56" t="str">
        <f>+'3.1.16'!B236</f>
        <v>2020-02-29</v>
      </c>
      <c r="C251" s="56">
        <f>+'3.1.16'!C236</f>
        <v>30</v>
      </c>
      <c r="D251" s="56" t="str">
        <f>+'3.1.16'!D236</f>
        <v>AEP OHIO</v>
      </c>
      <c r="E251" s="56" t="s">
        <v>370</v>
      </c>
      <c r="F251" s="79">
        <f>IF($E$11="",'3.1.16'!Y236/1000,Matrix!$E$11+('3.1.16'!Y236/1000))</f>
        <v>5.0495339174097383E-2</v>
      </c>
      <c r="G251" s="59">
        <f>IF($E$11="",'3.1.16'!Z236/1000,Matrix!$E$11+('3.1.16'!Z236/1000))</f>
        <v>5.2795339174097379E-2</v>
      </c>
      <c r="H251" s="62">
        <f>IF($E$11="",'3.1.16'!AA236/1000,Matrix!$E$11+('3.1.16'!AA236/1000))</f>
        <v>5.2995339174097385E-2</v>
      </c>
      <c r="I251" s="56"/>
      <c r="J251" s="74">
        <f t="shared" si="6"/>
        <v>5.0495339174097383E-2</v>
      </c>
      <c r="K251" s="59">
        <f t="shared" si="7"/>
        <v>5.2795339174097379E-2</v>
      </c>
      <c r="L251" s="62">
        <f t="shared" si="8"/>
        <v>5.2995339174097385E-2</v>
      </c>
      <c r="M251"/>
    </row>
    <row r="252" spans="1:13" x14ac:dyDescent="0.25">
      <c r="A252" s="70" t="str">
        <f>+'3.1.16'!A237</f>
        <v>2017-09-01</v>
      </c>
      <c r="B252" s="57" t="str">
        <f>+'3.1.16'!B237</f>
        <v>2020-08-31</v>
      </c>
      <c r="C252" s="57">
        <f>+'3.1.16'!C237</f>
        <v>36</v>
      </c>
      <c r="D252" s="57" t="str">
        <f>+'3.1.16'!D237</f>
        <v>AEP OHIO</v>
      </c>
      <c r="E252" s="57" t="s">
        <v>370</v>
      </c>
      <c r="F252" s="81">
        <f>IF($E$11="",'3.1.16'!Y237/1000,Matrix!$E$11+('3.1.16'!Y237/1000))</f>
        <v>4.9698658600796433E-2</v>
      </c>
      <c r="G252" s="60">
        <f>IF($E$11="",'3.1.16'!Z237/1000,Matrix!$E$11+('3.1.16'!Z237/1000))</f>
        <v>5.199865860079643E-2</v>
      </c>
      <c r="H252" s="63">
        <f>IF($E$11="",'3.1.16'!AA237/1000,Matrix!$E$11+('3.1.16'!AA237/1000))</f>
        <v>5.2198658600796435E-2</v>
      </c>
      <c r="I252" s="56"/>
      <c r="J252" s="75">
        <f t="shared" si="6"/>
        <v>4.9698658600796433E-2</v>
      </c>
      <c r="K252" s="60">
        <f t="shared" si="7"/>
        <v>5.199865860079643E-2</v>
      </c>
      <c r="L252" s="63">
        <f t="shared" si="8"/>
        <v>5.2198658600796435E-2</v>
      </c>
      <c r="M252"/>
    </row>
    <row r="253" spans="1:13" x14ac:dyDescent="0.25">
      <c r="A253" s="68" t="str">
        <f>+'3.1.16'!A238</f>
        <v>2017-10-01</v>
      </c>
      <c r="B253" s="55" t="str">
        <f>+'3.1.16'!B238</f>
        <v>2018-09-30</v>
      </c>
      <c r="C253" s="55">
        <f>+'3.1.16'!C238</f>
        <v>12</v>
      </c>
      <c r="D253" s="55" t="str">
        <f>+'3.1.16'!D238</f>
        <v>AEP OHIO</v>
      </c>
      <c r="E253" s="55" t="s">
        <v>370</v>
      </c>
      <c r="F253" s="80">
        <f>IF($E$11="",'3.1.16'!Y238/1000,Matrix!$E$11+('3.1.16'!Y238/1000))</f>
        <v>5.2122814123403173E-2</v>
      </c>
      <c r="G253" s="58">
        <f>IF($E$11="",'3.1.16'!Z238/1000,Matrix!$E$11+('3.1.16'!Z238/1000))</f>
        <v>5.442281412340317E-2</v>
      </c>
      <c r="H253" s="61">
        <f>IF($E$11="",'3.1.16'!AA238/1000,Matrix!$E$11+('3.1.16'!AA238/1000))</f>
        <v>5.4622814123403175E-2</v>
      </c>
      <c r="I253" s="55"/>
      <c r="J253" s="73">
        <f t="shared" si="6"/>
        <v>5.2122814123403173E-2</v>
      </c>
      <c r="K253" s="58">
        <f t="shared" si="7"/>
        <v>5.442281412340317E-2</v>
      </c>
      <c r="L253" s="61">
        <f t="shared" si="8"/>
        <v>5.4622814123403175E-2</v>
      </c>
      <c r="M253"/>
    </row>
    <row r="254" spans="1:13" x14ac:dyDescent="0.25">
      <c r="A254" s="69" t="str">
        <f>+'3.1.16'!A239</f>
        <v>2017-10-01</v>
      </c>
      <c r="B254" s="56" t="str">
        <f>+'3.1.16'!B239</f>
        <v>2019-03-31</v>
      </c>
      <c r="C254" s="56">
        <f>+'3.1.16'!C239</f>
        <v>18</v>
      </c>
      <c r="D254" s="56" t="str">
        <f>+'3.1.16'!D239</f>
        <v>AEP OHIO</v>
      </c>
      <c r="E254" s="56" t="s">
        <v>370</v>
      </c>
      <c r="F254" s="79">
        <f>IF($E$11="",'3.1.16'!Y239/1000,Matrix!$E$11+('3.1.16'!Y239/1000))</f>
        <v>5.2848226653574928E-2</v>
      </c>
      <c r="G254" s="59">
        <f>IF($E$11="",'3.1.16'!Z239/1000,Matrix!$E$11+('3.1.16'!Z239/1000))</f>
        <v>5.5148226653574925E-2</v>
      </c>
      <c r="H254" s="62">
        <f>IF($E$11="",'3.1.16'!AA239/1000,Matrix!$E$11+('3.1.16'!AA239/1000))</f>
        <v>5.5348226653574924E-2</v>
      </c>
      <c r="I254" s="56"/>
      <c r="J254" s="74">
        <f t="shared" si="6"/>
        <v>5.2848226653574928E-2</v>
      </c>
      <c r="K254" s="59">
        <f t="shared" si="7"/>
        <v>5.5148226653574925E-2</v>
      </c>
      <c r="L254" s="62">
        <f t="shared" si="8"/>
        <v>5.5348226653574924E-2</v>
      </c>
      <c r="M254"/>
    </row>
    <row r="255" spans="1:13" x14ac:dyDescent="0.25">
      <c r="A255" s="69" t="str">
        <f>+'3.1.16'!A240</f>
        <v>2017-10-01</v>
      </c>
      <c r="B255" s="56" t="str">
        <f>+'3.1.16'!B240</f>
        <v>2019-09-30</v>
      </c>
      <c r="C255" s="56">
        <f>+'3.1.16'!C240</f>
        <v>24</v>
      </c>
      <c r="D255" s="56" t="str">
        <f>+'3.1.16'!D240</f>
        <v>AEP OHIO</v>
      </c>
      <c r="E255" s="56" t="s">
        <v>370</v>
      </c>
      <c r="F255" s="79">
        <f>IF($E$11="",'3.1.16'!Y240/1000,Matrix!$E$11+('3.1.16'!Y240/1000))</f>
        <v>5.1102085274886647E-2</v>
      </c>
      <c r="G255" s="59">
        <f>IF($E$11="",'3.1.16'!Z240/1000,Matrix!$E$11+('3.1.16'!Z240/1000))</f>
        <v>5.3402085274886643E-2</v>
      </c>
      <c r="H255" s="62">
        <f>IF($E$11="",'3.1.16'!AA240/1000,Matrix!$E$11+('3.1.16'!AA240/1000))</f>
        <v>5.3602085274886649E-2</v>
      </c>
      <c r="I255" s="56"/>
      <c r="J255" s="74">
        <f t="shared" si="6"/>
        <v>5.1102085274886647E-2</v>
      </c>
      <c r="K255" s="59">
        <f t="shared" si="7"/>
        <v>5.3402085274886643E-2</v>
      </c>
      <c r="L255" s="62">
        <f t="shared" si="8"/>
        <v>5.3602085274886649E-2</v>
      </c>
      <c r="M255"/>
    </row>
    <row r="256" spans="1:13" x14ac:dyDescent="0.25">
      <c r="A256" s="69" t="str">
        <f>+'3.1.16'!A241</f>
        <v>2017-10-01</v>
      </c>
      <c r="B256" s="56" t="str">
        <f>+'3.1.16'!B241</f>
        <v>2020-03-31</v>
      </c>
      <c r="C256" s="56">
        <f>+'3.1.16'!C241</f>
        <v>30</v>
      </c>
      <c r="D256" s="56" t="str">
        <f>+'3.1.16'!D241</f>
        <v>AEP OHIO</v>
      </c>
      <c r="E256" s="56" t="s">
        <v>370</v>
      </c>
      <c r="F256" s="79">
        <f>IF($E$11="",'3.1.16'!Y241/1000,Matrix!$E$11+('3.1.16'!Y241/1000))</f>
        <v>5.0488004286610745E-2</v>
      </c>
      <c r="G256" s="59">
        <f>IF($E$11="",'3.1.16'!Z241/1000,Matrix!$E$11+('3.1.16'!Z241/1000))</f>
        <v>5.2788004286610742E-2</v>
      </c>
      <c r="H256" s="62">
        <f>IF($E$11="",'3.1.16'!AA241/1000,Matrix!$E$11+('3.1.16'!AA241/1000))</f>
        <v>5.2988004286610747E-2</v>
      </c>
      <c r="I256" s="56"/>
      <c r="J256" s="74">
        <f t="shared" si="6"/>
        <v>5.0488004286610745E-2</v>
      </c>
      <c r="K256" s="59">
        <f t="shared" si="7"/>
        <v>5.2788004286610742E-2</v>
      </c>
      <c r="L256" s="62">
        <f t="shared" si="8"/>
        <v>5.2988004286610747E-2</v>
      </c>
      <c r="M256"/>
    </row>
    <row r="257" spans="1:12" x14ac:dyDescent="0.25">
      <c r="A257" s="70" t="str">
        <f>+'3.1.16'!A242</f>
        <v>2017-10-01</v>
      </c>
      <c r="B257" s="57" t="str">
        <f>+'3.1.16'!B242</f>
        <v>2020-09-30</v>
      </c>
      <c r="C257" s="57">
        <f>+'3.1.16'!C242</f>
        <v>36</v>
      </c>
      <c r="D257" s="57" t="str">
        <f>+'3.1.16'!D242</f>
        <v>AEP OHIO</v>
      </c>
      <c r="E257" s="57" t="s">
        <v>370</v>
      </c>
      <c r="F257" s="81">
        <f>IF($E$11="",'3.1.16'!Y242/1000,Matrix!$E$11+('3.1.16'!Y242/1000))</f>
        <v>4.9697993676112856E-2</v>
      </c>
      <c r="G257" s="60">
        <f>IF($E$11="",'3.1.16'!Z242/1000,Matrix!$E$11+('3.1.16'!Z242/1000))</f>
        <v>5.1997993676112853E-2</v>
      </c>
      <c r="H257" s="63">
        <f>IF($E$11="",'3.1.16'!AA242/1000,Matrix!$E$11+('3.1.16'!AA242/1000))</f>
        <v>5.2197993676112858E-2</v>
      </c>
      <c r="I257" s="56"/>
      <c r="J257" s="75">
        <f t="shared" si="6"/>
        <v>4.9697993676112856E-2</v>
      </c>
      <c r="K257" s="60">
        <f t="shared" si="7"/>
        <v>5.1997993676112853E-2</v>
      </c>
      <c r="L257" s="63">
        <f t="shared" si="8"/>
        <v>5.2197993676112858E-2</v>
      </c>
    </row>
    <row r="258" spans="1:12" x14ac:dyDescent="0.25">
      <c r="A258" s="68" t="str">
        <f>+'3.1.16'!A243</f>
        <v>2016-11-01</v>
      </c>
      <c r="B258" s="55" t="str">
        <f>+'3.1.16'!B243</f>
        <v>2017-10-31</v>
      </c>
      <c r="C258" s="55">
        <f>+'3.1.16'!C243</f>
        <v>12</v>
      </c>
      <c r="D258" s="55" t="str">
        <f>+'3.1.16'!D243</f>
        <v>FE OHIO</v>
      </c>
      <c r="E258" s="55" t="s">
        <v>370</v>
      </c>
      <c r="F258" s="80">
        <f>IF($E$11="",'3.1.16'!Y243/1000,Matrix!$E$11+('3.1.16'!Y243/1000))</f>
        <v>5.4446413500943834E-2</v>
      </c>
      <c r="G258" s="58">
        <f>IF($E$11="",'3.1.16'!Z243/1000,Matrix!$E$11+('3.1.16'!Z243/1000))</f>
        <v>5.6746413500943831E-2</v>
      </c>
      <c r="H258" s="61">
        <f>IF($E$11="",'3.1.16'!AA243/1000,Matrix!$E$11+('3.1.16'!AA243/1000))</f>
        <v>5.6946413500943836E-2</v>
      </c>
      <c r="I258" s="55"/>
      <c r="J258" s="73">
        <f t="shared" si="6"/>
        <v>5.4446413500943834E-2</v>
      </c>
      <c r="K258" s="58">
        <f t="shared" si="7"/>
        <v>5.6746413500943831E-2</v>
      </c>
      <c r="L258" s="61">
        <f t="shared" si="8"/>
        <v>5.6946413500943836E-2</v>
      </c>
    </row>
    <row r="259" spans="1:12" x14ac:dyDescent="0.25">
      <c r="A259" s="69" t="str">
        <f>+'3.1.16'!A244</f>
        <v>2016-11-01</v>
      </c>
      <c r="B259" s="56" t="str">
        <f>+'3.1.16'!B244</f>
        <v>2018-04-30</v>
      </c>
      <c r="C259" s="56">
        <f>+'3.1.16'!C244</f>
        <v>18</v>
      </c>
      <c r="D259" s="56" t="str">
        <f>+'3.1.16'!D244</f>
        <v>FE OHIO</v>
      </c>
      <c r="E259" s="56" t="s">
        <v>370</v>
      </c>
      <c r="F259" s="79">
        <f>IF($E$11="",'3.1.16'!Y244/1000,Matrix!$E$11+('3.1.16'!Y244/1000))</f>
        <v>5.5467310857794452E-2</v>
      </c>
      <c r="G259" s="59">
        <f>IF($E$11="",'3.1.16'!Z244/1000,Matrix!$E$11+('3.1.16'!Z244/1000))</f>
        <v>5.7767310857794449E-2</v>
      </c>
      <c r="H259" s="62">
        <f>IF($E$11="",'3.1.16'!AA244/1000,Matrix!$E$11+('3.1.16'!AA244/1000))</f>
        <v>5.7967310857794455E-2</v>
      </c>
      <c r="I259" s="56"/>
      <c r="J259" s="74">
        <f t="shared" si="6"/>
        <v>5.5467310857794452E-2</v>
      </c>
      <c r="K259" s="59">
        <f t="shared" si="7"/>
        <v>5.7767310857794449E-2</v>
      </c>
      <c r="L259" s="62">
        <f t="shared" si="8"/>
        <v>5.7967310857794455E-2</v>
      </c>
    </row>
    <row r="260" spans="1:12" x14ac:dyDescent="0.25">
      <c r="A260" s="69" t="str">
        <f>+'3.1.16'!A245</f>
        <v>2016-11-01</v>
      </c>
      <c r="B260" s="56" t="str">
        <f>+'3.1.16'!B245</f>
        <v>2018-10-31</v>
      </c>
      <c r="C260" s="56">
        <f>+'3.1.16'!C245</f>
        <v>24</v>
      </c>
      <c r="D260" s="56" t="str">
        <f>+'3.1.16'!D245</f>
        <v>FE OHIO</v>
      </c>
      <c r="E260" s="56" t="s">
        <v>370</v>
      </c>
      <c r="F260" s="79">
        <f>IF($E$11="",'3.1.16'!Y245/1000,Matrix!$E$11+('3.1.16'!Y245/1000))</f>
        <v>5.4539364104495662E-2</v>
      </c>
      <c r="G260" s="59">
        <f>IF($E$11="",'3.1.16'!Z245/1000,Matrix!$E$11+('3.1.16'!Z245/1000))</f>
        <v>5.6839364104495659E-2</v>
      </c>
      <c r="H260" s="62">
        <f>IF($E$11="",'3.1.16'!AA245/1000,Matrix!$E$11+('3.1.16'!AA245/1000))</f>
        <v>5.7039364104495664E-2</v>
      </c>
      <c r="I260" s="56"/>
      <c r="J260" s="74">
        <f t="shared" si="6"/>
        <v>5.4539364104495662E-2</v>
      </c>
      <c r="K260" s="59">
        <f t="shared" si="7"/>
        <v>5.6839364104495659E-2</v>
      </c>
      <c r="L260" s="62">
        <f t="shared" si="8"/>
        <v>5.7039364104495664E-2</v>
      </c>
    </row>
    <row r="261" spans="1:12" x14ac:dyDescent="0.25">
      <c r="A261" s="69" t="str">
        <f>+'3.1.16'!A246</f>
        <v>2016-11-01</v>
      </c>
      <c r="B261" s="56" t="str">
        <f>+'3.1.16'!B246</f>
        <v>2019-04-30</v>
      </c>
      <c r="C261" s="56">
        <f>+'3.1.16'!C246</f>
        <v>30</v>
      </c>
      <c r="D261" s="56" t="str">
        <f>+'3.1.16'!D246</f>
        <v>FE OHIO</v>
      </c>
      <c r="E261" s="56" t="s">
        <v>370</v>
      </c>
      <c r="F261" s="79">
        <f>IF($E$11="",'3.1.16'!Y246/1000,Matrix!$E$11+('3.1.16'!Y246/1000))</f>
        <v>5.5113433649866886E-2</v>
      </c>
      <c r="G261" s="59">
        <f>IF($E$11="",'3.1.16'!Z246/1000,Matrix!$E$11+('3.1.16'!Z246/1000))</f>
        <v>5.7413433649866882E-2</v>
      </c>
      <c r="H261" s="62">
        <f>IF($E$11="",'3.1.16'!AA246/1000,Matrix!$E$11+('3.1.16'!AA246/1000))</f>
        <v>5.7613433649866881E-2</v>
      </c>
      <c r="I261" s="56"/>
      <c r="J261" s="74">
        <f t="shared" si="6"/>
        <v>5.5113433649866886E-2</v>
      </c>
      <c r="K261" s="59">
        <f t="shared" si="7"/>
        <v>5.7413433649866882E-2</v>
      </c>
      <c r="L261" s="62">
        <f t="shared" si="8"/>
        <v>5.7613433649866881E-2</v>
      </c>
    </row>
    <row r="262" spans="1:12" x14ac:dyDescent="0.25">
      <c r="A262" s="70" t="str">
        <f>+'3.1.16'!A247</f>
        <v>2016-11-01</v>
      </c>
      <c r="B262" s="57" t="str">
        <f>+'3.1.16'!B247</f>
        <v>2019-10-31</v>
      </c>
      <c r="C262" s="57">
        <f>+'3.1.16'!C247</f>
        <v>36</v>
      </c>
      <c r="D262" s="57" t="str">
        <f>+'3.1.16'!D247</f>
        <v>FE OHIO</v>
      </c>
      <c r="E262" s="57" t="s">
        <v>370</v>
      </c>
      <c r="F262" s="81">
        <f>IF($E$11="",'3.1.16'!Y247/1000,Matrix!$E$11+('3.1.16'!Y247/1000))</f>
        <v>5.38549748702149E-2</v>
      </c>
      <c r="G262" s="60">
        <f>IF($E$11="",'3.1.16'!Z247/1000,Matrix!$E$11+('3.1.16'!Z247/1000))</f>
        <v>5.6154974870214903E-2</v>
      </c>
      <c r="H262" s="63">
        <f>IF($E$11="",'3.1.16'!AA247/1000,Matrix!$E$11+('3.1.16'!AA247/1000))</f>
        <v>5.6354974870214902E-2</v>
      </c>
      <c r="I262" s="56"/>
      <c r="J262" s="75">
        <f t="shared" si="6"/>
        <v>5.38549748702149E-2</v>
      </c>
      <c r="K262" s="60">
        <f t="shared" si="7"/>
        <v>5.6154974870214903E-2</v>
      </c>
      <c r="L262" s="63">
        <f t="shared" si="8"/>
        <v>5.6354974870214902E-2</v>
      </c>
    </row>
    <row r="263" spans="1:12" x14ac:dyDescent="0.25">
      <c r="A263" s="68" t="str">
        <f>+'3.1.16'!A248</f>
        <v>2016-12-01</v>
      </c>
      <c r="B263" s="55" t="str">
        <f>+'3.1.16'!B248</f>
        <v>2017-11-30</v>
      </c>
      <c r="C263" s="55">
        <f>+'3.1.16'!C248</f>
        <v>12</v>
      </c>
      <c r="D263" s="55" t="str">
        <f>+'3.1.16'!D248</f>
        <v>FE OHIO</v>
      </c>
      <c r="E263" s="55" t="s">
        <v>370</v>
      </c>
      <c r="F263" s="80">
        <f>IF($E$11="",'3.1.16'!Y248/1000,Matrix!$E$11+('3.1.16'!Y248/1000))</f>
        <v>5.4515539263353431E-2</v>
      </c>
      <c r="G263" s="58">
        <f>IF($E$11="",'3.1.16'!Z248/1000,Matrix!$E$11+('3.1.16'!Z248/1000))</f>
        <v>5.6815539263353428E-2</v>
      </c>
      <c r="H263" s="61">
        <f>IF($E$11="",'3.1.16'!AA248/1000,Matrix!$E$11+('3.1.16'!AA248/1000))</f>
        <v>5.7015539263353433E-2</v>
      </c>
      <c r="I263" s="55"/>
      <c r="J263" s="73">
        <f t="shared" ref="J263:J317" si="9">+F263</f>
        <v>5.4515539263353431E-2</v>
      </c>
      <c r="K263" s="58">
        <f t="shared" ref="K263:K317" si="10">+G263</f>
        <v>5.6815539263353428E-2</v>
      </c>
      <c r="L263" s="61">
        <f t="shared" ref="L263:L317" si="11">+H263</f>
        <v>5.7015539263353433E-2</v>
      </c>
    </row>
    <row r="264" spans="1:12" x14ac:dyDescent="0.25">
      <c r="A264" s="69" t="str">
        <f>+'3.1.16'!A249</f>
        <v>2016-12-01</v>
      </c>
      <c r="B264" s="56" t="str">
        <f>+'3.1.16'!B249</f>
        <v>2018-05-31</v>
      </c>
      <c r="C264" s="56">
        <f>+'3.1.16'!C249</f>
        <v>18</v>
      </c>
      <c r="D264" s="56" t="str">
        <f>+'3.1.16'!D249</f>
        <v>FE OHIO</v>
      </c>
      <c r="E264" s="56" t="s">
        <v>370</v>
      </c>
      <c r="F264" s="79">
        <f>IF($E$11="",'3.1.16'!Y249/1000,Matrix!$E$11+('3.1.16'!Y249/1000))</f>
        <v>5.533394553246377E-2</v>
      </c>
      <c r="G264" s="59">
        <f>IF($E$11="",'3.1.16'!Z249/1000,Matrix!$E$11+('3.1.16'!Z249/1000))</f>
        <v>5.7633945532463766E-2</v>
      </c>
      <c r="H264" s="62">
        <f>IF($E$11="",'3.1.16'!AA249/1000,Matrix!$E$11+('3.1.16'!AA249/1000))</f>
        <v>5.7833945532463772E-2</v>
      </c>
      <c r="I264" s="56"/>
      <c r="J264" s="74">
        <f t="shared" si="9"/>
        <v>5.533394553246377E-2</v>
      </c>
      <c r="K264" s="59">
        <f t="shared" si="10"/>
        <v>5.7633945532463766E-2</v>
      </c>
      <c r="L264" s="62">
        <f t="shared" si="11"/>
        <v>5.7833945532463772E-2</v>
      </c>
    </row>
    <row r="265" spans="1:12" x14ac:dyDescent="0.25">
      <c r="A265" s="69" t="str">
        <f>+'3.1.16'!A250</f>
        <v>2016-12-01</v>
      </c>
      <c r="B265" s="56" t="str">
        <f>+'3.1.16'!B250</f>
        <v>2018-11-30</v>
      </c>
      <c r="C265" s="56">
        <f>+'3.1.16'!C250</f>
        <v>24</v>
      </c>
      <c r="D265" s="56" t="str">
        <f>+'3.1.16'!D250</f>
        <v>FE OHIO</v>
      </c>
      <c r="E265" s="56" t="s">
        <v>370</v>
      </c>
      <c r="F265" s="79">
        <f>IF($E$11="",'3.1.16'!Y250/1000,Matrix!$E$11+('3.1.16'!Y250/1000))</f>
        <v>5.4525587213964229E-2</v>
      </c>
      <c r="G265" s="59">
        <f>IF($E$11="",'3.1.16'!Z250/1000,Matrix!$E$11+('3.1.16'!Z250/1000))</f>
        <v>5.6825587213964225E-2</v>
      </c>
      <c r="H265" s="62">
        <f>IF($E$11="",'3.1.16'!AA250/1000,Matrix!$E$11+('3.1.16'!AA250/1000))</f>
        <v>5.7025587213964231E-2</v>
      </c>
      <c r="I265" s="56"/>
      <c r="J265" s="74">
        <f t="shared" si="9"/>
        <v>5.4525587213964229E-2</v>
      </c>
      <c r="K265" s="59">
        <f t="shared" si="10"/>
        <v>5.6825587213964225E-2</v>
      </c>
      <c r="L265" s="62">
        <f t="shared" si="11"/>
        <v>5.7025587213964231E-2</v>
      </c>
    </row>
    <row r="266" spans="1:12" x14ac:dyDescent="0.25">
      <c r="A266" s="69" t="str">
        <f>+'3.1.16'!A251</f>
        <v>2016-12-01</v>
      </c>
      <c r="B266" s="56" t="str">
        <f>+'3.1.16'!B251</f>
        <v>2019-05-31</v>
      </c>
      <c r="C266" s="56">
        <f>+'3.1.16'!C251</f>
        <v>30</v>
      </c>
      <c r="D266" s="56" t="str">
        <f>+'3.1.16'!D251</f>
        <v>FE OHIO</v>
      </c>
      <c r="E266" s="56" t="s">
        <v>370</v>
      </c>
      <c r="F266" s="79">
        <f>IF($E$11="",'3.1.16'!Y251/1000,Matrix!$E$11+('3.1.16'!Y251/1000))</f>
        <v>5.5050294554145111E-2</v>
      </c>
      <c r="G266" s="59">
        <f>IF($E$11="",'3.1.16'!Z251/1000,Matrix!$E$11+('3.1.16'!Z251/1000))</f>
        <v>5.7350294554145108E-2</v>
      </c>
      <c r="H266" s="62">
        <f>IF($E$11="",'3.1.16'!AA251/1000,Matrix!$E$11+('3.1.16'!AA251/1000))</f>
        <v>5.7550294554145114E-2</v>
      </c>
      <c r="I266" s="56"/>
      <c r="J266" s="74">
        <f t="shared" si="9"/>
        <v>5.5050294554145111E-2</v>
      </c>
      <c r="K266" s="59">
        <f t="shared" si="10"/>
        <v>5.7350294554145108E-2</v>
      </c>
      <c r="L266" s="62">
        <f t="shared" si="11"/>
        <v>5.7550294554145114E-2</v>
      </c>
    </row>
    <row r="267" spans="1:12" x14ac:dyDescent="0.25">
      <c r="A267" s="70" t="str">
        <f>+'3.1.16'!A252</f>
        <v>2016-12-01</v>
      </c>
      <c r="B267" s="57" t="str">
        <f>+'3.1.16'!B252</f>
        <v>2019-11-30</v>
      </c>
      <c r="C267" s="57">
        <f>+'3.1.16'!C252</f>
        <v>36</v>
      </c>
      <c r="D267" s="57" t="str">
        <f>+'3.1.16'!D252</f>
        <v>FE OHIO</v>
      </c>
      <c r="E267" s="57" t="s">
        <v>370</v>
      </c>
      <c r="F267" s="81">
        <f>IF($E$11="",'3.1.16'!Y252/1000,Matrix!$E$11+('3.1.16'!Y252/1000))</f>
        <v>5.3700099291480625E-2</v>
      </c>
      <c r="G267" s="60">
        <f>IF($E$11="",'3.1.16'!Z252/1000,Matrix!$E$11+('3.1.16'!Z252/1000))</f>
        <v>5.6000099291480622E-2</v>
      </c>
      <c r="H267" s="63">
        <f>IF($E$11="",'3.1.16'!AA252/1000,Matrix!$E$11+('3.1.16'!AA252/1000))</f>
        <v>5.6200099291480628E-2</v>
      </c>
      <c r="I267" s="56"/>
      <c r="J267" s="75">
        <f t="shared" si="9"/>
        <v>5.3700099291480625E-2</v>
      </c>
      <c r="K267" s="60">
        <f t="shared" si="10"/>
        <v>5.6000099291480622E-2</v>
      </c>
      <c r="L267" s="63">
        <f t="shared" si="11"/>
        <v>5.6200099291480628E-2</v>
      </c>
    </row>
    <row r="268" spans="1:12" x14ac:dyDescent="0.25">
      <c r="A268" s="68" t="str">
        <f>+'3.1.16'!A253</f>
        <v>2017-01-01</v>
      </c>
      <c r="B268" s="55" t="str">
        <f>+'3.1.16'!B253</f>
        <v>2017-12-31</v>
      </c>
      <c r="C268" s="55">
        <f>+'3.1.16'!C253</f>
        <v>12</v>
      </c>
      <c r="D268" s="55" t="str">
        <f>+'3.1.16'!D253</f>
        <v>FE OHIO</v>
      </c>
      <c r="E268" s="55" t="s">
        <v>370</v>
      </c>
      <c r="F268" s="80">
        <f>IF($E$11="",'3.1.16'!Y253/1000,Matrix!$E$11+('3.1.16'!Y253/1000))</f>
        <v>5.4655705480435995E-2</v>
      </c>
      <c r="G268" s="58">
        <f>IF($E$11="",'3.1.16'!Z253/1000,Matrix!$E$11+('3.1.16'!Z253/1000))</f>
        <v>5.6955705480435992E-2</v>
      </c>
      <c r="H268" s="61">
        <f>IF($E$11="",'3.1.16'!AA253/1000,Matrix!$E$11+('3.1.16'!AA253/1000))</f>
        <v>5.7155705480435998E-2</v>
      </c>
      <c r="I268" s="55"/>
      <c r="J268" s="73">
        <f t="shared" si="9"/>
        <v>5.4655705480435995E-2</v>
      </c>
      <c r="K268" s="58">
        <f t="shared" si="10"/>
        <v>5.6955705480435992E-2</v>
      </c>
      <c r="L268" s="61">
        <f t="shared" si="11"/>
        <v>5.7155705480435998E-2</v>
      </c>
    </row>
    <row r="269" spans="1:12" x14ac:dyDescent="0.25">
      <c r="A269" s="69" t="str">
        <f>+'3.1.16'!A254</f>
        <v>2017-01-01</v>
      </c>
      <c r="B269" s="56" t="str">
        <f>+'3.1.16'!B254</f>
        <v>2018-06-30</v>
      </c>
      <c r="C269" s="56">
        <f>+'3.1.16'!C254</f>
        <v>18</v>
      </c>
      <c r="D269" s="56" t="str">
        <f>+'3.1.16'!D254</f>
        <v>FE OHIO</v>
      </c>
      <c r="E269" s="56" t="s">
        <v>370</v>
      </c>
      <c r="F269" s="79">
        <f>IF($E$11="",'3.1.16'!Y254/1000,Matrix!$E$11+('3.1.16'!Y254/1000))</f>
        <v>5.5260720136565952E-2</v>
      </c>
      <c r="G269" s="59">
        <f>IF($E$11="",'3.1.16'!Z254/1000,Matrix!$E$11+('3.1.16'!Z254/1000))</f>
        <v>5.7560720136565949E-2</v>
      </c>
      <c r="H269" s="62">
        <f>IF($E$11="",'3.1.16'!AA254/1000,Matrix!$E$11+('3.1.16'!AA254/1000))</f>
        <v>5.7760720136565948E-2</v>
      </c>
      <c r="I269" s="56"/>
      <c r="J269" s="74">
        <f t="shared" si="9"/>
        <v>5.5260720136565952E-2</v>
      </c>
      <c r="K269" s="59">
        <f t="shared" si="10"/>
        <v>5.7560720136565949E-2</v>
      </c>
      <c r="L269" s="62">
        <f t="shared" si="11"/>
        <v>5.7760720136565948E-2</v>
      </c>
    </row>
    <row r="270" spans="1:12" x14ac:dyDescent="0.25">
      <c r="A270" s="69" t="str">
        <f>+'3.1.16'!A255</f>
        <v>2017-01-01</v>
      </c>
      <c r="B270" s="56" t="str">
        <f>+'3.1.16'!B255</f>
        <v>2018-12-31</v>
      </c>
      <c r="C270" s="56">
        <f>+'3.1.16'!C255</f>
        <v>24</v>
      </c>
      <c r="D270" s="56" t="str">
        <f>+'3.1.16'!D255</f>
        <v>FE OHIO</v>
      </c>
      <c r="E270" s="56" t="s">
        <v>370</v>
      </c>
      <c r="F270" s="79">
        <f>IF($E$11="",'3.1.16'!Y255/1000,Matrix!$E$11+('3.1.16'!Y255/1000))</f>
        <v>5.4493992249108801E-2</v>
      </c>
      <c r="G270" s="59">
        <f>IF($E$11="",'3.1.16'!Z255/1000,Matrix!$E$11+('3.1.16'!Z255/1000))</f>
        <v>5.6793992249108798E-2</v>
      </c>
      <c r="H270" s="62">
        <f>IF($E$11="",'3.1.16'!AA255/1000,Matrix!$E$11+('3.1.16'!AA255/1000))</f>
        <v>5.6993992249108796E-2</v>
      </c>
      <c r="I270" s="56"/>
      <c r="J270" s="74">
        <f t="shared" si="9"/>
        <v>5.4493992249108801E-2</v>
      </c>
      <c r="K270" s="59">
        <f t="shared" si="10"/>
        <v>5.6793992249108798E-2</v>
      </c>
      <c r="L270" s="62">
        <f t="shared" si="11"/>
        <v>5.6993992249108796E-2</v>
      </c>
    </row>
    <row r="271" spans="1:12" x14ac:dyDescent="0.25">
      <c r="A271" s="69" t="str">
        <f>+'3.1.16'!A256</f>
        <v>2017-01-01</v>
      </c>
      <c r="B271" s="56" t="str">
        <f>+'3.1.16'!B256</f>
        <v>2019-06-30</v>
      </c>
      <c r="C271" s="56">
        <f>+'3.1.16'!C256</f>
        <v>30</v>
      </c>
      <c r="D271" s="56" t="str">
        <f>+'3.1.16'!D256</f>
        <v>FE OHIO</v>
      </c>
      <c r="E271" s="56" t="s">
        <v>370</v>
      </c>
      <c r="F271" s="79">
        <f>IF($E$11="",'3.1.16'!Y256/1000,Matrix!$E$11+('3.1.16'!Y256/1000))</f>
        <v>5.4808539570143068E-2</v>
      </c>
      <c r="G271" s="59">
        <f>IF($E$11="",'3.1.16'!Z256/1000,Matrix!$E$11+('3.1.16'!Z256/1000))</f>
        <v>5.7108539570143065E-2</v>
      </c>
      <c r="H271" s="62">
        <f>IF($E$11="",'3.1.16'!AA256/1000,Matrix!$E$11+('3.1.16'!AA256/1000))</f>
        <v>5.730853957014307E-2</v>
      </c>
      <c r="I271" s="56"/>
      <c r="J271" s="74">
        <f t="shared" si="9"/>
        <v>5.4808539570143068E-2</v>
      </c>
      <c r="K271" s="59">
        <f t="shared" si="10"/>
        <v>5.7108539570143065E-2</v>
      </c>
      <c r="L271" s="62">
        <f t="shared" si="11"/>
        <v>5.730853957014307E-2</v>
      </c>
    </row>
    <row r="272" spans="1:12" x14ac:dyDescent="0.25">
      <c r="A272" s="70" t="str">
        <f>+'3.1.16'!A257</f>
        <v>2017-01-01</v>
      </c>
      <c r="B272" s="57" t="str">
        <f>+'3.1.16'!B257</f>
        <v>2019-12-31</v>
      </c>
      <c r="C272" s="57">
        <f>+'3.1.16'!C257</f>
        <v>36</v>
      </c>
      <c r="D272" s="57" t="str">
        <f>+'3.1.16'!D257</f>
        <v>FE OHIO</v>
      </c>
      <c r="E272" s="57" t="s">
        <v>370</v>
      </c>
      <c r="F272" s="81">
        <f>IF($E$11="",'3.1.16'!Y257/1000,Matrix!$E$11+('3.1.16'!Y257/1000))</f>
        <v>5.3509010693621593E-2</v>
      </c>
      <c r="G272" s="60">
        <f>IF($E$11="",'3.1.16'!Z257/1000,Matrix!$E$11+('3.1.16'!Z257/1000))</f>
        <v>5.580901069362159E-2</v>
      </c>
      <c r="H272" s="63">
        <f>IF($E$11="",'3.1.16'!AA257/1000,Matrix!$E$11+('3.1.16'!AA257/1000))</f>
        <v>5.6009010693621589E-2</v>
      </c>
      <c r="I272" s="56"/>
      <c r="J272" s="75">
        <f t="shared" si="9"/>
        <v>5.3509010693621593E-2</v>
      </c>
      <c r="K272" s="60">
        <f t="shared" si="10"/>
        <v>5.580901069362159E-2</v>
      </c>
      <c r="L272" s="63">
        <f t="shared" si="11"/>
        <v>5.6009010693621589E-2</v>
      </c>
    </row>
    <row r="273" spans="1:12" x14ac:dyDescent="0.25">
      <c r="A273" s="68" t="str">
        <f>+'3.1.16'!A258</f>
        <v>2017-02-01</v>
      </c>
      <c r="B273" s="55" t="str">
        <f>+'3.1.16'!B258</f>
        <v>2018-01-31</v>
      </c>
      <c r="C273" s="55">
        <f>+'3.1.16'!C258</f>
        <v>12</v>
      </c>
      <c r="D273" s="55" t="str">
        <f>+'3.1.16'!D258</f>
        <v>FE OHIO</v>
      </c>
      <c r="E273" s="55" t="s">
        <v>370</v>
      </c>
      <c r="F273" s="80">
        <f>IF($E$11="",'3.1.16'!Y258/1000,Matrix!$E$11+('3.1.16'!Y258/1000))</f>
        <v>5.5108390670517621E-2</v>
      </c>
      <c r="G273" s="58">
        <f>IF($E$11="",'3.1.16'!Z258/1000,Matrix!$E$11+('3.1.16'!Z258/1000))</f>
        <v>5.7408390670517617E-2</v>
      </c>
      <c r="H273" s="61">
        <f>IF($E$11="",'3.1.16'!AA258/1000,Matrix!$E$11+('3.1.16'!AA258/1000))</f>
        <v>5.7608390670517623E-2</v>
      </c>
      <c r="I273" s="55"/>
      <c r="J273" s="73">
        <f t="shared" si="9"/>
        <v>5.5108390670517621E-2</v>
      </c>
      <c r="K273" s="58">
        <f t="shared" si="10"/>
        <v>5.7408390670517617E-2</v>
      </c>
      <c r="L273" s="61">
        <f t="shared" si="11"/>
        <v>5.7608390670517623E-2</v>
      </c>
    </row>
    <row r="274" spans="1:12" x14ac:dyDescent="0.25">
      <c r="A274" s="69" t="str">
        <f>+'3.1.16'!A259</f>
        <v>2017-02-01</v>
      </c>
      <c r="B274" s="56" t="str">
        <f>+'3.1.16'!B259</f>
        <v>2018-07-31</v>
      </c>
      <c r="C274" s="56">
        <f>+'3.1.16'!C259</f>
        <v>18</v>
      </c>
      <c r="D274" s="56" t="str">
        <f>+'3.1.16'!D259</f>
        <v>FE OHIO</v>
      </c>
      <c r="E274" s="56" t="s">
        <v>370</v>
      </c>
      <c r="F274" s="79">
        <f>IF($E$11="",'3.1.16'!Y259/1000,Matrix!$E$11+('3.1.16'!Y259/1000))</f>
        <v>5.4895314725979943E-2</v>
      </c>
      <c r="G274" s="59">
        <f>IF($E$11="",'3.1.16'!Z259/1000,Matrix!$E$11+('3.1.16'!Z259/1000))</f>
        <v>5.719531472597994E-2</v>
      </c>
      <c r="H274" s="62">
        <f>IF($E$11="",'3.1.16'!AA259/1000,Matrix!$E$11+('3.1.16'!AA259/1000))</f>
        <v>5.7395314725979946E-2</v>
      </c>
      <c r="I274" s="56"/>
      <c r="J274" s="74">
        <f t="shared" si="9"/>
        <v>5.4895314725979943E-2</v>
      </c>
      <c r="K274" s="59">
        <f t="shared" si="10"/>
        <v>5.719531472597994E-2</v>
      </c>
      <c r="L274" s="62">
        <f t="shared" si="11"/>
        <v>5.7395314725979946E-2</v>
      </c>
    </row>
    <row r="275" spans="1:12" x14ac:dyDescent="0.25">
      <c r="A275" s="69" t="str">
        <f>+'3.1.16'!A260</f>
        <v>2017-02-01</v>
      </c>
      <c r="B275" s="56" t="str">
        <f>+'3.1.16'!B260</f>
        <v>2019-01-31</v>
      </c>
      <c r="C275" s="56">
        <f>+'3.1.16'!C260</f>
        <v>24</v>
      </c>
      <c r="D275" s="56" t="str">
        <f>+'3.1.16'!D260</f>
        <v>FE OHIO</v>
      </c>
      <c r="E275" s="56" t="s">
        <v>370</v>
      </c>
      <c r="F275" s="79">
        <f>IF($E$11="",'3.1.16'!Y260/1000,Matrix!$E$11+('3.1.16'!Y260/1000))</f>
        <v>5.4755915687973063E-2</v>
      </c>
      <c r="G275" s="59">
        <f>IF($E$11="",'3.1.16'!Z260/1000,Matrix!$E$11+('3.1.16'!Z260/1000))</f>
        <v>5.7055915687973059E-2</v>
      </c>
      <c r="H275" s="62">
        <f>IF($E$11="",'3.1.16'!AA260/1000,Matrix!$E$11+('3.1.16'!AA260/1000))</f>
        <v>5.7255915687973065E-2</v>
      </c>
      <c r="I275" s="56"/>
      <c r="J275" s="74">
        <f t="shared" si="9"/>
        <v>5.4755915687973063E-2</v>
      </c>
      <c r="K275" s="59">
        <f t="shared" si="10"/>
        <v>5.7055915687973059E-2</v>
      </c>
      <c r="L275" s="62">
        <f t="shared" si="11"/>
        <v>5.7255915687973065E-2</v>
      </c>
    </row>
    <row r="276" spans="1:12" x14ac:dyDescent="0.25">
      <c r="A276" s="69" t="str">
        <f>+'3.1.16'!A261</f>
        <v>2017-02-01</v>
      </c>
      <c r="B276" s="56" t="str">
        <f>+'3.1.16'!B261</f>
        <v>2019-07-31</v>
      </c>
      <c r="C276" s="56">
        <f>+'3.1.16'!C261</f>
        <v>30</v>
      </c>
      <c r="D276" s="56" t="str">
        <f>+'3.1.16'!D261</f>
        <v>FE OHIO</v>
      </c>
      <c r="E276" s="56" t="s">
        <v>370</v>
      </c>
      <c r="F276" s="79">
        <f>IF($E$11="",'3.1.16'!Y261/1000,Matrix!$E$11+('3.1.16'!Y261/1000))</f>
        <v>5.4441610887305203E-2</v>
      </c>
      <c r="G276" s="59">
        <f>IF($E$11="",'3.1.16'!Z261/1000,Matrix!$E$11+('3.1.16'!Z261/1000))</f>
        <v>5.6741610887305199E-2</v>
      </c>
      <c r="H276" s="62">
        <f>IF($E$11="",'3.1.16'!AA261/1000,Matrix!$E$11+('3.1.16'!AA261/1000))</f>
        <v>5.6941610887305205E-2</v>
      </c>
      <c r="I276" s="56"/>
      <c r="J276" s="74">
        <f t="shared" si="9"/>
        <v>5.4441610887305203E-2</v>
      </c>
      <c r="K276" s="59">
        <f t="shared" si="10"/>
        <v>5.6741610887305199E-2</v>
      </c>
      <c r="L276" s="62">
        <f t="shared" si="11"/>
        <v>5.6941610887305205E-2</v>
      </c>
    </row>
    <row r="277" spans="1:12" x14ac:dyDescent="0.25">
      <c r="A277" s="70" t="str">
        <f>+'3.1.16'!A262</f>
        <v>2017-02-01</v>
      </c>
      <c r="B277" s="57" t="str">
        <f>+'3.1.16'!B262</f>
        <v>2020-01-31</v>
      </c>
      <c r="C277" s="57">
        <f>+'3.1.16'!C262</f>
        <v>36</v>
      </c>
      <c r="D277" s="57" t="str">
        <f>+'3.1.16'!D262</f>
        <v>FE OHIO</v>
      </c>
      <c r="E277" s="57" t="s">
        <v>370</v>
      </c>
      <c r="F277" s="81">
        <f>IF($E$11="",'3.1.16'!Y262/1000,Matrix!$E$11+('3.1.16'!Y262/1000))</f>
        <v>5.3407385059201819E-2</v>
      </c>
      <c r="G277" s="60">
        <f>IF($E$11="",'3.1.16'!Z262/1000,Matrix!$E$11+('3.1.16'!Z262/1000))</f>
        <v>5.5707385059201822E-2</v>
      </c>
      <c r="H277" s="63">
        <f>IF($E$11="",'3.1.16'!AA262/1000,Matrix!$E$11+('3.1.16'!AA262/1000))</f>
        <v>5.5907385059201821E-2</v>
      </c>
      <c r="I277" s="56"/>
      <c r="J277" s="75">
        <f t="shared" si="9"/>
        <v>5.3407385059201819E-2</v>
      </c>
      <c r="K277" s="60">
        <f t="shared" si="10"/>
        <v>5.5707385059201822E-2</v>
      </c>
      <c r="L277" s="63">
        <f t="shared" si="11"/>
        <v>5.5907385059201821E-2</v>
      </c>
    </row>
    <row r="278" spans="1:12" x14ac:dyDescent="0.25">
      <c r="A278" s="68" t="str">
        <f>+'3.1.16'!A263</f>
        <v>2017-03-01</v>
      </c>
      <c r="B278" s="55" t="str">
        <f>+'3.1.16'!B263</f>
        <v>2018-02-28</v>
      </c>
      <c r="C278" s="55">
        <f>+'3.1.16'!C263</f>
        <v>12</v>
      </c>
      <c r="D278" s="55" t="str">
        <f>+'3.1.16'!D263</f>
        <v>FE OHIO</v>
      </c>
      <c r="E278" s="55" t="s">
        <v>370</v>
      </c>
      <c r="F278" s="80">
        <f>IF($E$11="",'3.1.16'!Y263/1000,Matrix!$E$11+('3.1.16'!Y263/1000))</f>
        <v>5.5327706066467003E-2</v>
      </c>
      <c r="G278" s="58">
        <f>IF($E$11="",'3.1.16'!Z263/1000,Matrix!$E$11+('3.1.16'!Z263/1000))</f>
        <v>5.7627706066466999E-2</v>
      </c>
      <c r="H278" s="61">
        <f>IF($E$11="",'3.1.16'!AA263/1000,Matrix!$E$11+('3.1.16'!AA263/1000))</f>
        <v>5.7827706066467005E-2</v>
      </c>
      <c r="I278" s="55"/>
      <c r="J278" s="73">
        <f t="shared" si="9"/>
        <v>5.5327706066467003E-2</v>
      </c>
      <c r="K278" s="58">
        <f t="shared" si="10"/>
        <v>5.7627706066466999E-2</v>
      </c>
      <c r="L278" s="61">
        <f t="shared" si="11"/>
        <v>5.7827706066467005E-2</v>
      </c>
    </row>
    <row r="279" spans="1:12" x14ac:dyDescent="0.25">
      <c r="A279" s="69" t="str">
        <f>+'3.1.16'!A264</f>
        <v>2017-03-01</v>
      </c>
      <c r="B279" s="56" t="str">
        <f>+'3.1.16'!B264</f>
        <v>2018-08-31</v>
      </c>
      <c r="C279" s="56">
        <f>+'3.1.16'!C264</f>
        <v>18</v>
      </c>
      <c r="D279" s="56" t="str">
        <f>+'3.1.16'!D264</f>
        <v>FE OHIO</v>
      </c>
      <c r="E279" s="56" t="s">
        <v>370</v>
      </c>
      <c r="F279" s="79">
        <f>IF($E$11="",'3.1.16'!Y264/1000,Matrix!$E$11+('3.1.16'!Y264/1000))</f>
        <v>5.4574116888416145E-2</v>
      </c>
      <c r="G279" s="59">
        <f>IF($E$11="",'3.1.16'!Z264/1000,Matrix!$E$11+('3.1.16'!Z264/1000))</f>
        <v>5.6874116888416142E-2</v>
      </c>
      <c r="H279" s="62">
        <f>IF($E$11="",'3.1.16'!AA264/1000,Matrix!$E$11+('3.1.16'!AA264/1000))</f>
        <v>5.707411688841614E-2</v>
      </c>
      <c r="I279" s="56"/>
      <c r="J279" s="74">
        <f t="shared" si="9"/>
        <v>5.4574116888416145E-2</v>
      </c>
      <c r="K279" s="59">
        <f t="shared" si="10"/>
        <v>5.6874116888416142E-2</v>
      </c>
      <c r="L279" s="62">
        <f t="shared" si="11"/>
        <v>5.707411688841614E-2</v>
      </c>
    </row>
    <row r="280" spans="1:12" x14ac:dyDescent="0.25">
      <c r="A280" s="69" t="str">
        <f>+'3.1.16'!A265</f>
        <v>2017-03-01</v>
      </c>
      <c r="B280" s="56" t="str">
        <f>+'3.1.16'!B265</f>
        <v>2019-02-28</v>
      </c>
      <c r="C280" s="56">
        <f>+'3.1.16'!C265</f>
        <v>24</v>
      </c>
      <c r="D280" s="56" t="str">
        <f>+'3.1.16'!D265</f>
        <v>FE OHIO</v>
      </c>
      <c r="E280" s="56" t="s">
        <v>370</v>
      </c>
      <c r="F280" s="79">
        <f>IF($E$11="",'3.1.16'!Y265/1000,Matrix!$E$11+('3.1.16'!Y265/1000))</f>
        <v>5.4916185622711576E-2</v>
      </c>
      <c r="G280" s="59">
        <f>IF($E$11="",'3.1.16'!Z265/1000,Matrix!$E$11+('3.1.16'!Z265/1000))</f>
        <v>5.7216185622711573E-2</v>
      </c>
      <c r="H280" s="62">
        <f>IF($E$11="",'3.1.16'!AA265/1000,Matrix!$E$11+('3.1.16'!AA265/1000))</f>
        <v>5.7416185622711571E-2</v>
      </c>
      <c r="I280" s="56"/>
      <c r="J280" s="74">
        <f t="shared" si="9"/>
        <v>5.4916185622711576E-2</v>
      </c>
      <c r="K280" s="59">
        <f t="shared" si="10"/>
        <v>5.7216185622711573E-2</v>
      </c>
      <c r="L280" s="62">
        <f t="shared" si="11"/>
        <v>5.7416185622711571E-2</v>
      </c>
    </row>
    <row r="281" spans="1:12" x14ac:dyDescent="0.25">
      <c r="A281" s="69" t="str">
        <f>+'3.1.16'!A266</f>
        <v>2017-03-01</v>
      </c>
      <c r="B281" s="56" t="str">
        <f>+'3.1.16'!B266</f>
        <v>2019-08-31</v>
      </c>
      <c r="C281" s="56">
        <f>+'3.1.16'!C266</f>
        <v>30</v>
      </c>
      <c r="D281" s="56" t="str">
        <f>+'3.1.16'!D266</f>
        <v>FE OHIO</v>
      </c>
      <c r="E281" s="56" t="s">
        <v>370</v>
      </c>
      <c r="F281" s="79">
        <f>IF($E$11="",'3.1.16'!Y266/1000,Matrix!$E$11+('3.1.16'!Y266/1000))</f>
        <v>5.4070616517947118E-2</v>
      </c>
      <c r="G281" s="59">
        <f>IF($E$11="",'3.1.16'!Z266/1000,Matrix!$E$11+('3.1.16'!Z266/1000))</f>
        <v>5.6370616517947114E-2</v>
      </c>
      <c r="H281" s="62">
        <f>IF($E$11="",'3.1.16'!AA266/1000,Matrix!$E$11+('3.1.16'!AA266/1000))</f>
        <v>5.6570616517947113E-2</v>
      </c>
      <c r="I281" s="56"/>
      <c r="J281" s="74">
        <f t="shared" si="9"/>
        <v>5.4070616517947118E-2</v>
      </c>
      <c r="K281" s="59">
        <f t="shared" si="10"/>
        <v>5.6370616517947114E-2</v>
      </c>
      <c r="L281" s="62">
        <f t="shared" si="11"/>
        <v>5.6570616517947113E-2</v>
      </c>
    </row>
    <row r="282" spans="1:12" x14ac:dyDescent="0.25">
      <c r="A282" s="70" t="str">
        <f>+'3.1.16'!A267</f>
        <v>2017-03-01</v>
      </c>
      <c r="B282" s="57" t="str">
        <f>+'3.1.16'!B267</f>
        <v>2020-02-29</v>
      </c>
      <c r="C282" s="57">
        <f>+'3.1.16'!C267</f>
        <v>36</v>
      </c>
      <c r="D282" s="57" t="str">
        <f>+'3.1.16'!D267</f>
        <v>FE OHIO</v>
      </c>
      <c r="E282" s="57" t="s">
        <v>370</v>
      </c>
      <c r="F282" s="81">
        <f>IF($E$11="",'3.1.16'!Y267/1000,Matrix!$E$11+('3.1.16'!Y267/1000))</f>
        <v>5.3358257171763485E-2</v>
      </c>
      <c r="G282" s="60">
        <f>IF($E$11="",'3.1.16'!Z267/1000,Matrix!$E$11+('3.1.16'!Z267/1000))</f>
        <v>5.5658257171763481E-2</v>
      </c>
      <c r="H282" s="63">
        <f>IF($E$11="",'3.1.16'!AA267/1000,Matrix!$E$11+('3.1.16'!AA267/1000))</f>
        <v>5.5858257171763487E-2</v>
      </c>
      <c r="I282" s="56"/>
      <c r="J282" s="75">
        <f t="shared" si="9"/>
        <v>5.3358257171763485E-2</v>
      </c>
      <c r="K282" s="60">
        <f t="shared" si="10"/>
        <v>5.5658257171763481E-2</v>
      </c>
      <c r="L282" s="63">
        <f t="shared" si="11"/>
        <v>5.5858257171763487E-2</v>
      </c>
    </row>
    <row r="283" spans="1:12" x14ac:dyDescent="0.25">
      <c r="A283" s="68" t="str">
        <f>+'3.1.16'!A268</f>
        <v>2017-04-01</v>
      </c>
      <c r="B283" s="55" t="str">
        <f>+'3.1.16'!B268</f>
        <v>2018-03-31</v>
      </c>
      <c r="C283" s="55">
        <f>+'3.1.16'!C268</f>
        <v>12</v>
      </c>
      <c r="D283" s="55" t="str">
        <f>+'3.1.16'!D268</f>
        <v>FE OHIO</v>
      </c>
      <c r="E283" s="55" t="s">
        <v>370</v>
      </c>
      <c r="F283" s="80">
        <f>IF($E$11="",'3.1.16'!Y268/1000,Matrix!$E$11+('3.1.16'!Y268/1000))</f>
        <v>5.5210727014908312E-2</v>
      </c>
      <c r="G283" s="58">
        <f>IF($E$11="",'3.1.16'!Z268/1000,Matrix!$E$11+('3.1.16'!Z268/1000))</f>
        <v>5.7510727014908315E-2</v>
      </c>
      <c r="H283" s="61">
        <f>IF($E$11="",'3.1.16'!AA268/1000,Matrix!$E$11+('3.1.16'!AA268/1000))</f>
        <v>5.7710727014908314E-2</v>
      </c>
      <c r="I283" s="55"/>
      <c r="J283" s="73">
        <f t="shared" si="9"/>
        <v>5.5210727014908312E-2</v>
      </c>
      <c r="K283" s="58">
        <f t="shared" si="10"/>
        <v>5.7510727014908315E-2</v>
      </c>
      <c r="L283" s="61">
        <f t="shared" si="11"/>
        <v>5.7710727014908314E-2</v>
      </c>
    </row>
    <row r="284" spans="1:12" x14ac:dyDescent="0.25">
      <c r="A284" s="69" t="str">
        <f>+'3.1.16'!A269</f>
        <v>2017-04-01</v>
      </c>
      <c r="B284" s="56" t="str">
        <f>+'3.1.16'!B269</f>
        <v>2018-09-30</v>
      </c>
      <c r="C284" s="56">
        <f>+'3.1.16'!C269</f>
        <v>18</v>
      </c>
      <c r="D284" s="56" t="str">
        <f>+'3.1.16'!D269</f>
        <v>FE OHIO</v>
      </c>
      <c r="E284" s="56" t="s">
        <v>370</v>
      </c>
      <c r="F284" s="79">
        <f>IF($E$11="",'3.1.16'!Y269/1000,Matrix!$E$11+('3.1.16'!Y269/1000))</f>
        <v>5.4094763992889219E-2</v>
      </c>
      <c r="G284" s="59">
        <f>IF($E$11="",'3.1.16'!Z269/1000,Matrix!$E$11+('3.1.16'!Z269/1000))</f>
        <v>5.6394763992889216E-2</v>
      </c>
      <c r="H284" s="62">
        <f>IF($E$11="",'3.1.16'!AA269/1000,Matrix!$E$11+('3.1.16'!AA269/1000))</f>
        <v>5.6594763992889222E-2</v>
      </c>
      <c r="I284" s="56"/>
      <c r="J284" s="74">
        <f t="shared" si="9"/>
        <v>5.4094763992889219E-2</v>
      </c>
      <c r="K284" s="59">
        <f t="shared" si="10"/>
        <v>5.6394763992889216E-2</v>
      </c>
      <c r="L284" s="62">
        <f t="shared" si="11"/>
        <v>5.6594763992889222E-2</v>
      </c>
    </row>
    <row r="285" spans="1:12" x14ac:dyDescent="0.25">
      <c r="A285" s="69" t="str">
        <f>+'3.1.16'!A270</f>
        <v>2017-04-01</v>
      </c>
      <c r="B285" s="56" t="str">
        <f>+'3.1.16'!B270</f>
        <v>2019-03-31</v>
      </c>
      <c r="C285" s="56">
        <f>+'3.1.16'!C270</f>
        <v>24</v>
      </c>
      <c r="D285" s="56" t="str">
        <f>+'3.1.16'!D270</f>
        <v>FE OHIO</v>
      </c>
      <c r="E285" s="56" t="s">
        <v>370</v>
      </c>
      <c r="F285" s="79">
        <f>IF($E$11="",'3.1.16'!Y270/1000,Matrix!$E$11+('3.1.16'!Y270/1000))</f>
        <v>5.4860450902616126E-2</v>
      </c>
      <c r="G285" s="59">
        <f>IF($E$11="",'3.1.16'!Z270/1000,Matrix!$E$11+('3.1.16'!Z270/1000))</f>
        <v>5.7160450902616122E-2</v>
      </c>
      <c r="H285" s="62">
        <f>IF($E$11="",'3.1.16'!AA270/1000,Matrix!$E$11+('3.1.16'!AA270/1000))</f>
        <v>5.7360450902616121E-2</v>
      </c>
      <c r="I285" s="56"/>
      <c r="J285" s="74">
        <f t="shared" si="9"/>
        <v>5.4860450902616126E-2</v>
      </c>
      <c r="K285" s="59">
        <f t="shared" si="10"/>
        <v>5.7160450902616122E-2</v>
      </c>
      <c r="L285" s="62">
        <f t="shared" si="11"/>
        <v>5.7360450902616121E-2</v>
      </c>
    </row>
    <row r="286" spans="1:12" x14ac:dyDescent="0.25">
      <c r="A286" s="69" t="str">
        <f>+'3.1.16'!A271</f>
        <v>2017-04-01</v>
      </c>
      <c r="B286" s="56" t="str">
        <f>+'3.1.16'!B271</f>
        <v>2019-09-30</v>
      </c>
      <c r="C286" s="56">
        <f>+'3.1.16'!C271</f>
        <v>30</v>
      </c>
      <c r="D286" s="56" t="str">
        <f>+'3.1.16'!D271</f>
        <v>FE OHIO</v>
      </c>
      <c r="E286" s="56" t="s">
        <v>370</v>
      </c>
      <c r="F286" s="79">
        <f>IF($E$11="",'3.1.16'!Y271/1000,Matrix!$E$11+('3.1.16'!Y271/1000))</f>
        <v>5.3631243409287092E-2</v>
      </c>
      <c r="G286" s="59">
        <f>IF($E$11="",'3.1.16'!Z271/1000,Matrix!$E$11+('3.1.16'!Z271/1000))</f>
        <v>5.5931243409287089E-2</v>
      </c>
      <c r="H286" s="62">
        <f>IF($E$11="",'3.1.16'!AA271/1000,Matrix!$E$11+('3.1.16'!AA271/1000))</f>
        <v>5.6131243409287095E-2</v>
      </c>
      <c r="I286" s="56"/>
      <c r="J286" s="74">
        <f t="shared" si="9"/>
        <v>5.3631243409287092E-2</v>
      </c>
      <c r="K286" s="59">
        <f t="shared" si="10"/>
        <v>5.5931243409287089E-2</v>
      </c>
      <c r="L286" s="62">
        <f t="shared" si="11"/>
        <v>5.6131243409287095E-2</v>
      </c>
    </row>
    <row r="287" spans="1:12" x14ac:dyDescent="0.25">
      <c r="A287" s="70" t="str">
        <f>+'3.1.16'!A272</f>
        <v>2017-04-01</v>
      </c>
      <c r="B287" s="57" t="str">
        <f>+'3.1.16'!B272</f>
        <v>2020-03-31</v>
      </c>
      <c r="C287" s="57">
        <f>+'3.1.16'!C272</f>
        <v>36</v>
      </c>
      <c r="D287" s="57" t="str">
        <f>+'3.1.16'!D272</f>
        <v>FE OHIO</v>
      </c>
      <c r="E287" s="57" t="s">
        <v>370</v>
      </c>
      <c r="F287" s="81">
        <f>IF($E$11="",'3.1.16'!Y272/1000,Matrix!$E$11+('3.1.16'!Y272/1000))</f>
        <v>5.3038165104457233E-2</v>
      </c>
      <c r="G287" s="60">
        <f>IF($E$11="",'3.1.16'!Z272/1000,Matrix!$E$11+('3.1.16'!Z272/1000))</f>
        <v>5.5338165104457229E-2</v>
      </c>
      <c r="H287" s="63">
        <f>IF($E$11="",'3.1.16'!AA272/1000,Matrix!$E$11+('3.1.16'!AA272/1000))</f>
        <v>5.5538165104457235E-2</v>
      </c>
      <c r="I287" s="56"/>
      <c r="J287" s="75">
        <f t="shared" si="9"/>
        <v>5.3038165104457233E-2</v>
      </c>
      <c r="K287" s="60">
        <f t="shared" si="10"/>
        <v>5.5338165104457229E-2</v>
      </c>
      <c r="L287" s="63">
        <f t="shared" si="11"/>
        <v>5.5538165104457235E-2</v>
      </c>
    </row>
    <row r="288" spans="1:12" x14ac:dyDescent="0.25">
      <c r="A288" s="68" t="str">
        <f>+'3.1.16'!A273</f>
        <v>2017-05-01</v>
      </c>
      <c r="B288" s="55" t="str">
        <f>+'3.1.16'!B273</f>
        <v>2018-04-30</v>
      </c>
      <c r="C288" s="55">
        <f>+'3.1.16'!C273</f>
        <v>12</v>
      </c>
      <c r="D288" s="55" t="str">
        <f>+'3.1.16'!D273</f>
        <v>FE OHIO</v>
      </c>
      <c r="E288" s="55" t="s">
        <v>370</v>
      </c>
      <c r="F288" s="80">
        <f>IF($E$11="",'3.1.16'!Y273/1000,Matrix!$E$11+('3.1.16'!Y273/1000))</f>
        <v>5.5111700775721209E-2</v>
      </c>
      <c r="G288" s="58">
        <f>IF($E$11="",'3.1.16'!Z273/1000,Matrix!$E$11+('3.1.16'!Z273/1000))</f>
        <v>5.7411700775721206E-2</v>
      </c>
      <c r="H288" s="61">
        <f>IF($E$11="",'3.1.16'!AA273/1000,Matrix!$E$11+('3.1.16'!AA273/1000))</f>
        <v>5.7611700775721211E-2</v>
      </c>
      <c r="I288" s="55"/>
      <c r="J288" s="73">
        <f t="shared" si="9"/>
        <v>5.5111700775721209E-2</v>
      </c>
      <c r="K288" s="58">
        <f t="shared" si="10"/>
        <v>5.7411700775721206E-2</v>
      </c>
      <c r="L288" s="61">
        <f t="shared" si="11"/>
        <v>5.7611700775721211E-2</v>
      </c>
    </row>
    <row r="289" spans="1:12" x14ac:dyDescent="0.25">
      <c r="A289" s="69" t="str">
        <f>+'3.1.16'!A274</f>
        <v>2017-05-01</v>
      </c>
      <c r="B289" s="56" t="str">
        <f>+'3.1.16'!B274</f>
        <v>2018-10-31</v>
      </c>
      <c r="C289" s="56">
        <f>+'3.1.16'!C274</f>
        <v>18</v>
      </c>
      <c r="D289" s="56" t="str">
        <f>+'3.1.16'!D274</f>
        <v>FE OHIO</v>
      </c>
      <c r="E289" s="56" t="s">
        <v>370</v>
      </c>
      <c r="F289" s="79">
        <f>IF($E$11="",'3.1.16'!Y274/1000,Matrix!$E$11+('3.1.16'!Y274/1000))</f>
        <v>5.3995268562205198E-2</v>
      </c>
      <c r="G289" s="59">
        <f>IF($E$11="",'3.1.16'!Z274/1000,Matrix!$E$11+('3.1.16'!Z274/1000))</f>
        <v>5.6295268562205195E-2</v>
      </c>
      <c r="H289" s="62">
        <f>IF($E$11="",'3.1.16'!AA274/1000,Matrix!$E$11+('3.1.16'!AA274/1000))</f>
        <v>5.64952685622052E-2</v>
      </c>
      <c r="I289" s="56"/>
      <c r="J289" s="74">
        <f t="shared" si="9"/>
        <v>5.3995268562205198E-2</v>
      </c>
      <c r="K289" s="59">
        <f t="shared" si="10"/>
        <v>5.6295268562205195E-2</v>
      </c>
      <c r="L289" s="62">
        <f t="shared" si="11"/>
        <v>5.64952685622052E-2</v>
      </c>
    </row>
    <row r="290" spans="1:12" x14ac:dyDescent="0.25">
      <c r="A290" s="69" t="str">
        <f>+'3.1.16'!A275</f>
        <v>2017-05-01</v>
      </c>
      <c r="B290" s="56" t="str">
        <f>+'3.1.16'!B275</f>
        <v>2019-04-30</v>
      </c>
      <c r="C290" s="56">
        <f>+'3.1.16'!C275</f>
        <v>24</v>
      </c>
      <c r="D290" s="56" t="str">
        <f>+'3.1.16'!D275</f>
        <v>FE OHIO</v>
      </c>
      <c r="E290" s="56" t="s">
        <v>370</v>
      </c>
      <c r="F290" s="79">
        <f>IF($E$11="",'3.1.16'!Y275/1000,Matrix!$E$11+('3.1.16'!Y275/1000))</f>
        <v>5.484668451078157E-2</v>
      </c>
      <c r="G290" s="59">
        <f>IF($E$11="",'3.1.16'!Z275/1000,Matrix!$E$11+('3.1.16'!Z275/1000))</f>
        <v>5.7146684510781566E-2</v>
      </c>
      <c r="H290" s="62">
        <f>IF($E$11="",'3.1.16'!AA275/1000,Matrix!$E$11+('3.1.16'!AA275/1000))</f>
        <v>5.7346684510781572E-2</v>
      </c>
      <c r="I290" s="56"/>
      <c r="J290" s="74">
        <f t="shared" si="9"/>
        <v>5.484668451078157E-2</v>
      </c>
      <c r="K290" s="59">
        <f t="shared" si="10"/>
        <v>5.7146684510781566E-2</v>
      </c>
      <c r="L290" s="62">
        <f t="shared" si="11"/>
        <v>5.7346684510781572E-2</v>
      </c>
    </row>
    <row r="291" spans="1:12" x14ac:dyDescent="0.25">
      <c r="A291" s="69" t="str">
        <f>+'3.1.16'!A276</f>
        <v>2017-05-01</v>
      </c>
      <c r="B291" s="56" t="str">
        <f>+'3.1.16'!B276</f>
        <v>2019-10-31</v>
      </c>
      <c r="C291" s="56">
        <f>+'3.1.16'!C276</f>
        <v>30</v>
      </c>
      <c r="D291" s="56" t="str">
        <f>+'3.1.16'!D276</f>
        <v>FE OHIO</v>
      </c>
      <c r="E291" s="56" t="s">
        <v>370</v>
      </c>
      <c r="F291" s="79">
        <f>IF($E$11="",'3.1.16'!Y276/1000,Matrix!$E$11+('3.1.16'!Y276/1000))</f>
        <v>5.3393301098192882E-2</v>
      </c>
      <c r="G291" s="59">
        <f>IF($E$11="",'3.1.16'!Z276/1000,Matrix!$E$11+('3.1.16'!Z276/1000))</f>
        <v>5.5693301098192878E-2</v>
      </c>
      <c r="H291" s="62">
        <f>IF($E$11="",'3.1.16'!AA276/1000,Matrix!$E$11+('3.1.16'!AA276/1000))</f>
        <v>5.5893301098192877E-2</v>
      </c>
      <c r="I291" s="56"/>
      <c r="J291" s="74">
        <f t="shared" si="9"/>
        <v>5.3393301098192882E-2</v>
      </c>
      <c r="K291" s="59">
        <f t="shared" si="10"/>
        <v>5.5693301098192878E-2</v>
      </c>
      <c r="L291" s="62">
        <f t="shared" si="11"/>
        <v>5.5893301098192877E-2</v>
      </c>
    </row>
    <row r="292" spans="1:12" x14ac:dyDescent="0.25">
      <c r="A292" s="70" t="str">
        <f>+'3.1.16'!A277</f>
        <v>2017-05-01</v>
      </c>
      <c r="B292" s="57" t="str">
        <f>+'3.1.16'!B277</f>
        <v>2020-04-30</v>
      </c>
      <c r="C292" s="57">
        <f>+'3.1.16'!C277</f>
        <v>36</v>
      </c>
      <c r="D292" s="57" t="str">
        <f>+'3.1.16'!D277</f>
        <v>FE OHIO</v>
      </c>
      <c r="E292" s="57" t="s">
        <v>370</v>
      </c>
      <c r="F292" s="81">
        <f>IF($E$11="",'3.1.16'!Y277/1000,Matrix!$E$11+('3.1.16'!Y277/1000))</f>
        <v>5.2810588146987858E-2</v>
      </c>
      <c r="G292" s="60">
        <f>IF($E$11="",'3.1.16'!Z277/1000,Matrix!$E$11+('3.1.16'!Z277/1000))</f>
        <v>5.5110588146987861E-2</v>
      </c>
      <c r="H292" s="63">
        <f>IF($E$11="",'3.1.16'!AA277/1000,Matrix!$E$11+('3.1.16'!AA277/1000))</f>
        <v>5.531058814698786E-2</v>
      </c>
      <c r="I292" s="56"/>
      <c r="J292" s="75">
        <f t="shared" si="9"/>
        <v>5.2810588146987858E-2</v>
      </c>
      <c r="K292" s="60">
        <f t="shared" si="10"/>
        <v>5.5110588146987861E-2</v>
      </c>
      <c r="L292" s="63">
        <f t="shared" si="11"/>
        <v>5.531058814698786E-2</v>
      </c>
    </row>
    <row r="293" spans="1:12" x14ac:dyDescent="0.25">
      <c r="A293" s="68" t="str">
        <f>+'3.1.16'!A278</f>
        <v>2017-06-01</v>
      </c>
      <c r="B293" s="55" t="str">
        <f>+'3.1.16'!B278</f>
        <v>2018-05-31</v>
      </c>
      <c r="C293" s="55">
        <f>+'3.1.16'!C278</f>
        <v>12</v>
      </c>
      <c r="D293" s="55" t="str">
        <f>+'3.1.16'!D278</f>
        <v>FE OHIO</v>
      </c>
      <c r="E293" s="55" t="s">
        <v>370</v>
      </c>
      <c r="F293" s="80">
        <f>IF($E$11="",'3.1.16'!Y278/1000,Matrix!$E$11+('3.1.16'!Y278/1000))</f>
        <v>5.5007412648036526E-2</v>
      </c>
      <c r="G293" s="58">
        <f>IF($E$11="",'3.1.16'!Z278/1000,Matrix!$E$11+('3.1.16'!Z278/1000))</f>
        <v>5.7307412648036522E-2</v>
      </c>
      <c r="H293" s="61">
        <f>IF($E$11="",'3.1.16'!AA278/1000,Matrix!$E$11+('3.1.16'!AA278/1000))</f>
        <v>5.7507412648036528E-2</v>
      </c>
      <c r="I293" s="55"/>
      <c r="J293" s="73">
        <f t="shared" si="9"/>
        <v>5.5007412648036526E-2</v>
      </c>
      <c r="K293" s="58">
        <f t="shared" si="10"/>
        <v>5.7307412648036522E-2</v>
      </c>
      <c r="L293" s="61">
        <f t="shared" si="11"/>
        <v>5.7507412648036528E-2</v>
      </c>
    </row>
    <row r="294" spans="1:12" x14ac:dyDescent="0.25">
      <c r="A294" s="69" t="str">
        <f>+'3.1.16'!A279</f>
        <v>2017-06-01</v>
      </c>
      <c r="B294" s="56" t="str">
        <f>+'3.1.16'!B279</f>
        <v>2018-11-30</v>
      </c>
      <c r="C294" s="56">
        <f>+'3.1.16'!C279</f>
        <v>18</v>
      </c>
      <c r="D294" s="56" t="str">
        <f>+'3.1.16'!D279</f>
        <v>FE OHIO</v>
      </c>
      <c r="E294" s="56" t="s">
        <v>370</v>
      </c>
      <c r="F294" s="79">
        <f>IF($E$11="",'3.1.16'!Y279/1000,Matrix!$E$11+('3.1.16'!Y279/1000))</f>
        <v>5.4066300216598535E-2</v>
      </c>
      <c r="G294" s="59">
        <f>IF($E$11="",'3.1.16'!Z279/1000,Matrix!$E$11+('3.1.16'!Z279/1000))</f>
        <v>5.6366300216598532E-2</v>
      </c>
      <c r="H294" s="62">
        <f>IF($E$11="",'3.1.16'!AA279/1000,Matrix!$E$11+('3.1.16'!AA279/1000))</f>
        <v>5.6566300216598538E-2</v>
      </c>
      <c r="I294" s="56"/>
      <c r="J294" s="74">
        <f t="shared" si="9"/>
        <v>5.4066300216598535E-2</v>
      </c>
      <c r="K294" s="59">
        <f t="shared" si="10"/>
        <v>5.6366300216598532E-2</v>
      </c>
      <c r="L294" s="62">
        <f t="shared" si="11"/>
        <v>5.6566300216598538E-2</v>
      </c>
    </row>
    <row r="295" spans="1:12" x14ac:dyDescent="0.25">
      <c r="A295" s="69" t="str">
        <f>+'3.1.16'!A280</f>
        <v>2017-06-01</v>
      </c>
      <c r="B295" s="56" t="str">
        <f>+'3.1.16'!B280</f>
        <v>2019-05-31</v>
      </c>
      <c r="C295" s="56">
        <f>+'3.1.16'!C280</f>
        <v>24</v>
      </c>
      <c r="D295" s="56" t="str">
        <f>+'3.1.16'!D280</f>
        <v>FE OHIO</v>
      </c>
      <c r="E295" s="56" t="s">
        <v>370</v>
      </c>
      <c r="F295" s="79">
        <f>IF($E$11="",'3.1.16'!Y280/1000,Matrix!$E$11+('3.1.16'!Y280/1000))</f>
        <v>5.4859124937341928E-2</v>
      </c>
      <c r="G295" s="59">
        <f>IF($E$11="",'3.1.16'!Z280/1000,Matrix!$E$11+('3.1.16'!Z280/1000))</f>
        <v>5.7159124937341932E-2</v>
      </c>
      <c r="H295" s="62">
        <f>IF($E$11="",'3.1.16'!AA280/1000,Matrix!$E$11+('3.1.16'!AA280/1000))</f>
        <v>5.7359124937341931E-2</v>
      </c>
      <c r="I295" s="56"/>
      <c r="J295" s="74">
        <f t="shared" si="9"/>
        <v>5.4859124937341928E-2</v>
      </c>
      <c r="K295" s="59">
        <f t="shared" si="10"/>
        <v>5.7159124937341932E-2</v>
      </c>
      <c r="L295" s="62">
        <f t="shared" si="11"/>
        <v>5.7359124937341931E-2</v>
      </c>
    </row>
    <row r="296" spans="1:12" x14ac:dyDescent="0.25">
      <c r="A296" s="69" t="str">
        <f>+'3.1.16'!A281</f>
        <v>2017-06-01</v>
      </c>
      <c r="B296" s="56" t="str">
        <f>+'3.1.16'!B281</f>
        <v>2019-11-30</v>
      </c>
      <c r="C296" s="56">
        <f>+'3.1.16'!C281</f>
        <v>30</v>
      </c>
      <c r="D296" s="56" t="str">
        <f>+'3.1.16'!D281</f>
        <v>FE OHIO</v>
      </c>
      <c r="E296" s="56" t="s">
        <v>370</v>
      </c>
      <c r="F296" s="79">
        <f>IF($E$11="",'3.1.16'!Y281/1000,Matrix!$E$11+('3.1.16'!Y281/1000))</f>
        <v>5.3298224995187209E-2</v>
      </c>
      <c r="G296" s="59">
        <f>IF($E$11="",'3.1.16'!Z281/1000,Matrix!$E$11+('3.1.16'!Z281/1000))</f>
        <v>5.5598224995187212E-2</v>
      </c>
      <c r="H296" s="62">
        <f>IF($E$11="",'3.1.16'!AA281/1000,Matrix!$E$11+('3.1.16'!AA281/1000))</f>
        <v>5.5798224995187211E-2</v>
      </c>
      <c r="I296" s="56"/>
      <c r="J296" s="74">
        <f t="shared" si="9"/>
        <v>5.3298224995187209E-2</v>
      </c>
      <c r="K296" s="59">
        <f t="shared" si="10"/>
        <v>5.5598224995187212E-2</v>
      </c>
      <c r="L296" s="62">
        <f t="shared" si="11"/>
        <v>5.5798224995187211E-2</v>
      </c>
    </row>
    <row r="297" spans="1:12" x14ac:dyDescent="0.25">
      <c r="A297" s="70" t="str">
        <f>+'3.1.16'!A282</f>
        <v>2017-06-01</v>
      </c>
      <c r="B297" s="57" t="str">
        <f>+'3.1.16'!B282</f>
        <v>2020-05-31</v>
      </c>
      <c r="C297" s="57">
        <f>+'3.1.16'!C282</f>
        <v>36</v>
      </c>
      <c r="D297" s="57" t="str">
        <f>+'3.1.16'!D282</f>
        <v>FE OHIO</v>
      </c>
      <c r="E297" s="57" t="s">
        <v>370</v>
      </c>
      <c r="F297" s="81">
        <f>IF($E$11="",'3.1.16'!Y282/1000,Matrix!$E$11+('3.1.16'!Y282/1000))</f>
        <v>5.2650692946723851E-2</v>
      </c>
      <c r="G297" s="60">
        <f>IF($E$11="",'3.1.16'!Z282/1000,Matrix!$E$11+('3.1.16'!Z282/1000))</f>
        <v>5.4950692946723848E-2</v>
      </c>
      <c r="H297" s="63">
        <f>IF($E$11="",'3.1.16'!AA282/1000,Matrix!$E$11+('3.1.16'!AA282/1000))</f>
        <v>5.5150692946723853E-2</v>
      </c>
      <c r="I297" s="56"/>
      <c r="J297" s="75">
        <f t="shared" si="9"/>
        <v>5.2650692946723851E-2</v>
      </c>
      <c r="K297" s="60">
        <f t="shared" si="10"/>
        <v>5.4950692946723848E-2</v>
      </c>
      <c r="L297" s="63">
        <f t="shared" si="11"/>
        <v>5.5150692946723853E-2</v>
      </c>
    </row>
    <row r="298" spans="1:12" x14ac:dyDescent="0.25">
      <c r="A298" s="68" t="str">
        <f>+'3.1.16'!A283</f>
        <v>2017-07-01</v>
      </c>
      <c r="B298" s="55" t="str">
        <f>+'3.1.16'!B283</f>
        <v>2018-06-30</v>
      </c>
      <c r="C298" s="55">
        <f>+'3.1.16'!C283</f>
        <v>12</v>
      </c>
      <c r="D298" s="55" t="str">
        <f>+'3.1.16'!D283</f>
        <v>FE OHIO</v>
      </c>
      <c r="E298" s="55" t="s">
        <v>370</v>
      </c>
      <c r="F298" s="80">
        <f>IF($E$11="",'3.1.16'!Y283/1000,Matrix!$E$11+('3.1.16'!Y283/1000))</f>
        <v>5.487904391488365E-2</v>
      </c>
      <c r="G298" s="58">
        <f>IF($E$11="",'3.1.16'!Z283/1000,Matrix!$E$11+('3.1.16'!Z283/1000))</f>
        <v>5.7179043914883647E-2</v>
      </c>
      <c r="H298" s="61">
        <f>IF($E$11="",'3.1.16'!AA283/1000,Matrix!$E$11+('3.1.16'!AA283/1000))</f>
        <v>5.7379043914883653E-2</v>
      </c>
      <c r="I298" s="55"/>
      <c r="J298" s="73">
        <f t="shared" si="9"/>
        <v>5.487904391488365E-2</v>
      </c>
      <c r="K298" s="58">
        <f t="shared" si="10"/>
        <v>5.7179043914883647E-2</v>
      </c>
      <c r="L298" s="61">
        <f t="shared" si="11"/>
        <v>5.7379043914883653E-2</v>
      </c>
    </row>
    <row r="299" spans="1:12" x14ac:dyDescent="0.25">
      <c r="A299" s="69" t="str">
        <f>+'3.1.16'!A284</f>
        <v>2017-07-01</v>
      </c>
      <c r="B299" s="56" t="str">
        <f>+'3.1.16'!B284</f>
        <v>2018-12-31</v>
      </c>
      <c r="C299" s="56">
        <f>+'3.1.16'!C284</f>
        <v>18</v>
      </c>
      <c r="D299" s="56" t="str">
        <f>+'3.1.16'!D284</f>
        <v>FE OHIO</v>
      </c>
      <c r="E299" s="56" t="s">
        <v>370</v>
      </c>
      <c r="F299" s="79">
        <f>IF($E$11="",'3.1.16'!Y284/1000,Matrix!$E$11+('3.1.16'!Y284/1000))</f>
        <v>5.4015074711866534E-2</v>
      </c>
      <c r="G299" s="59">
        <f>IF($E$11="",'3.1.16'!Z284/1000,Matrix!$E$11+('3.1.16'!Z284/1000))</f>
        <v>5.6315074711866531E-2</v>
      </c>
      <c r="H299" s="62">
        <f>IF($E$11="",'3.1.16'!AA284/1000,Matrix!$E$11+('3.1.16'!AA284/1000))</f>
        <v>5.6515074711866529E-2</v>
      </c>
      <c r="I299" s="56"/>
      <c r="J299" s="74">
        <f t="shared" si="9"/>
        <v>5.4015074711866534E-2</v>
      </c>
      <c r="K299" s="59">
        <f t="shared" si="10"/>
        <v>5.6315074711866531E-2</v>
      </c>
      <c r="L299" s="62">
        <f t="shared" si="11"/>
        <v>5.6515074711866529E-2</v>
      </c>
    </row>
    <row r="300" spans="1:12" x14ac:dyDescent="0.25">
      <c r="A300" s="69" t="str">
        <f>+'3.1.16'!A285</f>
        <v>2017-07-01</v>
      </c>
      <c r="B300" s="56" t="str">
        <f>+'3.1.16'!B285</f>
        <v>2019-06-30</v>
      </c>
      <c r="C300" s="56">
        <f>+'3.1.16'!C285</f>
        <v>24</v>
      </c>
      <c r="D300" s="56" t="str">
        <f>+'3.1.16'!D285</f>
        <v>FE OHIO</v>
      </c>
      <c r="E300" s="56" t="s">
        <v>370</v>
      </c>
      <c r="F300" s="79">
        <f>IF($E$11="",'3.1.16'!Y285/1000,Matrix!$E$11+('3.1.16'!Y285/1000))</f>
        <v>5.4549070042443339E-2</v>
      </c>
      <c r="G300" s="59">
        <f>IF($E$11="",'3.1.16'!Z285/1000,Matrix!$E$11+('3.1.16'!Z285/1000))</f>
        <v>5.6849070042443335E-2</v>
      </c>
      <c r="H300" s="62">
        <f>IF($E$11="",'3.1.16'!AA285/1000,Matrix!$E$11+('3.1.16'!AA285/1000))</f>
        <v>5.7049070042443341E-2</v>
      </c>
      <c r="I300" s="56"/>
      <c r="J300" s="74">
        <f t="shared" si="9"/>
        <v>5.4549070042443339E-2</v>
      </c>
      <c r="K300" s="59">
        <f t="shared" si="10"/>
        <v>5.6849070042443335E-2</v>
      </c>
      <c r="L300" s="62">
        <f t="shared" si="11"/>
        <v>5.7049070042443341E-2</v>
      </c>
    </row>
    <row r="301" spans="1:12" x14ac:dyDescent="0.25">
      <c r="A301" s="69" t="str">
        <f>+'3.1.16'!A286</f>
        <v>2017-07-01</v>
      </c>
      <c r="B301" s="56" t="str">
        <f>+'3.1.16'!B286</f>
        <v>2019-12-31</v>
      </c>
      <c r="C301" s="56">
        <f>+'3.1.16'!C286</f>
        <v>30</v>
      </c>
      <c r="D301" s="56" t="str">
        <f>+'3.1.16'!D286</f>
        <v>FE OHIO</v>
      </c>
      <c r="E301" s="56" t="s">
        <v>370</v>
      </c>
      <c r="F301" s="79">
        <f>IF($E$11="",'3.1.16'!Y286/1000,Matrix!$E$11+('3.1.16'!Y286/1000))</f>
        <v>5.3065179045442626E-2</v>
      </c>
      <c r="G301" s="59">
        <f>IF($E$11="",'3.1.16'!Z286/1000,Matrix!$E$11+('3.1.16'!Z286/1000))</f>
        <v>5.5365179045442622E-2</v>
      </c>
      <c r="H301" s="62">
        <f>IF($E$11="",'3.1.16'!AA286/1000,Matrix!$E$11+('3.1.16'!AA286/1000))</f>
        <v>5.5565179045442628E-2</v>
      </c>
      <c r="I301" s="56"/>
      <c r="J301" s="74">
        <f t="shared" si="9"/>
        <v>5.3065179045442626E-2</v>
      </c>
      <c r="K301" s="59">
        <f t="shared" si="10"/>
        <v>5.5365179045442622E-2</v>
      </c>
      <c r="L301" s="62">
        <f t="shared" si="11"/>
        <v>5.5565179045442628E-2</v>
      </c>
    </row>
    <row r="302" spans="1:12" x14ac:dyDescent="0.25">
      <c r="A302" s="70" t="str">
        <f>+'3.1.16'!A287</f>
        <v>2017-07-01</v>
      </c>
      <c r="B302" s="57" t="str">
        <f>+'3.1.16'!B287</f>
        <v>2020-06-30</v>
      </c>
      <c r="C302" s="57">
        <f>+'3.1.16'!C287</f>
        <v>36</v>
      </c>
      <c r="D302" s="57" t="str">
        <f>+'3.1.16'!D287</f>
        <v>FE OHIO</v>
      </c>
      <c r="E302" s="57" t="s">
        <v>370</v>
      </c>
      <c r="F302" s="81">
        <f>IF($E$11="",'3.1.16'!Y287/1000,Matrix!$E$11+('3.1.16'!Y287/1000))</f>
        <v>5.2366505602935404E-2</v>
      </c>
      <c r="G302" s="60">
        <f>IF($E$11="",'3.1.16'!Z287/1000,Matrix!$E$11+('3.1.16'!Z287/1000))</f>
        <v>5.46665056029354E-2</v>
      </c>
      <c r="H302" s="63">
        <f>IF($E$11="",'3.1.16'!AA287/1000,Matrix!$E$11+('3.1.16'!AA287/1000))</f>
        <v>5.4866505602935406E-2</v>
      </c>
      <c r="I302" s="56"/>
      <c r="J302" s="75">
        <f t="shared" si="9"/>
        <v>5.2366505602935404E-2</v>
      </c>
      <c r="K302" s="60">
        <f t="shared" si="10"/>
        <v>5.46665056029354E-2</v>
      </c>
      <c r="L302" s="63">
        <f t="shared" si="11"/>
        <v>5.4866505602935406E-2</v>
      </c>
    </row>
    <row r="303" spans="1:12" x14ac:dyDescent="0.25">
      <c r="A303" s="68" t="str">
        <f>+'3.1.16'!A288</f>
        <v>2017-08-01</v>
      </c>
      <c r="B303" s="55" t="str">
        <f>+'3.1.16'!B288</f>
        <v>2018-07-31</v>
      </c>
      <c r="C303" s="55">
        <f>+'3.1.16'!C288</f>
        <v>12</v>
      </c>
      <c r="D303" s="55" t="str">
        <f>+'3.1.16'!D288</f>
        <v>FE OHIO</v>
      </c>
      <c r="E303" s="55" t="s">
        <v>370</v>
      </c>
      <c r="F303" s="80">
        <f>IF($E$11="",'3.1.16'!Y288/1000,Matrix!$E$11+('3.1.16'!Y288/1000))</f>
        <v>5.4936803729215583E-2</v>
      </c>
      <c r="G303" s="58">
        <f>IF($E$11="",'3.1.16'!Z288/1000,Matrix!$E$11+('3.1.16'!Z288/1000))</f>
        <v>5.723680372921558E-2</v>
      </c>
      <c r="H303" s="61">
        <f>IF($E$11="",'3.1.16'!AA288/1000,Matrix!$E$11+('3.1.16'!AA288/1000))</f>
        <v>5.7436803729215585E-2</v>
      </c>
      <c r="I303" s="55"/>
      <c r="J303" s="73">
        <f t="shared" si="9"/>
        <v>5.4936803729215583E-2</v>
      </c>
      <c r="K303" s="58">
        <f t="shared" si="10"/>
        <v>5.723680372921558E-2</v>
      </c>
      <c r="L303" s="61">
        <f t="shared" si="11"/>
        <v>5.7436803729215585E-2</v>
      </c>
    </row>
    <row r="304" spans="1:12" x14ac:dyDescent="0.25">
      <c r="A304" s="69" t="str">
        <f>+'3.1.16'!A289</f>
        <v>2017-08-01</v>
      </c>
      <c r="B304" s="56" t="str">
        <f>+'3.1.16'!B289</f>
        <v>2019-01-31</v>
      </c>
      <c r="C304" s="56">
        <f>+'3.1.16'!C289</f>
        <v>18</v>
      </c>
      <c r="D304" s="56" t="str">
        <f>+'3.1.16'!D289</f>
        <v>FE OHIO</v>
      </c>
      <c r="E304" s="56" t="s">
        <v>370</v>
      </c>
      <c r="F304" s="79">
        <f>IF($E$11="",'3.1.16'!Y289/1000,Matrix!$E$11+('3.1.16'!Y289/1000))</f>
        <v>5.4768052510927381E-2</v>
      </c>
      <c r="G304" s="59">
        <f>IF($E$11="",'3.1.16'!Z289/1000,Matrix!$E$11+('3.1.16'!Z289/1000))</f>
        <v>5.7068052510927378E-2</v>
      </c>
      <c r="H304" s="62">
        <f>IF($E$11="",'3.1.16'!AA289/1000,Matrix!$E$11+('3.1.16'!AA289/1000))</f>
        <v>5.7268052510927384E-2</v>
      </c>
      <c r="I304" s="56"/>
      <c r="J304" s="74">
        <f t="shared" si="9"/>
        <v>5.4768052510927381E-2</v>
      </c>
      <c r="K304" s="59">
        <f t="shared" si="10"/>
        <v>5.7068052510927378E-2</v>
      </c>
      <c r="L304" s="62">
        <f t="shared" si="11"/>
        <v>5.7268052510927384E-2</v>
      </c>
    </row>
    <row r="305" spans="1:12" x14ac:dyDescent="0.25">
      <c r="A305" s="69" t="str">
        <f>+'3.1.16'!A290</f>
        <v>2017-08-01</v>
      </c>
      <c r="B305" s="56" t="str">
        <f>+'3.1.16'!B290</f>
        <v>2019-07-31</v>
      </c>
      <c r="C305" s="56">
        <f>+'3.1.16'!C290</f>
        <v>24</v>
      </c>
      <c r="D305" s="56" t="str">
        <f>+'3.1.16'!D290</f>
        <v>FE OHIO</v>
      </c>
      <c r="E305" s="56" t="s">
        <v>370</v>
      </c>
      <c r="F305" s="79">
        <f>IF($E$11="",'3.1.16'!Y290/1000,Matrix!$E$11+('3.1.16'!Y290/1000))</f>
        <v>5.4395112912753632E-2</v>
      </c>
      <c r="G305" s="59">
        <f>IF($E$11="",'3.1.16'!Z290/1000,Matrix!$E$11+('3.1.16'!Z290/1000))</f>
        <v>5.6695112912753629E-2</v>
      </c>
      <c r="H305" s="62">
        <f>IF($E$11="",'3.1.16'!AA290/1000,Matrix!$E$11+('3.1.16'!AA290/1000))</f>
        <v>5.6895112912753634E-2</v>
      </c>
      <c r="I305" s="56"/>
      <c r="J305" s="74">
        <f t="shared" si="9"/>
        <v>5.4395112912753632E-2</v>
      </c>
      <c r="K305" s="59">
        <f t="shared" si="10"/>
        <v>5.6695112912753629E-2</v>
      </c>
      <c r="L305" s="62">
        <f t="shared" si="11"/>
        <v>5.6895112912753634E-2</v>
      </c>
    </row>
    <row r="306" spans="1:12" x14ac:dyDescent="0.25">
      <c r="A306" s="69" t="str">
        <f>+'3.1.16'!A291</f>
        <v>2017-08-01</v>
      </c>
      <c r="B306" s="56" t="str">
        <f>+'3.1.16'!B291</f>
        <v>2020-01-31</v>
      </c>
      <c r="C306" s="56">
        <f>+'3.1.16'!C291</f>
        <v>30</v>
      </c>
      <c r="D306" s="56" t="str">
        <f>+'3.1.16'!D291</f>
        <v>FE OHIO</v>
      </c>
      <c r="E306" s="56" t="s">
        <v>370</v>
      </c>
      <c r="F306" s="79">
        <f>IF($E$11="",'3.1.16'!Y291/1000,Matrix!$E$11+('3.1.16'!Y291/1000))</f>
        <v>5.3185050194688915E-2</v>
      </c>
      <c r="G306" s="59">
        <f>IF($E$11="",'3.1.16'!Z291/1000,Matrix!$E$11+('3.1.16'!Z291/1000))</f>
        <v>5.5485050194688912E-2</v>
      </c>
      <c r="H306" s="62">
        <f>IF($E$11="",'3.1.16'!AA291/1000,Matrix!$E$11+('3.1.16'!AA291/1000))</f>
        <v>5.5685050194688911E-2</v>
      </c>
      <c r="I306" s="56"/>
      <c r="J306" s="74">
        <f t="shared" si="9"/>
        <v>5.3185050194688915E-2</v>
      </c>
      <c r="K306" s="59">
        <f t="shared" si="10"/>
        <v>5.5485050194688912E-2</v>
      </c>
      <c r="L306" s="62">
        <f t="shared" si="11"/>
        <v>5.5685050194688911E-2</v>
      </c>
    </row>
    <row r="307" spans="1:12" x14ac:dyDescent="0.25">
      <c r="A307" s="70" t="str">
        <f>+'3.1.16'!A292</f>
        <v>2017-08-01</v>
      </c>
      <c r="B307" s="57" t="str">
        <f>+'3.1.16'!B292</f>
        <v>2020-07-31</v>
      </c>
      <c r="C307" s="57">
        <f>+'3.1.16'!C292</f>
        <v>36</v>
      </c>
      <c r="D307" s="57" t="str">
        <f>+'3.1.16'!D292</f>
        <v>FE OHIO</v>
      </c>
      <c r="E307" s="57" t="s">
        <v>370</v>
      </c>
      <c r="F307" s="81">
        <f>IF($E$11="",'3.1.16'!Y292/1000,Matrix!$E$11+('3.1.16'!Y292/1000))</f>
        <v>5.2089485874672117E-2</v>
      </c>
      <c r="G307" s="60">
        <f>IF($E$11="",'3.1.16'!Z292/1000,Matrix!$E$11+('3.1.16'!Z292/1000))</f>
        <v>5.4389485874672114E-2</v>
      </c>
      <c r="H307" s="63">
        <f>IF($E$11="",'3.1.16'!AA292/1000,Matrix!$E$11+('3.1.16'!AA292/1000))</f>
        <v>5.4589485874672113E-2</v>
      </c>
      <c r="I307" s="56"/>
      <c r="J307" s="75">
        <f t="shared" si="9"/>
        <v>5.2089485874672117E-2</v>
      </c>
      <c r="K307" s="60">
        <f t="shared" si="10"/>
        <v>5.4389485874672114E-2</v>
      </c>
      <c r="L307" s="63">
        <f t="shared" si="11"/>
        <v>5.4589485874672113E-2</v>
      </c>
    </row>
    <row r="308" spans="1:12" x14ac:dyDescent="0.25">
      <c r="A308" s="68" t="str">
        <f>+'3.1.16'!A293</f>
        <v>2017-09-01</v>
      </c>
      <c r="B308" s="55" t="str">
        <f>+'3.1.16'!B293</f>
        <v>2018-08-31</v>
      </c>
      <c r="C308" s="55">
        <f>+'3.1.16'!C293</f>
        <v>12</v>
      </c>
      <c r="D308" s="55" t="str">
        <f>+'3.1.16'!D293</f>
        <v>FE OHIO</v>
      </c>
      <c r="E308" s="55" t="s">
        <v>370</v>
      </c>
      <c r="F308" s="80">
        <f>IF($E$11="",'3.1.16'!Y293/1000,Matrix!$E$11+('3.1.16'!Y293/1000))</f>
        <v>5.4978566021378711E-2</v>
      </c>
      <c r="G308" s="58">
        <f>IF($E$11="",'3.1.16'!Z293/1000,Matrix!$E$11+('3.1.16'!Z293/1000))</f>
        <v>5.7278566021378707E-2</v>
      </c>
      <c r="H308" s="61">
        <f>IF($E$11="",'3.1.16'!AA293/1000,Matrix!$E$11+('3.1.16'!AA293/1000))</f>
        <v>5.7478566021378713E-2</v>
      </c>
      <c r="I308" s="55"/>
      <c r="J308" s="73">
        <f t="shared" si="9"/>
        <v>5.4978566021378711E-2</v>
      </c>
      <c r="K308" s="58">
        <f t="shared" si="10"/>
        <v>5.7278566021378707E-2</v>
      </c>
      <c r="L308" s="61">
        <f t="shared" si="11"/>
        <v>5.7478566021378713E-2</v>
      </c>
    </row>
    <row r="309" spans="1:12" x14ac:dyDescent="0.25">
      <c r="A309" s="69" t="str">
        <f>+'3.1.16'!A294</f>
        <v>2017-09-01</v>
      </c>
      <c r="B309" s="56" t="str">
        <f>+'3.1.16'!B294</f>
        <v>2019-02-28</v>
      </c>
      <c r="C309" s="56">
        <f>+'3.1.16'!C294</f>
        <v>18</v>
      </c>
      <c r="D309" s="56" t="str">
        <f>+'3.1.16'!D294</f>
        <v>FE OHIO</v>
      </c>
      <c r="E309" s="56" t="s">
        <v>370</v>
      </c>
      <c r="F309" s="79">
        <f>IF($E$11="",'3.1.16'!Y294/1000,Matrix!$E$11+('3.1.16'!Y294/1000))</f>
        <v>5.5332856974291439E-2</v>
      </c>
      <c r="G309" s="59">
        <f>IF($E$11="",'3.1.16'!Z294/1000,Matrix!$E$11+('3.1.16'!Z294/1000))</f>
        <v>5.7632856974291435E-2</v>
      </c>
      <c r="H309" s="62">
        <f>IF($E$11="",'3.1.16'!AA294/1000,Matrix!$E$11+('3.1.16'!AA294/1000))</f>
        <v>5.7832856974291441E-2</v>
      </c>
      <c r="I309" s="56"/>
      <c r="J309" s="74">
        <f t="shared" si="9"/>
        <v>5.5332856974291439E-2</v>
      </c>
      <c r="K309" s="59">
        <f t="shared" si="10"/>
        <v>5.7632856974291435E-2</v>
      </c>
      <c r="L309" s="62">
        <f t="shared" si="11"/>
        <v>5.7832856974291441E-2</v>
      </c>
    </row>
    <row r="310" spans="1:12" x14ac:dyDescent="0.25">
      <c r="A310" s="69" t="str">
        <f>+'3.1.16'!A295</f>
        <v>2017-09-01</v>
      </c>
      <c r="B310" s="56" t="str">
        <f>+'3.1.16'!B295</f>
        <v>2019-08-31</v>
      </c>
      <c r="C310" s="56">
        <f>+'3.1.16'!C295</f>
        <v>24</v>
      </c>
      <c r="D310" s="56" t="str">
        <f>+'3.1.16'!D295</f>
        <v>FE OHIO</v>
      </c>
      <c r="E310" s="56" t="s">
        <v>370</v>
      </c>
      <c r="F310" s="79">
        <f>IF($E$11="",'3.1.16'!Y295/1000,Matrix!$E$11+('3.1.16'!Y295/1000))</f>
        <v>5.4191758261041799E-2</v>
      </c>
      <c r="G310" s="59">
        <f>IF($E$11="",'3.1.16'!Z295/1000,Matrix!$E$11+('3.1.16'!Z295/1000))</f>
        <v>5.6491758261041795E-2</v>
      </c>
      <c r="H310" s="62">
        <f>IF($E$11="",'3.1.16'!AA295/1000,Matrix!$E$11+('3.1.16'!AA295/1000))</f>
        <v>5.6691758261041801E-2</v>
      </c>
      <c r="I310" s="56"/>
      <c r="J310" s="74">
        <f t="shared" si="9"/>
        <v>5.4191758261041799E-2</v>
      </c>
      <c r="K310" s="59">
        <f t="shared" si="10"/>
        <v>5.6491758261041795E-2</v>
      </c>
      <c r="L310" s="62">
        <f t="shared" si="11"/>
        <v>5.6691758261041801E-2</v>
      </c>
    </row>
    <row r="311" spans="1:12" x14ac:dyDescent="0.25">
      <c r="A311" s="69" t="str">
        <f>+'3.1.16'!A296</f>
        <v>2017-09-01</v>
      </c>
      <c r="B311" s="56" t="str">
        <f>+'3.1.16'!B296</f>
        <v>2020-02-29</v>
      </c>
      <c r="C311" s="56">
        <f>+'3.1.16'!C296</f>
        <v>30</v>
      </c>
      <c r="D311" s="56" t="str">
        <f>+'3.1.16'!D296</f>
        <v>FE OHIO</v>
      </c>
      <c r="E311" s="56" t="s">
        <v>370</v>
      </c>
      <c r="F311" s="79">
        <f>IF($E$11="",'3.1.16'!Y296/1000,Matrix!$E$11+('3.1.16'!Y296/1000))</f>
        <v>5.3331311084561531E-2</v>
      </c>
      <c r="G311" s="59">
        <f>IF($E$11="",'3.1.16'!Z296/1000,Matrix!$E$11+('3.1.16'!Z296/1000))</f>
        <v>5.5631311084561534E-2</v>
      </c>
      <c r="H311" s="62">
        <f>IF($E$11="",'3.1.16'!AA296/1000,Matrix!$E$11+('3.1.16'!AA296/1000))</f>
        <v>5.5831311084561533E-2</v>
      </c>
      <c r="I311" s="56"/>
      <c r="J311" s="74">
        <f t="shared" si="9"/>
        <v>5.3331311084561531E-2</v>
      </c>
      <c r="K311" s="59">
        <f t="shared" si="10"/>
        <v>5.5631311084561534E-2</v>
      </c>
      <c r="L311" s="62">
        <f t="shared" si="11"/>
        <v>5.5831311084561533E-2</v>
      </c>
    </row>
    <row r="312" spans="1:12" x14ac:dyDescent="0.25">
      <c r="A312" s="70" t="str">
        <f>+'3.1.16'!A297</f>
        <v>2017-09-01</v>
      </c>
      <c r="B312" s="57" t="str">
        <f>+'3.1.16'!B297</f>
        <v>2020-08-31</v>
      </c>
      <c r="C312" s="57">
        <f>+'3.1.16'!C297</f>
        <v>36</v>
      </c>
      <c r="D312" s="57" t="str">
        <f>+'3.1.16'!D297</f>
        <v>FE OHIO</v>
      </c>
      <c r="E312" s="57" t="s">
        <v>370</v>
      </c>
      <c r="F312" s="81">
        <f>IF($E$11="",'3.1.16'!Y297/1000,Matrix!$E$11+('3.1.16'!Y297/1000))</f>
        <v>5.1916278492835824E-2</v>
      </c>
      <c r="G312" s="60">
        <f>IF($E$11="",'3.1.16'!Z297/1000,Matrix!$E$11+('3.1.16'!Z297/1000))</f>
        <v>5.421627849283582E-2</v>
      </c>
      <c r="H312" s="63">
        <f>IF($E$11="",'3.1.16'!AA297/1000,Matrix!$E$11+('3.1.16'!AA297/1000))</f>
        <v>5.4416278492835819E-2</v>
      </c>
      <c r="I312" s="56"/>
      <c r="J312" s="75">
        <f t="shared" si="9"/>
        <v>5.1916278492835824E-2</v>
      </c>
      <c r="K312" s="60">
        <f t="shared" si="10"/>
        <v>5.421627849283582E-2</v>
      </c>
      <c r="L312" s="63">
        <f t="shared" si="11"/>
        <v>5.4416278492835819E-2</v>
      </c>
    </row>
    <row r="313" spans="1:12" x14ac:dyDescent="0.25">
      <c r="A313" s="68" t="str">
        <f>+'3.1.16'!A298</f>
        <v>2017-10-01</v>
      </c>
      <c r="B313" s="55" t="str">
        <f>+'3.1.16'!B298</f>
        <v>2018-09-30</v>
      </c>
      <c r="C313" s="55">
        <f>+'3.1.16'!C298</f>
        <v>12</v>
      </c>
      <c r="D313" s="55" t="str">
        <f>+'3.1.16'!D298</f>
        <v>FE OHIO</v>
      </c>
      <c r="E313" s="55" t="s">
        <v>370</v>
      </c>
      <c r="F313" s="80">
        <f>IF($E$11="",'3.1.16'!Y298/1000,Matrix!$E$11+('3.1.16'!Y298/1000))</f>
        <v>5.4835994391982383E-2</v>
      </c>
      <c r="G313" s="58">
        <f>IF($E$11="",'3.1.16'!Z298/1000,Matrix!$E$11+('3.1.16'!Z298/1000))</f>
        <v>5.713599439198238E-2</v>
      </c>
      <c r="H313" s="61">
        <f>IF($E$11="",'3.1.16'!AA298/1000,Matrix!$E$11+('3.1.16'!AA298/1000))</f>
        <v>5.7335994391982385E-2</v>
      </c>
      <c r="I313" s="55"/>
      <c r="J313" s="73">
        <f t="shared" si="9"/>
        <v>5.4835994391982383E-2</v>
      </c>
      <c r="K313" s="58">
        <f t="shared" si="10"/>
        <v>5.713599439198238E-2</v>
      </c>
      <c r="L313" s="61">
        <f t="shared" si="11"/>
        <v>5.7335994391982385E-2</v>
      </c>
    </row>
    <row r="314" spans="1:12" x14ac:dyDescent="0.25">
      <c r="A314" s="69" t="str">
        <f>+'3.1.16'!A299</f>
        <v>2017-10-01</v>
      </c>
      <c r="B314" s="56" t="str">
        <f>+'3.1.16'!B299</f>
        <v>2019-03-31</v>
      </c>
      <c r="C314" s="56">
        <f>+'3.1.16'!C299</f>
        <v>18</v>
      </c>
      <c r="D314" s="56" t="str">
        <f>+'3.1.16'!D299</f>
        <v>FE OHIO</v>
      </c>
      <c r="E314" s="56" t="s">
        <v>370</v>
      </c>
      <c r="F314" s="79">
        <f>IF($E$11="",'3.1.16'!Y299/1000,Matrix!$E$11+('3.1.16'!Y299/1000))</f>
        <v>5.5642379677426516E-2</v>
      </c>
      <c r="G314" s="59">
        <f>IF($E$11="",'3.1.16'!Z299/1000,Matrix!$E$11+('3.1.16'!Z299/1000))</f>
        <v>5.7942379677426513E-2</v>
      </c>
      <c r="H314" s="62">
        <f>IF($E$11="",'3.1.16'!AA299/1000,Matrix!$E$11+('3.1.16'!AA299/1000))</f>
        <v>5.8142379677426519E-2</v>
      </c>
      <c r="I314" s="56"/>
      <c r="J314" s="74">
        <f t="shared" si="9"/>
        <v>5.5642379677426516E-2</v>
      </c>
      <c r="K314" s="59">
        <f t="shared" si="10"/>
        <v>5.7942379677426513E-2</v>
      </c>
      <c r="L314" s="62">
        <f t="shared" si="11"/>
        <v>5.8142379677426519E-2</v>
      </c>
    </row>
    <row r="315" spans="1:12" x14ac:dyDescent="0.25">
      <c r="A315" s="69" t="str">
        <f>+'3.1.16'!A300</f>
        <v>2017-10-01</v>
      </c>
      <c r="B315" s="56" t="str">
        <f>+'3.1.16'!B300</f>
        <v>2019-09-30</v>
      </c>
      <c r="C315" s="56">
        <f>+'3.1.16'!C300</f>
        <v>24</v>
      </c>
      <c r="D315" s="56" t="str">
        <f>+'3.1.16'!D300</f>
        <v>FE OHIO</v>
      </c>
      <c r="E315" s="56" t="s">
        <v>370</v>
      </c>
      <c r="F315" s="79">
        <f>IF($E$11="",'3.1.16'!Y300/1000,Matrix!$E$11+('3.1.16'!Y300/1000))</f>
        <v>5.3931850167122576E-2</v>
      </c>
      <c r="G315" s="59">
        <f>IF($E$11="",'3.1.16'!Z300/1000,Matrix!$E$11+('3.1.16'!Z300/1000))</f>
        <v>5.6231850167122573E-2</v>
      </c>
      <c r="H315" s="62">
        <f>IF($E$11="",'3.1.16'!AA300/1000,Matrix!$E$11+('3.1.16'!AA300/1000))</f>
        <v>5.6431850167122578E-2</v>
      </c>
      <c r="I315" s="56"/>
      <c r="J315" s="74">
        <f t="shared" si="9"/>
        <v>5.3931850167122576E-2</v>
      </c>
      <c r="K315" s="59">
        <f t="shared" si="10"/>
        <v>5.6231850167122573E-2</v>
      </c>
      <c r="L315" s="62">
        <f t="shared" si="11"/>
        <v>5.6431850167122578E-2</v>
      </c>
    </row>
    <row r="316" spans="1:12" x14ac:dyDescent="0.25">
      <c r="A316" s="69" t="str">
        <f>+'3.1.16'!A301</f>
        <v>2017-10-01</v>
      </c>
      <c r="B316" s="56" t="str">
        <f>+'3.1.16'!B301</f>
        <v>2020-03-31</v>
      </c>
      <c r="C316" s="56">
        <f>+'3.1.16'!C301</f>
        <v>30</v>
      </c>
      <c r="D316" s="56" t="str">
        <f>+'3.1.16'!D301</f>
        <v>FE OHIO</v>
      </c>
      <c r="E316" s="56" t="s">
        <v>370</v>
      </c>
      <c r="F316" s="79">
        <f>IF($E$11="",'3.1.16'!Y301/1000,Matrix!$E$11+('3.1.16'!Y301/1000))</f>
        <v>5.3178805043453847E-2</v>
      </c>
      <c r="G316" s="59">
        <f>IF($E$11="",'3.1.16'!Z301/1000,Matrix!$E$11+('3.1.16'!Z301/1000))</f>
        <v>5.5478805043453844E-2</v>
      </c>
      <c r="H316" s="62">
        <f>IF($E$11="",'3.1.16'!AA301/1000,Matrix!$E$11+('3.1.16'!AA301/1000))</f>
        <v>5.567880504345385E-2</v>
      </c>
      <c r="I316" s="56"/>
      <c r="J316" s="74">
        <f t="shared" si="9"/>
        <v>5.3178805043453847E-2</v>
      </c>
      <c r="K316" s="59">
        <f t="shared" si="10"/>
        <v>5.5478805043453844E-2</v>
      </c>
      <c r="L316" s="62">
        <f t="shared" si="11"/>
        <v>5.567880504345385E-2</v>
      </c>
    </row>
    <row r="317" spans="1:12" x14ac:dyDescent="0.25">
      <c r="A317" s="70" t="str">
        <f>+'3.1.16'!A302</f>
        <v>2017-10-01</v>
      </c>
      <c r="B317" s="57" t="str">
        <f>+'3.1.16'!B302</f>
        <v>2020-09-30</v>
      </c>
      <c r="C317" s="57">
        <f>+'3.1.16'!C302</f>
        <v>36</v>
      </c>
      <c r="D317" s="57" t="str">
        <f>+'3.1.16'!D302</f>
        <v>FE OHIO</v>
      </c>
      <c r="E317" s="57" t="s">
        <v>370</v>
      </c>
      <c r="F317" s="81">
        <f>IF($E$11="",'3.1.16'!Y302/1000,Matrix!$E$11+('3.1.16'!Y302/1000))</f>
        <v>5.1855897195674586E-2</v>
      </c>
      <c r="G317" s="60">
        <f>IF($E$11="",'3.1.16'!Z302/1000,Matrix!$E$11+('3.1.16'!Z302/1000))</f>
        <v>5.4155897195674582E-2</v>
      </c>
      <c r="H317" s="63">
        <f>IF($E$11="",'3.1.16'!AA302/1000,Matrix!$E$11+('3.1.16'!AA302/1000))</f>
        <v>5.4355897195674588E-2</v>
      </c>
      <c r="I317" s="56"/>
      <c r="J317" s="75">
        <f t="shared" si="9"/>
        <v>5.1855897195674586E-2</v>
      </c>
      <c r="K317" s="60">
        <f t="shared" si="10"/>
        <v>5.4155897195674582E-2</v>
      </c>
      <c r="L317" s="63">
        <f t="shared" si="11"/>
        <v>5.4355897195674588E-2</v>
      </c>
    </row>
    <row r="318" spans="1:12" x14ac:dyDescent="0.25">
      <c r="A318" s="68" t="str">
        <f>+'3.1.16'!A303</f>
        <v>2016-11-01</v>
      </c>
      <c r="B318" s="55" t="str">
        <f>+'3.1.16'!B303</f>
        <v>2017-10-31</v>
      </c>
      <c r="C318" s="55">
        <f>+'3.1.16'!C303</f>
        <v>12</v>
      </c>
      <c r="D318" s="55" t="str">
        <f>+'3.1.16'!D303</f>
        <v>CONED ROS</v>
      </c>
      <c r="E318" s="55" t="s">
        <v>370</v>
      </c>
      <c r="F318" s="80">
        <f>IF($E$11="",'3.1.16'!Y303/1000,Matrix!$E$11+('3.1.16'!Y303/1000))</f>
        <v>6.727990441277118E-2</v>
      </c>
      <c r="G318" s="58">
        <f>IF($E$11="",'3.1.16'!Z303/1000,Matrix!$E$11+('3.1.16'!Z303/1000))</f>
        <v>6.9579904412771176E-2</v>
      </c>
      <c r="H318" s="61">
        <f>IF($E$11="",'3.1.16'!AA303/1000,Matrix!$E$11+('3.1.16'!AA303/1000))</f>
        <v>6.9779904412771168E-2</v>
      </c>
      <c r="I318" s="55"/>
      <c r="J318" s="80">
        <f t="array" ref="J318">INDEX($AH$17:$AH$297,MATCH(MIN(IF($AH$17:$AH$297-(F318*(1+$BF$51))&gt;=0,$AH$17:$AH$297-(F318*(1+$BF$51)),"")),$AH$17:$AH$297-(F318*(1+$BF$51)),0))</f>
        <v>7.079999999999996E-2</v>
      </c>
      <c r="K318" s="58">
        <f t="array" ref="K318">INDEX($AH$17:$AH$297,MATCH(MIN(IF($AH$17:$AH$297-(G318*(1+$BF$51))&gt;=0,$AH$17:$AH$297-(G318*(1+$BF$51)),"")),$AH$17:$AH$297-(G318*(1+$BF$51)),0))</f>
        <v>7.3249999999999982E-2</v>
      </c>
      <c r="L318" s="61">
        <f t="array" ref="L318">INDEX($AH$17:$AH$297,MATCH(MIN(IF($AH$17:$AH$297-(H318*(1+$BF$51))&gt;=0,$AH$17:$AH$297-(H318*(1+$BF$51)),"")),$AH$17:$AH$297-(H318*(1+$BF$51)),0))</f>
        <v>7.3599999999999985E-2</v>
      </c>
    </row>
    <row r="319" spans="1:12" x14ac:dyDescent="0.25">
      <c r="A319" s="69" t="str">
        <f>+'3.1.16'!A304</f>
        <v>2016-11-01</v>
      </c>
      <c r="B319" s="56" t="str">
        <f>+'3.1.16'!B304</f>
        <v>2018-04-30</v>
      </c>
      <c r="C319" s="56">
        <f>+'3.1.16'!C304</f>
        <v>18</v>
      </c>
      <c r="D319" s="56" t="str">
        <f>+'3.1.16'!D304</f>
        <v>CONED ROS</v>
      </c>
      <c r="E319" s="56" t="s">
        <v>370</v>
      </c>
      <c r="F319" s="79">
        <f>IF($E$11="",'3.1.16'!Y304/1000,Matrix!$E$11+('3.1.16'!Y304/1000))</f>
        <v>6.8742755461515204E-2</v>
      </c>
      <c r="G319" s="59">
        <f>IF($E$11="",'3.1.16'!Z304/1000,Matrix!$E$11+('3.1.16'!Z304/1000))</f>
        <v>7.10427554615152E-2</v>
      </c>
      <c r="H319" s="62">
        <f>IF($E$11="",'3.1.16'!AA304/1000,Matrix!$E$11+('3.1.16'!AA304/1000))</f>
        <v>7.1242755461515206E-2</v>
      </c>
      <c r="I319" s="56"/>
      <c r="J319" s="79">
        <f t="array" ref="J319">INDEX($AH$17:$AH$297,MATCH(MIN(IF($AH$17:$AH$297-(F319*(1+$BF$51))&gt;=0,$AH$17:$AH$297-(F319*(1+$BF$51)),"")),$AH$17:$AH$297-(F319*(1+$BF$51)),0))</f>
        <v>7.2549999999999976E-2</v>
      </c>
      <c r="K319" s="59">
        <f t="array" ref="K319">INDEX($AH$17:$AH$297,MATCH(MIN(IF($AH$17:$AH$297-(G319*(1+$BF$51))&gt;=0,$AH$17:$AH$297-(G319*(1+$BF$51)),"")),$AH$17:$AH$297-(G319*(1+$BF$51)),0))</f>
        <v>7.4999999999999997E-2</v>
      </c>
      <c r="L319" s="62">
        <f t="array" ref="L319">INDEX($AH$17:$AH$297,MATCH(MIN(IF($AH$17:$AH$297-(H319*(1+$BF$51))&gt;=0,$AH$17:$AH$297-(H319*(1+$BF$51)),"")),$AH$17:$AH$297-(H319*(1+$BF$51)),0))</f>
        <v>7.4999999999999997E-2</v>
      </c>
    </row>
    <row r="320" spans="1:12" x14ac:dyDescent="0.25">
      <c r="A320" s="69" t="str">
        <f>+'3.1.16'!A305</f>
        <v>2016-11-01</v>
      </c>
      <c r="B320" s="56" t="str">
        <f>+'3.1.16'!B305</f>
        <v>2018-10-31</v>
      </c>
      <c r="C320" s="56">
        <f>+'3.1.16'!C305</f>
        <v>24</v>
      </c>
      <c r="D320" s="56" t="str">
        <f>+'3.1.16'!D305</f>
        <v>CONED ROS</v>
      </c>
      <c r="E320" s="56" t="s">
        <v>370</v>
      </c>
      <c r="F320" s="79">
        <f>IF($E$11="",'3.1.16'!Y305/1000,Matrix!$E$11+('3.1.16'!Y305/1000))</f>
        <v>6.8303975497233924E-2</v>
      </c>
      <c r="G320" s="59">
        <f>IF($E$11="",'3.1.16'!Z305/1000,Matrix!$E$11+('3.1.16'!Z305/1000))</f>
        <v>7.060397549723392E-2</v>
      </c>
      <c r="H320" s="62">
        <f>IF($E$11="",'3.1.16'!AA305/1000,Matrix!$E$11+('3.1.16'!AA305/1000))</f>
        <v>7.0803975497233926E-2</v>
      </c>
      <c r="I320" s="56"/>
      <c r="J320" s="79">
        <f t="array" ref="J320">INDEX($AH$17:$AH$297,MATCH(MIN(IF($AH$17:$AH$297-(F320*(1+$BF$51))&gt;=0,$AH$17:$AH$297-(F320*(1+$BF$51)),"")),$AH$17:$AH$297-(F320*(1+$BF$51)),0))</f>
        <v>7.1849999999999969E-2</v>
      </c>
      <c r="K320" s="59">
        <f t="array" ref="K320">INDEX($AH$17:$AH$297,MATCH(MIN(IF($AH$17:$AH$297-(G320*(1+$BF$51))&gt;=0,$AH$17:$AH$297-(G320*(1+$BF$51)),"")),$AH$17:$AH$297-(G320*(1+$BF$51)),0))</f>
        <v>7.4299999999999991E-2</v>
      </c>
      <c r="L320" s="62">
        <f t="array" ref="L320">INDEX($AH$17:$AH$297,MATCH(MIN(IF($AH$17:$AH$297-(H320*(1+$BF$51))&gt;=0,$AH$17:$AH$297-(H320*(1+$BF$51)),"")),$AH$17:$AH$297-(H320*(1+$BF$51)),0))</f>
        <v>7.4649999999999994E-2</v>
      </c>
    </row>
    <row r="321" spans="1:12" x14ac:dyDescent="0.25">
      <c r="A321" s="69" t="str">
        <f>+'3.1.16'!A306</f>
        <v>2016-11-01</v>
      </c>
      <c r="B321" s="56" t="str">
        <f>+'3.1.16'!B306</f>
        <v>2019-04-30</v>
      </c>
      <c r="C321" s="56">
        <f>+'3.1.16'!C306</f>
        <v>30</v>
      </c>
      <c r="D321" s="56" t="str">
        <f>+'3.1.16'!D306</f>
        <v>CONED ROS</v>
      </c>
      <c r="E321" s="56" t="s">
        <v>370</v>
      </c>
      <c r="F321" s="79">
        <f>IF($E$11="",'3.1.16'!Y306/1000,Matrix!$E$11+('3.1.16'!Y306/1000))</f>
        <v>6.8841112777997066E-2</v>
      </c>
      <c r="G321" s="59">
        <f>IF($E$11="",'3.1.16'!Z306/1000,Matrix!$E$11+('3.1.16'!Z306/1000))</f>
        <v>7.1141112777997062E-2</v>
      </c>
      <c r="H321" s="62">
        <f>IF($E$11="",'3.1.16'!AA306/1000,Matrix!$E$11+('3.1.16'!AA306/1000))</f>
        <v>7.1341112777997068E-2</v>
      </c>
      <c r="I321" s="56"/>
      <c r="J321" s="79">
        <f t="array" ref="J321">INDEX($AH$17:$AH$297,MATCH(MIN(IF($AH$17:$AH$297-(F321*(1+$BF$51))&gt;=0,$AH$17:$AH$297-(F321*(1+$BF$51)),"")),$AH$17:$AH$297-(F321*(1+$BF$51)),0))</f>
        <v>7.2549999999999976E-2</v>
      </c>
      <c r="K321" s="59">
        <f t="array" ref="K321">INDEX($AH$17:$AH$297,MATCH(MIN(IF($AH$17:$AH$297-(G321*(1+$BF$51))&gt;=0,$AH$17:$AH$297-(G321*(1+$BF$51)),"")),$AH$17:$AH$297-(G321*(1+$BF$51)),0))</f>
        <v>7.4999999999999997E-2</v>
      </c>
      <c r="L321" s="62">
        <f t="array" ref="L321">INDEX($AH$17:$AH$297,MATCH(MIN(IF($AH$17:$AH$297-(H321*(1+$BF$51))&gt;=0,$AH$17:$AH$297-(H321*(1+$BF$51)),"")),$AH$17:$AH$297-(H321*(1+$BF$51)),0))</f>
        <v>7.535E-2</v>
      </c>
    </row>
    <row r="322" spans="1:12" x14ac:dyDescent="0.25">
      <c r="A322" s="70" t="str">
        <f>+'3.1.16'!A307</f>
        <v>2016-11-01</v>
      </c>
      <c r="B322" s="57" t="str">
        <f>+'3.1.16'!B307</f>
        <v>2019-10-31</v>
      </c>
      <c r="C322" s="57">
        <f>+'3.1.16'!C307</f>
        <v>36</v>
      </c>
      <c r="D322" s="57" t="str">
        <f>+'3.1.16'!D307</f>
        <v>CONED ROS</v>
      </c>
      <c r="E322" s="57" t="s">
        <v>370</v>
      </c>
      <c r="F322" s="81">
        <f>IF($E$11="",'3.1.16'!Y307/1000,Matrix!$E$11+('3.1.16'!Y307/1000))</f>
        <v>6.8711100974919004E-2</v>
      </c>
      <c r="G322" s="60">
        <f>IF($E$11="",'3.1.16'!Z307/1000,Matrix!$E$11+('3.1.16'!Z307/1000))</f>
        <v>7.1011100974919E-2</v>
      </c>
      <c r="H322" s="63">
        <f>IF($E$11="",'3.1.16'!AA307/1000,Matrix!$E$11+('3.1.16'!AA307/1000))</f>
        <v>7.1211100974919006E-2</v>
      </c>
      <c r="I322" s="56"/>
      <c r="J322" s="81">
        <f t="array" ref="J322">INDEX($AH$17:$AH$297,MATCH(MIN(IF($AH$17:$AH$297-(F322*(1+$BF$51))&gt;=0,$AH$17:$AH$297-(F322*(1+$BF$51)),"")),$AH$17:$AH$297-(F322*(1+$BF$51)),0))</f>
        <v>7.2549999999999976E-2</v>
      </c>
      <c r="K322" s="60">
        <f t="array" ref="K322">INDEX($AH$17:$AH$297,MATCH(MIN(IF($AH$17:$AH$297-(G322*(1+$BF$51))&gt;=0,$AH$17:$AH$297-(G322*(1+$BF$51)),"")),$AH$17:$AH$297-(G322*(1+$BF$51)),0))</f>
        <v>7.4999999999999997E-2</v>
      </c>
      <c r="L322" s="63">
        <f t="array" ref="L322">INDEX($AH$17:$AH$297,MATCH(MIN(IF($AH$17:$AH$297-(H322*(1+$BF$51))&gt;=0,$AH$17:$AH$297-(H322*(1+$BF$51)),"")),$AH$17:$AH$297-(H322*(1+$BF$51)),0))</f>
        <v>7.4999999999999997E-2</v>
      </c>
    </row>
    <row r="323" spans="1:12" x14ac:dyDescent="0.25">
      <c r="A323" s="68" t="str">
        <f>+'3.1.16'!A308</f>
        <v>2016-12-01</v>
      </c>
      <c r="B323" s="55" t="str">
        <f>+'3.1.16'!B308</f>
        <v>2017-11-30</v>
      </c>
      <c r="C323" s="55">
        <f>+'3.1.16'!C308</f>
        <v>12</v>
      </c>
      <c r="D323" s="55" t="str">
        <f>+'3.1.16'!D308</f>
        <v>CONED ROS</v>
      </c>
      <c r="E323" s="55" t="s">
        <v>370</v>
      </c>
      <c r="F323" s="80">
        <f>IF($E$11="",'3.1.16'!Y308/1000,Matrix!$E$11+('3.1.16'!Y308/1000))</f>
        <v>6.7920209034744786E-2</v>
      </c>
      <c r="G323" s="58">
        <f>IF($E$11="",'3.1.16'!Z308/1000,Matrix!$E$11+('3.1.16'!Z308/1000))</f>
        <v>7.0220209034744782E-2</v>
      </c>
      <c r="H323" s="61">
        <f>IF($E$11="",'3.1.16'!AA308/1000,Matrix!$E$11+('3.1.16'!AA308/1000))</f>
        <v>7.0420209034744788E-2</v>
      </c>
      <c r="I323" s="55"/>
      <c r="J323" s="80">
        <f t="array" ref="J323">INDEX($AH$17:$AH$297,MATCH(MIN(IF($AH$17:$AH$297-(F323*(1+$BF$51))&gt;=0,$AH$17:$AH$297-(F323*(1+$BF$51)),"")),$AH$17:$AH$297-(F323*(1+$BF$51)),0))</f>
        <v>7.1499999999999966E-2</v>
      </c>
      <c r="K323" s="58">
        <f t="array" ref="K323">INDEX($AH$17:$AH$297,MATCH(MIN(IF($AH$17:$AH$297-(G323*(1+$BF$51))&gt;=0,$AH$17:$AH$297-(G323*(1+$BF$51)),"")),$AH$17:$AH$297-(G323*(1+$BF$51)),0))</f>
        <v>7.3949999999999988E-2</v>
      </c>
      <c r="L323" s="61">
        <f t="array" ref="L323">INDEX($AH$17:$AH$297,MATCH(MIN(IF($AH$17:$AH$297-(H323*(1+$BF$51))&gt;=0,$AH$17:$AH$297-(H323*(1+$BF$51)),"")),$AH$17:$AH$297-(H323*(1+$BF$51)),0))</f>
        <v>7.4299999999999991E-2</v>
      </c>
    </row>
    <row r="324" spans="1:12" x14ac:dyDescent="0.25">
      <c r="A324" s="69" t="str">
        <f>+'3.1.16'!A309</f>
        <v>2016-12-01</v>
      </c>
      <c r="B324" s="56" t="str">
        <f>+'3.1.16'!B309</f>
        <v>2018-05-31</v>
      </c>
      <c r="C324" s="56">
        <f>+'3.1.16'!C309</f>
        <v>18</v>
      </c>
      <c r="D324" s="56" t="str">
        <f>+'3.1.16'!D309</f>
        <v>CONED ROS</v>
      </c>
      <c r="E324" s="56" t="s">
        <v>370</v>
      </c>
      <c r="F324" s="79">
        <f>IF($E$11="",'3.1.16'!Y309/1000,Matrix!$E$11+('3.1.16'!Y309/1000))</f>
        <v>6.9737494505530434E-2</v>
      </c>
      <c r="G324" s="59">
        <f>IF($E$11="",'3.1.16'!Z309/1000,Matrix!$E$11+('3.1.16'!Z309/1000))</f>
        <v>7.2037494505530431E-2</v>
      </c>
      <c r="H324" s="62">
        <f>IF($E$11="",'3.1.16'!AA309/1000,Matrix!$E$11+('3.1.16'!AA309/1000))</f>
        <v>7.2237494505530436E-2</v>
      </c>
      <c r="I324" s="56"/>
      <c r="J324" s="79">
        <f t="array" ref="J324">INDEX($AH$17:$AH$297,MATCH(MIN(IF($AH$17:$AH$297-(F324*(1+$BF$51))&gt;=0,$AH$17:$AH$297-(F324*(1+$BF$51)),"")),$AH$17:$AH$297-(F324*(1+$BF$51)),0))</f>
        <v>7.3599999999999985E-2</v>
      </c>
      <c r="K324" s="59">
        <f t="array" ref="K324">INDEX($AH$17:$AH$297,MATCH(MIN(IF($AH$17:$AH$297-(G324*(1+$BF$51))&gt;=0,$AH$17:$AH$297-(G324*(1+$BF$51)),"")),$AH$17:$AH$297-(G324*(1+$BF$51)),0))</f>
        <v>7.6050000000000006E-2</v>
      </c>
      <c r="L324" s="62">
        <f t="array" ref="L324">INDEX($AH$17:$AH$297,MATCH(MIN(IF($AH$17:$AH$297-(H324*(1+$BF$51))&gt;=0,$AH$17:$AH$297-(H324*(1+$BF$51)),"")),$AH$17:$AH$297-(H324*(1+$BF$51)),0))</f>
        <v>7.6050000000000006E-2</v>
      </c>
    </row>
    <row r="325" spans="1:12" x14ac:dyDescent="0.25">
      <c r="A325" s="69" t="str">
        <f>+'3.1.16'!A310</f>
        <v>2016-12-01</v>
      </c>
      <c r="B325" s="56" t="str">
        <f>+'3.1.16'!B310</f>
        <v>2018-11-30</v>
      </c>
      <c r="C325" s="56">
        <f>+'3.1.16'!C310</f>
        <v>24</v>
      </c>
      <c r="D325" s="56" t="str">
        <f>+'3.1.16'!D310</f>
        <v>CONED ROS</v>
      </c>
      <c r="E325" s="56" t="s">
        <v>370</v>
      </c>
      <c r="F325" s="79">
        <f>IF($E$11="",'3.1.16'!Y310/1000,Matrix!$E$11+('3.1.16'!Y310/1000))</f>
        <v>6.8635864003801728E-2</v>
      </c>
      <c r="G325" s="59">
        <f>IF($E$11="",'3.1.16'!Z310/1000,Matrix!$E$11+('3.1.16'!Z310/1000))</f>
        <v>7.0935864003801724E-2</v>
      </c>
      <c r="H325" s="62">
        <f>IF($E$11="",'3.1.16'!AA310/1000,Matrix!$E$11+('3.1.16'!AA310/1000))</f>
        <v>7.113586400380173E-2</v>
      </c>
      <c r="I325" s="56"/>
      <c r="J325" s="79">
        <f t="array" ref="J325">INDEX($AH$17:$AH$297,MATCH(MIN(IF($AH$17:$AH$297-(F325*(1+$BF$51))&gt;=0,$AH$17:$AH$297-(F325*(1+$BF$51)),"")),$AH$17:$AH$297-(F325*(1+$BF$51)),0))</f>
        <v>7.2199999999999973E-2</v>
      </c>
      <c r="K325" s="59">
        <f t="array" ref="K325">INDEX($AH$17:$AH$297,MATCH(MIN(IF($AH$17:$AH$297-(G325*(1+$BF$51))&gt;=0,$AH$17:$AH$297-(G325*(1+$BF$51)),"")),$AH$17:$AH$297-(G325*(1+$BF$51)),0))</f>
        <v>7.4649999999999994E-2</v>
      </c>
      <c r="L325" s="62">
        <f t="array" ref="L325">INDEX($AH$17:$AH$297,MATCH(MIN(IF($AH$17:$AH$297-(H325*(1+$BF$51))&gt;=0,$AH$17:$AH$297-(H325*(1+$BF$51)),"")),$AH$17:$AH$297-(H325*(1+$BF$51)),0))</f>
        <v>7.4999999999999997E-2</v>
      </c>
    </row>
    <row r="326" spans="1:12" x14ac:dyDescent="0.25">
      <c r="A326" s="69" t="str">
        <f>+'3.1.16'!A311</f>
        <v>2016-12-01</v>
      </c>
      <c r="B326" s="56" t="str">
        <f>+'3.1.16'!B311</f>
        <v>2019-05-31</v>
      </c>
      <c r="C326" s="56">
        <f>+'3.1.16'!C311</f>
        <v>30</v>
      </c>
      <c r="D326" s="56" t="str">
        <f>+'3.1.16'!D311</f>
        <v>CONED ROS</v>
      </c>
      <c r="E326" s="56" t="s">
        <v>370</v>
      </c>
      <c r="F326" s="79">
        <f>IF($E$11="",'3.1.16'!Y311/1000,Matrix!$E$11+('3.1.16'!Y311/1000))</f>
        <v>6.9490119737851103E-2</v>
      </c>
      <c r="G326" s="59">
        <f>IF($E$11="",'3.1.16'!Z311/1000,Matrix!$E$11+('3.1.16'!Z311/1000))</f>
        <v>7.1790119737851099E-2</v>
      </c>
      <c r="H326" s="62">
        <f>IF($E$11="",'3.1.16'!AA311/1000,Matrix!$E$11+('3.1.16'!AA311/1000))</f>
        <v>7.1990119737851105E-2</v>
      </c>
      <c r="I326" s="56"/>
      <c r="J326" s="79">
        <f t="array" ref="J326">INDEX($AH$17:$AH$297,MATCH(MIN(IF($AH$17:$AH$297-(F326*(1+$BF$51))&gt;=0,$AH$17:$AH$297-(F326*(1+$BF$51)),"")),$AH$17:$AH$297-(F326*(1+$BF$51)),0))</f>
        <v>7.3249999999999982E-2</v>
      </c>
      <c r="K326" s="59">
        <f t="array" ref="K326">INDEX($AH$17:$AH$297,MATCH(MIN(IF($AH$17:$AH$297-(G326*(1+$BF$51))&gt;=0,$AH$17:$AH$297-(G326*(1+$BF$51)),"")),$AH$17:$AH$297-(G326*(1+$BF$51)),0))</f>
        <v>7.5700000000000003E-2</v>
      </c>
      <c r="L326" s="62">
        <f t="array" ref="L326">INDEX($AH$17:$AH$297,MATCH(MIN(IF($AH$17:$AH$297-(H326*(1+$BF$51))&gt;=0,$AH$17:$AH$297-(H326*(1+$BF$51)),"")),$AH$17:$AH$297-(H326*(1+$BF$51)),0))</f>
        <v>7.6050000000000006E-2</v>
      </c>
    </row>
    <row r="327" spans="1:12" x14ac:dyDescent="0.25">
      <c r="A327" s="70" t="str">
        <f>+'3.1.16'!A312</f>
        <v>2016-12-01</v>
      </c>
      <c r="B327" s="57" t="str">
        <f>+'3.1.16'!B312</f>
        <v>2019-11-30</v>
      </c>
      <c r="C327" s="57">
        <f>+'3.1.16'!C312</f>
        <v>36</v>
      </c>
      <c r="D327" s="57" t="str">
        <f>+'3.1.16'!D312</f>
        <v>CONED ROS</v>
      </c>
      <c r="E327" s="57" t="s">
        <v>370</v>
      </c>
      <c r="F327" s="81">
        <f>IF($E$11="",'3.1.16'!Y312/1000,Matrix!$E$11+('3.1.16'!Y312/1000))</f>
        <v>6.9347619068620858E-2</v>
      </c>
      <c r="G327" s="60">
        <f>IF($E$11="",'3.1.16'!Z312/1000,Matrix!$E$11+('3.1.16'!Z312/1000))</f>
        <v>7.1647619068620855E-2</v>
      </c>
      <c r="H327" s="63">
        <f>IF($E$11="",'3.1.16'!AA312/1000,Matrix!$E$11+('3.1.16'!AA312/1000))</f>
        <v>7.184761906862086E-2</v>
      </c>
      <c r="I327" s="56"/>
      <c r="J327" s="81">
        <f t="array" ref="J327">INDEX($AH$17:$AH$297,MATCH(MIN(IF($AH$17:$AH$297-(F327*(1+$BF$51))&gt;=0,$AH$17:$AH$297-(F327*(1+$BF$51)),"")),$AH$17:$AH$297-(F327*(1+$BF$51)),0))</f>
        <v>7.3249999999999982E-2</v>
      </c>
      <c r="K327" s="60">
        <f t="array" ref="K327">INDEX($AH$17:$AH$297,MATCH(MIN(IF($AH$17:$AH$297-(G327*(1+$BF$51))&gt;=0,$AH$17:$AH$297-(G327*(1+$BF$51)),"")),$AH$17:$AH$297-(G327*(1+$BF$51)),0))</f>
        <v>7.5700000000000003E-2</v>
      </c>
      <c r="L327" s="63">
        <f t="array" ref="L327">INDEX($AH$17:$AH$297,MATCH(MIN(IF($AH$17:$AH$297-(H327*(1+$BF$51))&gt;=0,$AH$17:$AH$297-(H327*(1+$BF$51)),"")),$AH$17:$AH$297-(H327*(1+$BF$51)),0))</f>
        <v>7.5700000000000003E-2</v>
      </c>
    </row>
    <row r="328" spans="1:12" x14ac:dyDescent="0.25">
      <c r="A328" s="68" t="str">
        <f>+'3.1.16'!A313</f>
        <v>2017-01-01</v>
      </c>
      <c r="B328" s="55" t="str">
        <f>+'3.1.16'!B313</f>
        <v>2017-12-31</v>
      </c>
      <c r="C328" s="55">
        <f>+'3.1.16'!C313</f>
        <v>12</v>
      </c>
      <c r="D328" s="55" t="str">
        <f>+'3.1.16'!D313</f>
        <v>CONED ROS</v>
      </c>
      <c r="E328" s="55" t="s">
        <v>370</v>
      </c>
      <c r="F328" s="80">
        <f>IF($E$11="",'3.1.16'!Y313/1000,Matrix!$E$11+('3.1.16'!Y313/1000))</f>
        <v>6.8418668053162546E-2</v>
      </c>
      <c r="G328" s="58">
        <f>IF($E$11="",'3.1.16'!Z313/1000,Matrix!$E$11+('3.1.16'!Z313/1000))</f>
        <v>7.0718668053162542E-2</v>
      </c>
      <c r="H328" s="61">
        <f>IF($E$11="",'3.1.16'!AA313/1000,Matrix!$E$11+('3.1.16'!AA313/1000))</f>
        <v>7.0918668053162548E-2</v>
      </c>
      <c r="I328" s="55"/>
      <c r="J328" s="80">
        <f t="array" ref="J328">INDEX($AH$17:$AH$297,MATCH(MIN(IF($AH$17:$AH$297-(F328*(1+$BF$51))&gt;=0,$AH$17:$AH$297-(F328*(1+$BF$51)),"")),$AH$17:$AH$297-(F328*(1+$BF$51)),0))</f>
        <v>7.2199999999999973E-2</v>
      </c>
      <c r="K328" s="58">
        <f t="array" ref="K328">INDEX($AH$17:$AH$297,MATCH(MIN(IF($AH$17:$AH$297-(G328*(1+$BF$51))&gt;=0,$AH$17:$AH$297-(G328*(1+$BF$51)),"")),$AH$17:$AH$297-(G328*(1+$BF$51)),0))</f>
        <v>7.4649999999999994E-2</v>
      </c>
      <c r="L328" s="61">
        <f t="array" ref="L328">INDEX($AH$17:$AH$297,MATCH(MIN(IF($AH$17:$AH$297-(H328*(1+$BF$51))&gt;=0,$AH$17:$AH$297-(H328*(1+$BF$51)),"")),$AH$17:$AH$297-(H328*(1+$BF$51)),0))</f>
        <v>7.4649999999999994E-2</v>
      </c>
    </row>
    <row r="329" spans="1:12" x14ac:dyDescent="0.25">
      <c r="A329" s="69" t="str">
        <f>+'3.1.16'!A314</f>
        <v>2017-01-01</v>
      </c>
      <c r="B329" s="56" t="str">
        <f>+'3.1.16'!B314</f>
        <v>2018-06-30</v>
      </c>
      <c r="C329" s="56">
        <f>+'3.1.16'!C314</f>
        <v>18</v>
      </c>
      <c r="D329" s="56" t="str">
        <f>+'3.1.16'!D314</f>
        <v>CONED ROS</v>
      </c>
      <c r="E329" s="56" t="s">
        <v>370</v>
      </c>
      <c r="F329" s="79">
        <f>IF($E$11="",'3.1.16'!Y314/1000,Matrix!$E$11+('3.1.16'!Y314/1000))</f>
        <v>7.0071905212080121E-2</v>
      </c>
      <c r="G329" s="59">
        <f>IF($E$11="",'3.1.16'!Z314/1000,Matrix!$E$11+('3.1.16'!Z314/1000))</f>
        <v>7.2371905212080118E-2</v>
      </c>
      <c r="H329" s="62">
        <f>IF($E$11="",'3.1.16'!AA314/1000,Matrix!$E$11+('3.1.16'!AA314/1000))</f>
        <v>7.2571905212080123E-2</v>
      </c>
      <c r="I329" s="56"/>
      <c r="J329" s="79">
        <f t="array" ref="J329">INDEX($AH$17:$AH$297,MATCH(MIN(IF($AH$17:$AH$297-(F329*(1+$BF$51))&gt;=0,$AH$17:$AH$297-(F329*(1+$BF$51)),"")),$AH$17:$AH$297-(F329*(1+$BF$51)),0))</f>
        <v>7.3949999999999988E-2</v>
      </c>
      <c r="K329" s="59">
        <f t="array" ref="K329">INDEX($AH$17:$AH$297,MATCH(MIN(IF($AH$17:$AH$297-(G329*(1+$BF$51))&gt;=0,$AH$17:$AH$297-(G329*(1+$BF$51)),"")),$AH$17:$AH$297-(G329*(1+$BF$51)),0))</f>
        <v>7.640000000000001E-2</v>
      </c>
      <c r="L329" s="62">
        <f t="array" ref="L329">INDEX($AH$17:$AH$297,MATCH(MIN(IF($AH$17:$AH$297-(H329*(1+$BF$51))&gt;=0,$AH$17:$AH$297-(H329*(1+$BF$51)),"")),$AH$17:$AH$297-(H329*(1+$BF$51)),0))</f>
        <v>7.640000000000001E-2</v>
      </c>
    </row>
    <row r="330" spans="1:12" x14ac:dyDescent="0.25">
      <c r="A330" s="69" t="str">
        <f>+'3.1.16'!A315</f>
        <v>2017-01-01</v>
      </c>
      <c r="B330" s="56" t="str">
        <f>+'3.1.16'!B315</f>
        <v>2018-12-31</v>
      </c>
      <c r="C330" s="56">
        <f>+'3.1.16'!C315</f>
        <v>24</v>
      </c>
      <c r="D330" s="56" t="str">
        <f>+'3.1.16'!D315</f>
        <v>CONED ROS</v>
      </c>
      <c r="E330" s="56" t="s">
        <v>370</v>
      </c>
      <c r="F330" s="79">
        <f>IF($E$11="",'3.1.16'!Y315/1000,Matrix!$E$11+('3.1.16'!Y315/1000))</f>
        <v>6.8703079038262532E-2</v>
      </c>
      <c r="G330" s="59">
        <f>IF($E$11="",'3.1.16'!Z315/1000,Matrix!$E$11+('3.1.16'!Z315/1000))</f>
        <v>7.1003079038262529E-2</v>
      </c>
      <c r="H330" s="62">
        <f>IF($E$11="",'3.1.16'!AA315/1000,Matrix!$E$11+('3.1.16'!AA315/1000))</f>
        <v>7.1203079038262534E-2</v>
      </c>
      <c r="I330" s="56"/>
      <c r="J330" s="79">
        <f t="array" ref="J330">INDEX($AH$17:$AH$297,MATCH(MIN(IF($AH$17:$AH$297-(F330*(1+$BF$51))&gt;=0,$AH$17:$AH$297-(F330*(1+$BF$51)),"")),$AH$17:$AH$297-(F330*(1+$BF$51)),0))</f>
        <v>7.2549999999999976E-2</v>
      </c>
      <c r="K330" s="59">
        <f t="array" ref="K330">INDEX($AH$17:$AH$297,MATCH(MIN(IF($AH$17:$AH$297-(G330*(1+$BF$51))&gt;=0,$AH$17:$AH$297-(G330*(1+$BF$51)),"")),$AH$17:$AH$297-(G330*(1+$BF$51)),0))</f>
        <v>7.4999999999999997E-2</v>
      </c>
      <c r="L330" s="62">
        <f t="array" ref="L330">INDEX($AH$17:$AH$297,MATCH(MIN(IF($AH$17:$AH$297-(H330*(1+$BF$51))&gt;=0,$AH$17:$AH$297-(H330*(1+$BF$51)),"")),$AH$17:$AH$297-(H330*(1+$BF$51)),0))</f>
        <v>7.4999999999999997E-2</v>
      </c>
    </row>
    <row r="331" spans="1:12" x14ac:dyDescent="0.25">
      <c r="A331" s="69" t="str">
        <f>+'3.1.16'!A316</f>
        <v>2017-01-01</v>
      </c>
      <c r="B331" s="56" t="str">
        <f>+'3.1.16'!B316</f>
        <v>2019-06-30</v>
      </c>
      <c r="C331" s="56">
        <f>+'3.1.16'!C316</f>
        <v>30</v>
      </c>
      <c r="D331" s="56" t="str">
        <f>+'3.1.16'!D316</f>
        <v>CONED ROS</v>
      </c>
      <c r="E331" s="56" t="s">
        <v>370</v>
      </c>
      <c r="F331" s="79">
        <f>IF($E$11="",'3.1.16'!Y316/1000,Matrix!$E$11+('3.1.16'!Y316/1000))</f>
        <v>6.9644572630402496E-2</v>
      </c>
      <c r="G331" s="59">
        <f>IF($E$11="",'3.1.16'!Z316/1000,Matrix!$E$11+('3.1.16'!Z316/1000))</f>
        <v>7.1944572630402492E-2</v>
      </c>
      <c r="H331" s="62">
        <f>IF($E$11="",'3.1.16'!AA316/1000,Matrix!$E$11+('3.1.16'!AA316/1000))</f>
        <v>7.2144572630402498E-2</v>
      </c>
      <c r="I331" s="56"/>
      <c r="J331" s="79">
        <f t="array" ref="J331">INDEX($AH$17:$AH$297,MATCH(MIN(IF($AH$17:$AH$297-(F331*(1+$BF$51))&gt;=0,$AH$17:$AH$297-(F331*(1+$BF$51)),"")),$AH$17:$AH$297-(F331*(1+$BF$51)),0))</f>
        <v>7.3599999999999985E-2</v>
      </c>
      <c r="K331" s="59">
        <f t="array" ref="K331">INDEX($AH$17:$AH$297,MATCH(MIN(IF($AH$17:$AH$297-(G331*(1+$BF$51))&gt;=0,$AH$17:$AH$297-(G331*(1+$BF$51)),"")),$AH$17:$AH$297-(G331*(1+$BF$51)),0))</f>
        <v>7.5700000000000003E-2</v>
      </c>
      <c r="L331" s="62">
        <f t="array" ref="L331">INDEX($AH$17:$AH$297,MATCH(MIN(IF($AH$17:$AH$297-(H331*(1+$BF$51))&gt;=0,$AH$17:$AH$297-(H331*(1+$BF$51)),"")),$AH$17:$AH$297-(H331*(1+$BF$51)),0))</f>
        <v>7.6050000000000006E-2</v>
      </c>
    </row>
    <row r="332" spans="1:12" x14ac:dyDescent="0.25">
      <c r="A332" s="70" t="str">
        <f>+'3.1.16'!A317</f>
        <v>2017-01-01</v>
      </c>
      <c r="B332" s="57" t="str">
        <f>+'3.1.16'!B317</f>
        <v>2019-12-31</v>
      </c>
      <c r="C332" s="57">
        <f>+'3.1.16'!C317</f>
        <v>36</v>
      </c>
      <c r="D332" s="57" t="str">
        <f>+'3.1.16'!D317</f>
        <v>CONED ROS</v>
      </c>
      <c r="E332" s="57" t="s">
        <v>370</v>
      </c>
      <c r="F332" s="81">
        <f>IF($E$11="",'3.1.16'!Y317/1000,Matrix!$E$11+('3.1.16'!Y317/1000))</f>
        <v>6.982934746216056E-2</v>
      </c>
      <c r="G332" s="60">
        <f>IF($E$11="",'3.1.16'!Z317/1000,Matrix!$E$11+('3.1.16'!Z317/1000))</f>
        <v>7.2129347462160556E-2</v>
      </c>
      <c r="H332" s="63">
        <f>IF($E$11="",'3.1.16'!AA317/1000,Matrix!$E$11+('3.1.16'!AA317/1000))</f>
        <v>7.2329347462160562E-2</v>
      </c>
      <c r="I332" s="56"/>
      <c r="J332" s="81">
        <f t="array" ref="J332">INDEX($AH$17:$AH$297,MATCH(MIN(IF($AH$17:$AH$297-(F332*(1+$BF$51))&gt;=0,$AH$17:$AH$297-(F332*(1+$BF$51)),"")),$AH$17:$AH$297-(F332*(1+$BF$51)),0))</f>
        <v>7.3599999999999985E-2</v>
      </c>
      <c r="K332" s="60">
        <f t="array" ref="K332">INDEX($AH$17:$AH$297,MATCH(MIN(IF($AH$17:$AH$297-(G332*(1+$BF$51))&gt;=0,$AH$17:$AH$297-(G332*(1+$BF$51)),"")),$AH$17:$AH$297-(G332*(1+$BF$51)),0))</f>
        <v>7.6050000000000006E-2</v>
      </c>
      <c r="L332" s="63">
        <f t="array" ref="L332">INDEX($AH$17:$AH$297,MATCH(MIN(IF($AH$17:$AH$297-(H332*(1+$BF$51))&gt;=0,$AH$17:$AH$297-(H332*(1+$BF$51)),"")),$AH$17:$AH$297-(H332*(1+$BF$51)),0))</f>
        <v>7.640000000000001E-2</v>
      </c>
    </row>
    <row r="333" spans="1:12" x14ac:dyDescent="0.25">
      <c r="A333" s="68" t="str">
        <f>+'3.1.16'!A318</f>
        <v>2017-02-01</v>
      </c>
      <c r="B333" s="55" t="str">
        <f>+'3.1.16'!B318</f>
        <v>2018-01-31</v>
      </c>
      <c r="C333" s="55">
        <f>+'3.1.16'!C318</f>
        <v>12</v>
      </c>
      <c r="D333" s="55" t="str">
        <f>+'3.1.16'!D318</f>
        <v>CONED ROS</v>
      </c>
      <c r="E333" s="55" t="s">
        <v>370</v>
      </c>
      <c r="F333" s="80">
        <f>IF($E$11="",'3.1.16'!Y318/1000,Matrix!$E$11+('3.1.16'!Y318/1000))</f>
        <v>6.9400752115753958E-2</v>
      </c>
      <c r="G333" s="58">
        <f>IF($E$11="",'3.1.16'!Z318/1000,Matrix!$E$11+('3.1.16'!Z318/1000))</f>
        <v>7.1700752115753955E-2</v>
      </c>
      <c r="H333" s="61">
        <f>IF($E$11="",'3.1.16'!AA318/1000,Matrix!$E$11+('3.1.16'!AA318/1000))</f>
        <v>7.190075211575396E-2</v>
      </c>
      <c r="I333" s="55"/>
      <c r="J333" s="80">
        <f t="array" ref="J333">INDEX($AH$17:$AH$297,MATCH(MIN(IF($AH$17:$AH$297-(F333*(1+$BF$51))&gt;=0,$AH$17:$AH$297-(F333*(1+$BF$51)),"")),$AH$17:$AH$297-(F333*(1+$BF$51)),0))</f>
        <v>7.3249999999999982E-2</v>
      </c>
      <c r="K333" s="58">
        <f t="array" ref="K333">INDEX($AH$17:$AH$297,MATCH(MIN(IF($AH$17:$AH$297-(G333*(1+$BF$51))&gt;=0,$AH$17:$AH$297-(G333*(1+$BF$51)),"")),$AH$17:$AH$297-(G333*(1+$BF$51)),0))</f>
        <v>7.5700000000000003E-2</v>
      </c>
      <c r="L333" s="61">
        <f t="array" ref="L333">INDEX($AH$17:$AH$297,MATCH(MIN(IF($AH$17:$AH$297-(H333*(1+$BF$51))&gt;=0,$AH$17:$AH$297-(H333*(1+$BF$51)),"")),$AH$17:$AH$297-(H333*(1+$BF$51)),0))</f>
        <v>7.5700000000000003E-2</v>
      </c>
    </row>
    <row r="334" spans="1:12" x14ac:dyDescent="0.25">
      <c r="A334" s="69" t="str">
        <f>+'3.1.16'!A319</f>
        <v>2017-02-01</v>
      </c>
      <c r="B334" s="56" t="str">
        <f>+'3.1.16'!B319</f>
        <v>2018-07-31</v>
      </c>
      <c r="C334" s="56">
        <f>+'3.1.16'!C319</f>
        <v>18</v>
      </c>
      <c r="D334" s="56" t="str">
        <f>+'3.1.16'!D319</f>
        <v>CONED ROS</v>
      </c>
      <c r="E334" s="56" t="s">
        <v>370</v>
      </c>
      <c r="F334" s="79">
        <f>IF($E$11="",'3.1.16'!Y319/1000,Matrix!$E$11+('3.1.16'!Y319/1000))</f>
        <v>6.9302117822597875E-2</v>
      </c>
      <c r="G334" s="59">
        <f>IF($E$11="",'3.1.16'!Z319/1000,Matrix!$E$11+('3.1.16'!Z319/1000))</f>
        <v>7.1602117822597872E-2</v>
      </c>
      <c r="H334" s="62">
        <f>IF($E$11="",'3.1.16'!AA319/1000,Matrix!$E$11+('3.1.16'!AA319/1000))</f>
        <v>7.1802117822597877E-2</v>
      </c>
      <c r="I334" s="56"/>
      <c r="J334" s="79">
        <f t="array" ref="J334">INDEX($AH$17:$AH$297,MATCH(MIN(IF($AH$17:$AH$297-(F334*(1+$BF$51))&gt;=0,$AH$17:$AH$297-(F334*(1+$BF$51)),"")),$AH$17:$AH$297-(F334*(1+$BF$51)),0))</f>
        <v>7.2899999999999979E-2</v>
      </c>
      <c r="K334" s="59">
        <f t="array" ref="K334">INDEX($AH$17:$AH$297,MATCH(MIN(IF($AH$17:$AH$297-(G334*(1+$BF$51))&gt;=0,$AH$17:$AH$297-(G334*(1+$BF$51)),"")),$AH$17:$AH$297-(G334*(1+$BF$51)),0))</f>
        <v>7.535E-2</v>
      </c>
      <c r="L334" s="62">
        <f t="array" ref="L334">INDEX($AH$17:$AH$297,MATCH(MIN(IF($AH$17:$AH$297-(H334*(1+$BF$51))&gt;=0,$AH$17:$AH$297-(H334*(1+$BF$51)),"")),$AH$17:$AH$297-(H334*(1+$BF$51)),0))</f>
        <v>7.5700000000000003E-2</v>
      </c>
    </row>
    <row r="335" spans="1:12" x14ac:dyDescent="0.25">
      <c r="A335" s="69" t="str">
        <f>+'3.1.16'!A320</f>
        <v>2017-02-01</v>
      </c>
      <c r="B335" s="56" t="str">
        <f>+'3.1.16'!B320</f>
        <v>2019-01-31</v>
      </c>
      <c r="C335" s="56">
        <f>+'3.1.16'!C320</f>
        <v>24</v>
      </c>
      <c r="D335" s="56" t="str">
        <f>+'3.1.16'!D320</f>
        <v>CONED ROS</v>
      </c>
      <c r="E335" s="56" t="s">
        <v>370</v>
      </c>
      <c r="F335" s="79">
        <f>IF($E$11="",'3.1.16'!Y320/1000,Matrix!$E$11+('3.1.16'!Y320/1000))</f>
        <v>6.918742606879523E-2</v>
      </c>
      <c r="G335" s="59">
        <f>IF($E$11="",'3.1.16'!Z320/1000,Matrix!$E$11+('3.1.16'!Z320/1000))</f>
        <v>7.1487426068795226E-2</v>
      </c>
      <c r="H335" s="62">
        <f>IF($E$11="",'3.1.16'!AA320/1000,Matrix!$E$11+('3.1.16'!AA320/1000))</f>
        <v>7.1687426068795232E-2</v>
      </c>
      <c r="I335" s="56"/>
      <c r="J335" s="79">
        <f t="array" ref="J335">INDEX($AH$17:$AH$297,MATCH(MIN(IF($AH$17:$AH$297-(F335*(1+$BF$51))&gt;=0,$AH$17:$AH$297-(F335*(1+$BF$51)),"")),$AH$17:$AH$297-(F335*(1+$BF$51)),0))</f>
        <v>7.2899999999999979E-2</v>
      </c>
      <c r="K335" s="59">
        <f t="array" ref="K335">INDEX($AH$17:$AH$297,MATCH(MIN(IF($AH$17:$AH$297-(G335*(1+$BF$51))&gt;=0,$AH$17:$AH$297-(G335*(1+$BF$51)),"")),$AH$17:$AH$297-(G335*(1+$BF$51)),0))</f>
        <v>7.535E-2</v>
      </c>
      <c r="L335" s="62">
        <f t="array" ref="L335">INDEX($AH$17:$AH$297,MATCH(MIN(IF($AH$17:$AH$297-(H335*(1+$BF$51))&gt;=0,$AH$17:$AH$297-(H335*(1+$BF$51)),"")),$AH$17:$AH$297-(H335*(1+$BF$51)),0))</f>
        <v>7.5700000000000003E-2</v>
      </c>
    </row>
    <row r="336" spans="1:12" x14ac:dyDescent="0.25">
      <c r="A336" s="69" t="str">
        <f>+'3.1.16'!A321</f>
        <v>2017-02-01</v>
      </c>
      <c r="B336" s="56" t="str">
        <f>+'3.1.16'!B321</f>
        <v>2019-07-31</v>
      </c>
      <c r="C336" s="56">
        <f>+'3.1.16'!C321</f>
        <v>30</v>
      </c>
      <c r="D336" s="56" t="str">
        <f>+'3.1.16'!D321</f>
        <v>CONED ROS</v>
      </c>
      <c r="E336" s="56" t="s">
        <v>370</v>
      </c>
      <c r="F336" s="79">
        <f>IF($E$11="",'3.1.16'!Y321/1000,Matrix!$E$11+('3.1.16'!Y321/1000))</f>
        <v>6.9291790290879965E-2</v>
      </c>
      <c r="G336" s="59">
        <f>IF($E$11="",'3.1.16'!Z321/1000,Matrix!$E$11+('3.1.16'!Z321/1000))</f>
        <v>7.1591790290879961E-2</v>
      </c>
      <c r="H336" s="62">
        <f>IF($E$11="",'3.1.16'!AA321/1000,Matrix!$E$11+('3.1.16'!AA321/1000))</f>
        <v>7.1791790290879953E-2</v>
      </c>
      <c r="I336" s="56"/>
      <c r="J336" s="79">
        <f t="array" ref="J336">INDEX($AH$17:$AH$297,MATCH(MIN(IF($AH$17:$AH$297-(F336*(1+$BF$51))&gt;=0,$AH$17:$AH$297-(F336*(1+$BF$51)),"")),$AH$17:$AH$297-(F336*(1+$BF$51)),0))</f>
        <v>7.2899999999999979E-2</v>
      </c>
      <c r="K336" s="59">
        <f t="array" ref="K336">INDEX($AH$17:$AH$297,MATCH(MIN(IF($AH$17:$AH$297-(G336*(1+$BF$51))&gt;=0,$AH$17:$AH$297-(G336*(1+$BF$51)),"")),$AH$17:$AH$297-(G336*(1+$BF$51)),0))</f>
        <v>7.535E-2</v>
      </c>
      <c r="L336" s="62">
        <f t="array" ref="L336">INDEX($AH$17:$AH$297,MATCH(MIN(IF($AH$17:$AH$297-(H336*(1+$BF$51))&gt;=0,$AH$17:$AH$297-(H336*(1+$BF$51)),"")),$AH$17:$AH$297-(H336*(1+$BF$51)),0))</f>
        <v>7.5700000000000003E-2</v>
      </c>
    </row>
    <row r="337" spans="1:12" x14ac:dyDescent="0.25">
      <c r="A337" s="70" t="str">
        <f>+'3.1.16'!A322</f>
        <v>2017-02-01</v>
      </c>
      <c r="B337" s="57" t="str">
        <f>+'3.1.16'!B322</f>
        <v>2020-01-31</v>
      </c>
      <c r="C337" s="57">
        <f>+'3.1.16'!C322</f>
        <v>36</v>
      </c>
      <c r="D337" s="57" t="str">
        <f>+'3.1.16'!D322</f>
        <v>CONED ROS</v>
      </c>
      <c r="E337" s="57" t="s">
        <v>370</v>
      </c>
      <c r="F337" s="81">
        <f>IF($E$11="",'3.1.16'!Y322/1000,Matrix!$E$11+('3.1.16'!Y322/1000))</f>
        <v>7.0539952118625029E-2</v>
      </c>
      <c r="G337" s="60">
        <f>IF($E$11="",'3.1.16'!Z322/1000,Matrix!$E$11+('3.1.16'!Z322/1000))</f>
        <v>7.2839952118625026E-2</v>
      </c>
      <c r="H337" s="63">
        <f>IF($E$11="",'3.1.16'!AA322/1000,Matrix!$E$11+('3.1.16'!AA322/1000))</f>
        <v>7.3039952118625018E-2</v>
      </c>
      <c r="I337" s="56"/>
      <c r="J337" s="81">
        <f t="array" ref="J337">INDEX($AH$17:$AH$297,MATCH(MIN(IF($AH$17:$AH$297-(F337*(1+$BF$51))&gt;=0,$AH$17:$AH$297-(F337*(1+$BF$51)),"")),$AH$17:$AH$297-(F337*(1+$BF$51)),0))</f>
        <v>7.4299999999999991E-2</v>
      </c>
      <c r="K337" s="60">
        <f t="array" ref="K337">INDEX($AH$17:$AH$297,MATCH(MIN(IF($AH$17:$AH$297-(G337*(1+$BF$51))&gt;=0,$AH$17:$AH$297-(G337*(1+$BF$51)),"")),$AH$17:$AH$297-(G337*(1+$BF$51)),0))</f>
        <v>7.6750000000000013E-2</v>
      </c>
      <c r="L337" s="63">
        <f t="array" ref="L337">INDEX($AH$17:$AH$297,MATCH(MIN(IF($AH$17:$AH$297-(H337*(1+$BF$51))&gt;=0,$AH$17:$AH$297-(H337*(1+$BF$51)),"")),$AH$17:$AH$297-(H337*(1+$BF$51)),0))</f>
        <v>7.7100000000000016E-2</v>
      </c>
    </row>
    <row r="338" spans="1:12" x14ac:dyDescent="0.25">
      <c r="A338" s="68" t="str">
        <f>+'3.1.16'!A323</f>
        <v>2017-03-01</v>
      </c>
      <c r="B338" s="55" t="str">
        <f>+'3.1.16'!B323</f>
        <v>2018-02-28</v>
      </c>
      <c r="C338" s="55">
        <f>+'3.1.16'!C323</f>
        <v>12</v>
      </c>
      <c r="D338" s="55" t="str">
        <f>+'3.1.16'!D323</f>
        <v>CONED ROS</v>
      </c>
      <c r="E338" s="55" t="s">
        <v>370</v>
      </c>
      <c r="F338" s="80">
        <f>IF($E$11="",'3.1.16'!Y323/1000,Matrix!$E$11+('3.1.16'!Y323/1000))</f>
        <v>7.0143696632994357E-2</v>
      </c>
      <c r="G338" s="58">
        <f>IF($E$11="",'3.1.16'!Z323/1000,Matrix!$E$11+('3.1.16'!Z323/1000))</f>
        <v>7.2443696632994353E-2</v>
      </c>
      <c r="H338" s="61">
        <f>IF($E$11="",'3.1.16'!AA323/1000,Matrix!$E$11+('3.1.16'!AA323/1000))</f>
        <v>7.2643696632994359E-2</v>
      </c>
      <c r="I338" s="55"/>
      <c r="J338" s="80">
        <f t="array" ref="J338">INDEX($AH$17:$AH$297,MATCH(MIN(IF($AH$17:$AH$297-(F338*(1+$BF$51))&gt;=0,$AH$17:$AH$297-(F338*(1+$BF$51)),"")),$AH$17:$AH$297-(F338*(1+$BF$51)),0))</f>
        <v>7.3949999999999988E-2</v>
      </c>
      <c r="K338" s="58">
        <f t="array" ref="K338">INDEX($AH$17:$AH$297,MATCH(MIN(IF($AH$17:$AH$297-(G338*(1+$BF$51))&gt;=0,$AH$17:$AH$297-(G338*(1+$BF$51)),"")),$AH$17:$AH$297-(G338*(1+$BF$51)),0))</f>
        <v>7.640000000000001E-2</v>
      </c>
      <c r="L338" s="61">
        <f t="array" ref="L338">INDEX($AH$17:$AH$297,MATCH(MIN(IF($AH$17:$AH$297-(H338*(1+$BF$51))&gt;=0,$AH$17:$AH$297-(H338*(1+$BF$51)),"")),$AH$17:$AH$297-(H338*(1+$BF$51)),0))</f>
        <v>7.6750000000000013E-2</v>
      </c>
    </row>
    <row r="339" spans="1:12" x14ac:dyDescent="0.25">
      <c r="A339" s="69" t="str">
        <f>+'3.1.16'!A324</f>
        <v>2017-03-01</v>
      </c>
      <c r="B339" s="56" t="str">
        <f>+'3.1.16'!B324</f>
        <v>2018-08-31</v>
      </c>
      <c r="C339" s="56">
        <f>+'3.1.16'!C324</f>
        <v>18</v>
      </c>
      <c r="D339" s="56" t="str">
        <f>+'3.1.16'!D324</f>
        <v>CONED ROS</v>
      </c>
      <c r="E339" s="56" t="s">
        <v>370</v>
      </c>
      <c r="F339" s="79">
        <f>IF($E$11="",'3.1.16'!Y324/1000,Matrix!$E$11+('3.1.16'!Y324/1000))</f>
        <v>6.8531351178622885E-2</v>
      </c>
      <c r="G339" s="59">
        <f>IF($E$11="",'3.1.16'!Z324/1000,Matrix!$E$11+('3.1.16'!Z324/1000))</f>
        <v>7.0831351178622881E-2</v>
      </c>
      <c r="H339" s="62">
        <f>IF($E$11="",'3.1.16'!AA324/1000,Matrix!$E$11+('3.1.16'!AA324/1000))</f>
        <v>7.1031351178622887E-2</v>
      </c>
      <c r="I339" s="56"/>
      <c r="J339" s="79">
        <f t="array" ref="J339">INDEX($AH$17:$AH$297,MATCH(MIN(IF($AH$17:$AH$297-(F339*(1+$BF$51))&gt;=0,$AH$17:$AH$297-(F339*(1+$BF$51)),"")),$AH$17:$AH$297-(F339*(1+$BF$51)),0))</f>
        <v>7.2199999999999973E-2</v>
      </c>
      <c r="K339" s="59">
        <f t="array" ref="K339">INDEX($AH$17:$AH$297,MATCH(MIN(IF($AH$17:$AH$297-(G339*(1+$BF$51))&gt;=0,$AH$17:$AH$297-(G339*(1+$BF$51)),"")),$AH$17:$AH$297-(G339*(1+$BF$51)),0))</f>
        <v>7.4649999999999994E-2</v>
      </c>
      <c r="L339" s="62">
        <f t="array" ref="L339">INDEX($AH$17:$AH$297,MATCH(MIN(IF($AH$17:$AH$297-(H339*(1+$BF$51))&gt;=0,$AH$17:$AH$297-(H339*(1+$BF$51)),"")),$AH$17:$AH$297-(H339*(1+$BF$51)),0))</f>
        <v>7.4999999999999997E-2</v>
      </c>
    </row>
    <row r="340" spans="1:12" x14ac:dyDescent="0.25">
      <c r="A340" s="69" t="str">
        <f>+'3.1.16'!A325</f>
        <v>2017-03-01</v>
      </c>
      <c r="B340" s="56" t="str">
        <f>+'3.1.16'!B325</f>
        <v>2019-02-28</v>
      </c>
      <c r="C340" s="56">
        <f>+'3.1.16'!C325</f>
        <v>24</v>
      </c>
      <c r="D340" s="56" t="str">
        <f>+'3.1.16'!D325</f>
        <v>CONED ROS</v>
      </c>
      <c r="E340" s="56" t="s">
        <v>370</v>
      </c>
      <c r="F340" s="79">
        <f>IF($E$11="",'3.1.16'!Y325/1000,Matrix!$E$11+('3.1.16'!Y325/1000))</f>
        <v>6.95858185093092E-2</v>
      </c>
      <c r="G340" s="59">
        <f>IF($E$11="",'3.1.16'!Z325/1000,Matrix!$E$11+('3.1.16'!Z325/1000))</f>
        <v>7.188581850930921E-2</v>
      </c>
      <c r="H340" s="62">
        <f>IF($E$11="",'3.1.16'!AA325/1000,Matrix!$E$11+('3.1.16'!AA325/1000))</f>
        <v>7.2085818509309202E-2</v>
      </c>
      <c r="I340" s="56"/>
      <c r="J340" s="79">
        <f t="array" ref="J340">INDEX($AH$17:$AH$297,MATCH(MIN(IF($AH$17:$AH$297-(F340*(1+$BF$51))&gt;=0,$AH$17:$AH$297-(F340*(1+$BF$51)),"")),$AH$17:$AH$297-(F340*(1+$BF$51)),0))</f>
        <v>7.3249999999999982E-2</v>
      </c>
      <c r="K340" s="59">
        <f t="array" ref="K340">INDEX($AH$17:$AH$297,MATCH(MIN(IF($AH$17:$AH$297-(G340*(1+$BF$51))&gt;=0,$AH$17:$AH$297-(G340*(1+$BF$51)),"")),$AH$17:$AH$297-(G340*(1+$BF$51)),0))</f>
        <v>7.5700000000000003E-2</v>
      </c>
      <c r="L340" s="62">
        <f t="array" ref="L340">INDEX($AH$17:$AH$297,MATCH(MIN(IF($AH$17:$AH$297-(H340*(1+$BF$51))&gt;=0,$AH$17:$AH$297-(H340*(1+$BF$51)),"")),$AH$17:$AH$297-(H340*(1+$BF$51)),0))</f>
        <v>7.6050000000000006E-2</v>
      </c>
    </row>
    <row r="341" spans="1:12" x14ac:dyDescent="0.25">
      <c r="A341" s="69" t="str">
        <f>+'3.1.16'!A326</f>
        <v>2017-03-01</v>
      </c>
      <c r="B341" s="56" t="str">
        <f>+'3.1.16'!B326</f>
        <v>2019-08-31</v>
      </c>
      <c r="C341" s="56">
        <f>+'3.1.16'!C326</f>
        <v>30</v>
      </c>
      <c r="D341" s="56" t="str">
        <f>+'3.1.16'!D326</f>
        <v>CONED ROS</v>
      </c>
      <c r="E341" s="56" t="s">
        <v>370</v>
      </c>
      <c r="F341" s="79">
        <f>IF($E$11="",'3.1.16'!Y326/1000,Matrix!$E$11+('3.1.16'!Y326/1000))</f>
        <v>6.8941088249469692E-2</v>
      </c>
      <c r="G341" s="59">
        <f>IF($E$11="",'3.1.16'!Z326/1000,Matrix!$E$11+('3.1.16'!Z326/1000))</f>
        <v>7.1241088249469689E-2</v>
      </c>
      <c r="H341" s="62">
        <f>IF($E$11="",'3.1.16'!AA326/1000,Matrix!$E$11+('3.1.16'!AA326/1000))</f>
        <v>7.1441088249469681E-2</v>
      </c>
      <c r="I341" s="56"/>
      <c r="J341" s="79">
        <f t="array" ref="J341">INDEX($AH$17:$AH$297,MATCH(MIN(IF($AH$17:$AH$297-(F341*(1+$BF$51))&gt;=0,$AH$17:$AH$297-(F341*(1+$BF$51)),"")),$AH$17:$AH$297-(F341*(1+$BF$51)),0))</f>
        <v>7.2549999999999976E-2</v>
      </c>
      <c r="K341" s="59">
        <f t="array" ref="K341">INDEX($AH$17:$AH$297,MATCH(MIN(IF($AH$17:$AH$297-(G341*(1+$BF$51))&gt;=0,$AH$17:$AH$297-(G341*(1+$BF$51)),"")),$AH$17:$AH$297-(G341*(1+$BF$51)),0))</f>
        <v>7.4999999999999997E-2</v>
      </c>
      <c r="L341" s="62">
        <f t="array" ref="L341">INDEX($AH$17:$AH$297,MATCH(MIN(IF($AH$17:$AH$297-(H341*(1+$BF$51))&gt;=0,$AH$17:$AH$297-(H341*(1+$BF$51)),"")),$AH$17:$AH$297-(H341*(1+$BF$51)),0))</f>
        <v>7.535E-2</v>
      </c>
    </row>
    <row r="342" spans="1:12" x14ac:dyDescent="0.25">
      <c r="A342" s="70" t="str">
        <f>+'3.1.16'!A327</f>
        <v>2017-03-01</v>
      </c>
      <c r="B342" s="57" t="str">
        <f>+'3.1.16'!B327</f>
        <v>2020-02-29</v>
      </c>
      <c r="C342" s="57">
        <f>+'3.1.16'!C327</f>
        <v>36</v>
      </c>
      <c r="D342" s="57" t="str">
        <f>+'3.1.16'!D327</f>
        <v>CONED ROS</v>
      </c>
      <c r="E342" s="57" t="s">
        <v>370</v>
      </c>
      <c r="F342" s="81">
        <f>IF($E$11="",'3.1.16'!Y327/1000,Matrix!$E$11+('3.1.16'!Y327/1000))</f>
        <v>7.1168483761062787E-2</v>
      </c>
      <c r="G342" s="60">
        <f>IF($E$11="",'3.1.16'!Z327/1000,Matrix!$E$11+('3.1.16'!Z327/1000))</f>
        <v>7.3468483761062783E-2</v>
      </c>
      <c r="H342" s="63">
        <f>IF($E$11="",'3.1.16'!AA327/1000,Matrix!$E$11+('3.1.16'!AA327/1000))</f>
        <v>7.3668483761062789E-2</v>
      </c>
      <c r="I342" s="56"/>
      <c r="J342" s="81">
        <f t="array" ref="J342">INDEX($AH$17:$AH$297,MATCH(MIN(IF($AH$17:$AH$297-(F342*(1+$BF$51))&gt;=0,$AH$17:$AH$297-(F342*(1+$BF$51)),"")),$AH$17:$AH$297-(F342*(1+$BF$51)),0))</f>
        <v>7.4999999999999997E-2</v>
      </c>
      <c r="K342" s="60">
        <f t="array" ref="K342">INDEX($AH$17:$AH$297,MATCH(MIN(IF($AH$17:$AH$297-(G342*(1+$BF$51))&gt;=0,$AH$17:$AH$297-(G342*(1+$BF$51)),"")),$AH$17:$AH$297-(G342*(1+$BF$51)),0))</f>
        <v>7.7450000000000019E-2</v>
      </c>
      <c r="L342" s="63">
        <f t="array" ref="L342">INDEX($AH$17:$AH$297,MATCH(MIN(IF($AH$17:$AH$297-(H342*(1+$BF$51))&gt;=0,$AH$17:$AH$297-(H342*(1+$BF$51)),"")),$AH$17:$AH$297-(H342*(1+$BF$51)),0))</f>
        <v>7.7800000000000022E-2</v>
      </c>
    </row>
    <row r="343" spans="1:12" x14ac:dyDescent="0.25">
      <c r="A343" s="68" t="str">
        <f>+'3.1.16'!A328</f>
        <v>2017-04-01</v>
      </c>
      <c r="B343" s="55" t="str">
        <f>+'3.1.16'!B328</f>
        <v>2018-03-31</v>
      </c>
      <c r="C343" s="55">
        <f>+'3.1.16'!C328</f>
        <v>12</v>
      </c>
      <c r="D343" s="55" t="str">
        <f>+'3.1.16'!D328</f>
        <v>CONED ROS</v>
      </c>
      <c r="E343" s="55" t="s">
        <v>370</v>
      </c>
      <c r="F343" s="80">
        <f>IF($E$11="",'3.1.16'!Y328/1000,Matrix!$E$11+('3.1.16'!Y328/1000))</f>
        <v>7.0193614953502556E-2</v>
      </c>
      <c r="G343" s="58">
        <f>IF($E$11="",'3.1.16'!Z328/1000,Matrix!$E$11+('3.1.16'!Z328/1000))</f>
        <v>7.2493614953502553E-2</v>
      </c>
      <c r="H343" s="61">
        <f>IF($E$11="",'3.1.16'!AA328/1000,Matrix!$E$11+('3.1.16'!AA328/1000))</f>
        <v>7.2693614953502558E-2</v>
      </c>
      <c r="I343" s="55"/>
      <c r="J343" s="80">
        <f t="array" ref="J343">INDEX($AH$17:$AH$297,MATCH(MIN(IF($AH$17:$AH$297-(F343*(1+$BF$51))&gt;=0,$AH$17:$AH$297-(F343*(1+$BF$51)),"")),$AH$17:$AH$297-(F343*(1+$BF$51)),0))</f>
        <v>7.3949999999999988E-2</v>
      </c>
      <c r="K343" s="58">
        <f t="array" ref="K343">INDEX($AH$17:$AH$297,MATCH(MIN(IF($AH$17:$AH$297-(G343*(1+$BF$51))&gt;=0,$AH$17:$AH$297-(G343*(1+$BF$51)),"")),$AH$17:$AH$297-(G343*(1+$BF$51)),0))</f>
        <v>7.640000000000001E-2</v>
      </c>
      <c r="L343" s="61">
        <f t="array" ref="L343">INDEX($AH$17:$AH$297,MATCH(MIN(IF($AH$17:$AH$297-(H343*(1+$BF$51))&gt;=0,$AH$17:$AH$297-(H343*(1+$BF$51)),"")),$AH$17:$AH$297-(H343*(1+$BF$51)),0))</f>
        <v>7.6750000000000013E-2</v>
      </c>
    </row>
    <row r="344" spans="1:12" x14ac:dyDescent="0.25">
      <c r="A344" s="69" t="str">
        <f>+'3.1.16'!A329</f>
        <v>2017-04-01</v>
      </c>
      <c r="B344" s="56" t="str">
        <f>+'3.1.16'!B329</f>
        <v>2018-09-30</v>
      </c>
      <c r="C344" s="56">
        <f>+'3.1.16'!C329</f>
        <v>18</v>
      </c>
      <c r="D344" s="56" t="str">
        <f>+'3.1.16'!D329</f>
        <v>CONED ROS</v>
      </c>
      <c r="E344" s="56" t="s">
        <v>370</v>
      </c>
      <c r="F344" s="79">
        <f>IF($E$11="",'3.1.16'!Y329/1000,Matrix!$E$11+('3.1.16'!Y329/1000))</f>
        <v>6.8475534608810437E-2</v>
      </c>
      <c r="G344" s="59">
        <f>IF($E$11="",'3.1.16'!Z329/1000,Matrix!$E$11+('3.1.16'!Z329/1000))</f>
        <v>7.0775534608810434E-2</v>
      </c>
      <c r="H344" s="62">
        <f>IF($E$11="",'3.1.16'!AA329/1000,Matrix!$E$11+('3.1.16'!AA329/1000))</f>
        <v>7.0975534608810439E-2</v>
      </c>
      <c r="I344" s="56"/>
      <c r="J344" s="79">
        <f t="array" ref="J344">INDEX($AH$17:$AH$297,MATCH(MIN(IF($AH$17:$AH$297-(F344*(1+$BF$51))&gt;=0,$AH$17:$AH$297-(F344*(1+$BF$51)),"")),$AH$17:$AH$297-(F344*(1+$BF$51)),0))</f>
        <v>7.2199999999999973E-2</v>
      </c>
      <c r="K344" s="59">
        <f t="array" ref="K344">INDEX($AH$17:$AH$297,MATCH(MIN(IF($AH$17:$AH$297-(G344*(1+$BF$51))&gt;=0,$AH$17:$AH$297-(G344*(1+$BF$51)),"")),$AH$17:$AH$297-(G344*(1+$BF$51)),0))</f>
        <v>7.4649999999999994E-2</v>
      </c>
      <c r="L344" s="62">
        <f t="array" ref="L344">INDEX($AH$17:$AH$297,MATCH(MIN(IF($AH$17:$AH$297-(H344*(1+$BF$51))&gt;=0,$AH$17:$AH$297-(H344*(1+$BF$51)),"")),$AH$17:$AH$297-(H344*(1+$BF$51)),0))</f>
        <v>7.4999999999999997E-2</v>
      </c>
    </row>
    <row r="345" spans="1:12" x14ac:dyDescent="0.25">
      <c r="A345" s="69" t="str">
        <f>+'3.1.16'!A330</f>
        <v>2017-04-01</v>
      </c>
      <c r="B345" s="56" t="str">
        <f>+'3.1.16'!B330</f>
        <v>2019-03-31</v>
      </c>
      <c r="C345" s="56">
        <f>+'3.1.16'!C330</f>
        <v>24</v>
      </c>
      <c r="D345" s="56" t="str">
        <f>+'3.1.16'!D330</f>
        <v>CONED ROS</v>
      </c>
      <c r="E345" s="56" t="s">
        <v>370</v>
      </c>
      <c r="F345" s="79">
        <f>IF($E$11="",'3.1.16'!Y330/1000,Matrix!$E$11+('3.1.16'!Y330/1000))</f>
        <v>6.9592928276418567E-2</v>
      </c>
      <c r="G345" s="59">
        <f>IF($E$11="",'3.1.16'!Z330/1000,Matrix!$E$11+('3.1.16'!Z330/1000))</f>
        <v>7.1892928276418563E-2</v>
      </c>
      <c r="H345" s="62">
        <f>IF($E$11="",'3.1.16'!AA330/1000,Matrix!$E$11+('3.1.16'!AA330/1000))</f>
        <v>7.2092928276418555E-2</v>
      </c>
      <c r="I345" s="56"/>
      <c r="J345" s="79">
        <f t="array" ref="J345">INDEX($AH$17:$AH$297,MATCH(MIN(IF($AH$17:$AH$297-(F345*(1+$BF$51))&gt;=0,$AH$17:$AH$297-(F345*(1+$BF$51)),"")),$AH$17:$AH$297-(F345*(1+$BF$51)),0))</f>
        <v>7.3249999999999982E-2</v>
      </c>
      <c r="K345" s="59">
        <f t="array" ref="K345">INDEX($AH$17:$AH$297,MATCH(MIN(IF($AH$17:$AH$297-(G345*(1+$BF$51))&gt;=0,$AH$17:$AH$297-(G345*(1+$BF$51)),"")),$AH$17:$AH$297-(G345*(1+$BF$51)),0))</f>
        <v>7.5700000000000003E-2</v>
      </c>
      <c r="L345" s="62">
        <f t="array" ref="L345">INDEX($AH$17:$AH$297,MATCH(MIN(IF($AH$17:$AH$297-(H345*(1+$BF$51))&gt;=0,$AH$17:$AH$297-(H345*(1+$BF$51)),"")),$AH$17:$AH$297-(H345*(1+$BF$51)),0))</f>
        <v>7.6050000000000006E-2</v>
      </c>
    </row>
    <row r="346" spans="1:12" x14ac:dyDescent="0.25">
      <c r="A346" s="69" t="str">
        <f>+'3.1.16'!A331</f>
        <v>2017-04-01</v>
      </c>
      <c r="B346" s="56" t="str">
        <f>+'3.1.16'!B331</f>
        <v>2019-09-30</v>
      </c>
      <c r="C346" s="56">
        <f>+'3.1.16'!C331</f>
        <v>30</v>
      </c>
      <c r="D346" s="56" t="str">
        <f>+'3.1.16'!D331</f>
        <v>CONED ROS</v>
      </c>
      <c r="E346" s="56" t="s">
        <v>370</v>
      </c>
      <c r="F346" s="79">
        <f>IF($E$11="",'3.1.16'!Y331/1000,Matrix!$E$11+('3.1.16'!Y331/1000))</f>
        <v>6.889907109050282E-2</v>
      </c>
      <c r="G346" s="59">
        <f>IF($E$11="",'3.1.16'!Z331/1000,Matrix!$E$11+('3.1.16'!Z331/1000))</f>
        <v>7.1199071090502816E-2</v>
      </c>
      <c r="H346" s="62">
        <f>IF($E$11="",'3.1.16'!AA331/1000,Matrix!$E$11+('3.1.16'!AA331/1000))</f>
        <v>7.1399071090502822E-2</v>
      </c>
      <c r="I346" s="56"/>
      <c r="J346" s="79">
        <f t="array" ref="J346">INDEX($AH$17:$AH$297,MATCH(MIN(IF($AH$17:$AH$297-(F346*(1+$BF$51))&gt;=0,$AH$17:$AH$297-(F346*(1+$BF$51)),"")),$AH$17:$AH$297-(F346*(1+$BF$51)),0))</f>
        <v>7.2549999999999976E-2</v>
      </c>
      <c r="K346" s="59">
        <f t="array" ref="K346">INDEX($AH$17:$AH$297,MATCH(MIN(IF($AH$17:$AH$297-(G346*(1+$BF$51))&gt;=0,$AH$17:$AH$297-(G346*(1+$BF$51)),"")),$AH$17:$AH$297-(G346*(1+$BF$51)),0))</f>
        <v>7.4999999999999997E-2</v>
      </c>
      <c r="L346" s="62">
        <f t="array" ref="L346">INDEX($AH$17:$AH$297,MATCH(MIN(IF($AH$17:$AH$297-(H346*(1+$BF$51))&gt;=0,$AH$17:$AH$297-(H346*(1+$BF$51)),"")),$AH$17:$AH$297-(H346*(1+$BF$51)),0))</f>
        <v>7.535E-2</v>
      </c>
    </row>
    <row r="347" spans="1:12" x14ac:dyDescent="0.25">
      <c r="A347" s="70" t="str">
        <f>+'3.1.16'!A332</f>
        <v>2017-04-01</v>
      </c>
      <c r="B347" s="57" t="str">
        <f>+'3.1.16'!B332</f>
        <v>2020-03-31</v>
      </c>
      <c r="C347" s="57">
        <f>+'3.1.16'!C332</f>
        <v>36</v>
      </c>
      <c r="D347" s="57" t="str">
        <f>+'3.1.16'!D332</f>
        <v>CONED ROS</v>
      </c>
      <c r="E347" s="57" t="s">
        <v>370</v>
      </c>
      <c r="F347" s="81">
        <f>IF($E$11="",'3.1.16'!Y332/1000,Matrix!$E$11+('3.1.16'!Y332/1000))</f>
        <v>7.1617441568393669E-2</v>
      </c>
      <c r="G347" s="60">
        <f>IF($E$11="",'3.1.16'!Z332/1000,Matrix!$E$11+('3.1.16'!Z332/1000))</f>
        <v>7.3917441568393666E-2</v>
      </c>
      <c r="H347" s="63">
        <f>IF($E$11="",'3.1.16'!AA332/1000,Matrix!$E$11+('3.1.16'!AA332/1000))</f>
        <v>7.4117441568393672E-2</v>
      </c>
      <c r="I347" s="56"/>
      <c r="J347" s="81">
        <f t="array" ref="J347">INDEX($AH$17:$AH$297,MATCH(MIN(IF($AH$17:$AH$297-(F347*(1+$BF$51))&gt;=0,$AH$17:$AH$297-(F347*(1+$BF$51)),"")),$AH$17:$AH$297-(F347*(1+$BF$51)),0))</f>
        <v>7.535E-2</v>
      </c>
      <c r="K347" s="60">
        <f t="array" ref="K347">INDEX($AH$17:$AH$297,MATCH(MIN(IF($AH$17:$AH$297-(G347*(1+$BF$51))&gt;=0,$AH$17:$AH$297-(G347*(1+$BF$51)),"")),$AH$17:$AH$297-(G347*(1+$BF$51)),0))</f>
        <v>7.7800000000000022E-2</v>
      </c>
      <c r="L347" s="63">
        <f t="array" ref="L347">INDEX($AH$17:$AH$297,MATCH(MIN(IF($AH$17:$AH$297-(H347*(1+$BF$51))&gt;=0,$AH$17:$AH$297-(H347*(1+$BF$51)),"")),$AH$17:$AH$297-(H347*(1+$BF$51)),0))</f>
        <v>7.8150000000000025E-2</v>
      </c>
    </row>
    <row r="348" spans="1:12" x14ac:dyDescent="0.25">
      <c r="A348" s="68" t="str">
        <f>+'3.1.16'!A333</f>
        <v>2017-05-01</v>
      </c>
      <c r="B348" s="55" t="str">
        <f>+'3.1.16'!B333</f>
        <v>2018-04-30</v>
      </c>
      <c r="C348" s="55">
        <f>+'3.1.16'!C333</f>
        <v>12</v>
      </c>
      <c r="D348" s="55" t="str">
        <f>+'3.1.16'!D333</f>
        <v>CONED ROS</v>
      </c>
      <c r="E348" s="55" t="s">
        <v>370</v>
      </c>
      <c r="F348" s="80">
        <f>IF($E$11="",'3.1.16'!Y333/1000,Matrix!$E$11+('3.1.16'!Y333/1000))</f>
        <v>7.0376124179720903E-2</v>
      </c>
      <c r="G348" s="58">
        <f>IF($E$11="",'3.1.16'!Z333/1000,Matrix!$E$11+('3.1.16'!Z333/1000))</f>
        <v>7.26761241797209E-2</v>
      </c>
      <c r="H348" s="61">
        <f>IF($E$11="",'3.1.16'!AA333/1000,Matrix!$E$11+('3.1.16'!AA333/1000))</f>
        <v>7.2876124179720905E-2</v>
      </c>
      <c r="I348" s="55"/>
      <c r="J348" s="80">
        <f t="array" ref="J348">INDEX($AH$17:$AH$297,MATCH(MIN(IF($AH$17:$AH$297-(F348*(1+$BF$51))&gt;=0,$AH$17:$AH$297-(F348*(1+$BF$51)),"")),$AH$17:$AH$297-(F348*(1+$BF$51)),0))</f>
        <v>7.4299999999999991E-2</v>
      </c>
      <c r="K348" s="58">
        <f t="array" ref="K348">INDEX($AH$17:$AH$297,MATCH(MIN(IF($AH$17:$AH$297-(G348*(1+$BF$51))&gt;=0,$AH$17:$AH$297-(G348*(1+$BF$51)),"")),$AH$17:$AH$297-(G348*(1+$BF$51)),0))</f>
        <v>7.6750000000000013E-2</v>
      </c>
      <c r="L348" s="61">
        <f t="array" ref="L348">INDEX($AH$17:$AH$297,MATCH(MIN(IF($AH$17:$AH$297-(H348*(1+$BF$51))&gt;=0,$AH$17:$AH$297-(H348*(1+$BF$51)),"")),$AH$17:$AH$297-(H348*(1+$BF$51)),0))</f>
        <v>7.6750000000000013E-2</v>
      </c>
    </row>
    <row r="349" spans="1:12" x14ac:dyDescent="0.25">
      <c r="A349" s="69" t="str">
        <f>+'3.1.16'!A334</f>
        <v>2017-05-01</v>
      </c>
      <c r="B349" s="56" t="str">
        <f>+'3.1.16'!B334</f>
        <v>2018-10-31</v>
      </c>
      <c r="C349" s="56">
        <f>+'3.1.16'!C334</f>
        <v>18</v>
      </c>
      <c r="D349" s="56" t="str">
        <f>+'3.1.16'!D334</f>
        <v>CONED ROS</v>
      </c>
      <c r="E349" s="56" t="s">
        <v>370</v>
      </c>
      <c r="F349" s="79">
        <f>IF($E$11="",'3.1.16'!Y334/1000,Matrix!$E$11+('3.1.16'!Y334/1000))</f>
        <v>6.923327083332774E-2</v>
      </c>
      <c r="G349" s="59">
        <f>IF($E$11="",'3.1.16'!Z334/1000,Matrix!$E$11+('3.1.16'!Z334/1000))</f>
        <v>7.1533270833327736E-2</v>
      </c>
      <c r="H349" s="62">
        <f>IF($E$11="",'3.1.16'!AA334/1000,Matrix!$E$11+('3.1.16'!AA334/1000))</f>
        <v>7.1733270833327742E-2</v>
      </c>
      <c r="I349" s="56"/>
      <c r="J349" s="79">
        <f t="array" ref="J349">INDEX($AH$17:$AH$297,MATCH(MIN(IF($AH$17:$AH$297-(F349*(1+$BF$51))&gt;=0,$AH$17:$AH$297-(F349*(1+$BF$51)),"")),$AH$17:$AH$297-(F349*(1+$BF$51)),0))</f>
        <v>7.2899999999999979E-2</v>
      </c>
      <c r="K349" s="59">
        <f t="array" ref="K349">INDEX($AH$17:$AH$297,MATCH(MIN(IF($AH$17:$AH$297-(G349*(1+$BF$51))&gt;=0,$AH$17:$AH$297-(G349*(1+$BF$51)),"")),$AH$17:$AH$297-(G349*(1+$BF$51)),0))</f>
        <v>7.535E-2</v>
      </c>
      <c r="L349" s="62">
        <f t="array" ref="L349">INDEX($AH$17:$AH$297,MATCH(MIN(IF($AH$17:$AH$297-(H349*(1+$BF$51))&gt;=0,$AH$17:$AH$297-(H349*(1+$BF$51)),"")),$AH$17:$AH$297-(H349*(1+$BF$51)),0))</f>
        <v>7.5700000000000003E-2</v>
      </c>
    </row>
    <row r="350" spans="1:12" x14ac:dyDescent="0.25">
      <c r="A350" s="69" t="str">
        <f>+'3.1.16'!A335</f>
        <v>2017-05-01</v>
      </c>
      <c r="B350" s="56" t="str">
        <f>+'3.1.16'!B335</f>
        <v>2019-04-30</v>
      </c>
      <c r="C350" s="56">
        <f>+'3.1.16'!C335</f>
        <v>24</v>
      </c>
      <c r="D350" s="56" t="str">
        <f>+'3.1.16'!D335</f>
        <v>CONED ROS</v>
      </c>
      <c r="E350" s="56" t="s">
        <v>370</v>
      </c>
      <c r="F350" s="79">
        <f>IF($E$11="",'3.1.16'!Y335/1000,Matrix!$E$11+('3.1.16'!Y335/1000))</f>
        <v>6.968037770060459E-2</v>
      </c>
      <c r="G350" s="59">
        <f>IF($E$11="",'3.1.16'!Z335/1000,Matrix!$E$11+('3.1.16'!Z335/1000))</f>
        <v>7.1980377700604586E-2</v>
      </c>
      <c r="H350" s="62">
        <f>IF($E$11="",'3.1.16'!AA335/1000,Matrix!$E$11+('3.1.16'!AA335/1000))</f>
        <v>7.2180377700604592E-2</v>
      </c>
      <c r="I350" s="56"/>
      <c r="J350" s="79">
        <f t="array" ref="J350">INDEX($AH$17:$AH$297,MATCH(MIN(IF($AH$17:$AH$297-(F350*(1+$BF$51))&gt;=0,$AH$17:$AH$297-(F350*(1+$BF$51)),"")),$AH$17:$AH$297-(F350*(1+$BF$51)),0))</f>
        <v>7.3599999999999985E-2</v>
      </c>
      <c r="K350" s="59">
        <f t="array" ref="K350">INDEX($AH$17:$AH$297,MATCH(MIN(IF($AH$17:$AH$297-(G350*(1+$BF$51))&gt;=0,$AH$17:$AH$297-(G350*(1+$BF$51)),"")),$AH$17:$AH$297-(G350*(1+$BF$51)),0))</f>
        <v>7.6050000000000006E-2</v>
      </c>
      <c r="L350" s="62">
        <f t="array" ref="L350">INDEX($AH$17:$AH$297,MATCH(MIN(IF($AH$17:$AH$297-(H350*(1+$BF$51))&gt;=0,$AH$17:$AH$297-(H350*(1+$BF$51)),"")),$AH$17:$AH$297-(H350*(1+$BF$51)),0))</f>
        <v>7.6050000000000006E-2</v>
      </c>
    </row>
    <row r="351" spans="1:12" x14ac:dyDescent="0.25">
      <c r="A351" s="69" t="str">
        <f>+'3.1.16'!A336</f>
        <v>2017-05-01</v>
      </c>
      <c r="B351" s="56" t="str">
        <f>+'3.1.16'!B336</f>
        <v>2019-10-31</v>
      </c>
      <c r="C351" s="56">
        <f>+'3.1.16'!C336</f>
        <v>30</v>
      </c>
      <c r="D351" s="56" t="str">
        <f>+'3.1.16'!D336</f>
        <v>CONED ROS</v>
      </c>
      <c r="E351" s="56" t="s">
        <v>370</v>
      </c>
      <c r="F351" s="79">
        <f>IF($E$11="",'3.1.16'!Y336/1000,Matrix!$E$11+('3.1.16'!Y336/1000))</f>
        <v>6.9348225090258869E-2</v>
      </c>
      <c r="G351" s="59">
        <f>IF($E$11="",'3.1.16'!Z336/1000,Matrix!$E$11+('3.1.16'!Z336/1000))</f>
        <v>7.1648225090258866E-2</v>
      </c>
      <c r="H351" s="62">
        <f>IF($E$11="",'3.1.16'!AA336/1000,Matrix!$E$11+('3.1.16'!AA336/1000))</f>
        <v>7.1848225090258871E-2</v>
      </c>
      <c r="I351" s="56"/>
      <c r="J351" s="79">
        <f t="array" ref="J351">INDEX($AH$17:$AH$297,MATCH(MIN(IF($AH$17:$AH$297-(F351*(1+$BF$51))&gt;=0,$AH$17:$AH$297-(F351*(1+$BF$51)),"")),$AH$17:$AH$297-(F351*(1+$BF$51)),0))</f>
        <v>7.3249999999999982E-2</v>
      </c>
      <c r="K351" s="59">
        <f t="array" ref="K351">INDEX($AH$17:$AH$297,MATCH(MIN(IF($AH$17:$AH$297-(G351*(1+$BF$51))&gt;=0,$AH$17:$AH$297-(G351*(1+$BF$51)),"")),$AH$17:$AH$297-(G351*(1+$BF$51)),0))</f>
        <v>7.5700000000000003E-2</v>
      </c>
      <c r="L351" s="62">
        <f t="array" ref="L351">INDEX($AH$17:$AH$297,MATCH(MIN(IF($AH$17:$AH$297-(H351*(1+$BF$51))&gt;=0,$AH$17:$AH$297-(H351*(1+$BF$51)),"")),$AH$17:$AH$297-(H351*(1+$BF$51)),0))</f>
        <v>7.5700000000000003E-2</v>
      </c>
    </row>
    <row r="352" spans="1:12" x14ac:dyDescent="0.25">
      <c r="A352" s="70" t="str">
        <f>+'3.1.16'!A337</f>
        <v>2017-05-01</v>
      </c>
      <c r="B352" s="57" t="str">
        <f>+'3.1.16'!B337</f>
        <v>2020-04-30</v>
      </c>
      <c r="C352" s="57">
        <f>+'3.1.16'!C337</f>
        <v>36</v>
      </c>
      <c r="D352" s="57" t="str">
        <f>+'3.1.16'!D337</f>
        <v>CONED ROS</v>
      </c>
      <c r="E352" s="57" t="s">
        <v>370</v>
      </c>
      <c r="F352" s="81">
        <f>IF($E$11="",'3.1.16'!Y337/1000,Matrix!$E$11+('3.1.16'!Y337/1000))</f>
        <v>7.2194719927114168E-2</v>
      </c>
      <c r="G352" s="60">
        <f>IF($E$11="",'3.1.16'!Z337/1000,Matrix!$E$11+('3.1.16'!Z337/1000))</f>
        <v>7.4494719927114164E-2</v>
      </c>
      <c r="H352" s="63">
        <f>IF($E$11="",'3.1.16'!AA337/1000,Matrix!$E$11+('3.1.16'!AA337/1000))</f>
        <v>7.469471992711417E-2</v>
      </c>
      <c r="I352" s="56"/>
      <c r="J352" s="81">
        <f t="array" ref="J352">INDEX($AH$17:$AH$297,MATCH(MIN(IF($AH$17:$AH$297-(F352*(1+$BF$51))&gt;=0,$AH$17:$AH$297-(F352*(1+$BF$51)),"")),$AH$17:$AH$297-(F352*(1+$BF$51)),0))</f>
        <v>7.6050000000000006E-2</v>
      </c>
      <c r="K352" s="60">
        <f t="array" ref="K352">INDEX($AH$17:$AH$297,MATCH(MIN(IF($AH$17:$AH$297-(G352*(1+$BF$51))&gt;=0,$AH$17:$AH$297-(G352*(1+$BF$51)),"")),$AH$17:$AH$297-(G352*(1+$BF$51)),0))</f>
        <v>7.8500000000000028E-2</v>
      </c>
      <c r="L352" s="63">
        <f t="array" ref="L352">INDEX($AH$17:$AH$297,MATCH(MIN(IF($AH$17:$AH$297-(H352*(1+$BF$51))&gt;=0,$AH$17:$AH$297-(H352*(1+$BF$51)),"")),$AH$17:$AH$297-(H352*(1+$BF$51)),0))</f>
        <v>7.8850000000000031E-2</v>
      </c>
    </row>
    <row r="353" spans="1:12" x14ac:dyDescent="0.25">
      <c r="A353" s="68" t="str">
        <f>+'3.1.16'!A338</f>
        <v>2017-06-01</v>
      </c>
      <c r="B353" s="55" t="str">
        <f>+'3.1.16'!B338</f>
        <v>2018-05-31</v>
      </c>
      <c r="C353" s="55">
        <f>+'3.1.16'!C338</f>
        <v>12</v>
      </c>
      <c r="D353" s="55" t="str">
        <f>+'3.1.16'!D338</f>
        <v>CONED ROS</v>
      </c>
      <c r="E353" s="55" t="s">
        <v>370</v>
      </c>
      <c r="F353" s="80">
        <f>IF($E$11="",'3.1.16'!Y338/1000,Matrix!$E$11+('3.1.16'!Y338/1000))</f>
        <v>7.0175144074004256E-2</v>
      </c>
      <c r="G353" s="58">
        <f>IF($E$11="",'3.1.16'!Z338/1000,Matrix!$E$11+('3.1.16'!Z338/1000))</f>
        <v>7.2475144074004252E-2</v>
      </c>
      <c r="H353" s="61">
        <f>IF($E$11="",'3.1.16'!AA338/1000,Matrix!$E$11+('3.1.16'!AA338/1000))</f>
        <v>7.2675144074004244E-2</v>
      </c>
      <c r="I353" s="55"/>
      <c r="J353" s="80">
        <f t="array" ref="J353">INDEX($AH$17:$AH$297,MATCH(MIN(IF($AH$17:$AH$297-(F353*(1+$BF$51))&gt;=0,$AH$17:$AH$297-(F353*(1+$BF$51)),"")),$AH$17:$AH$297-(F353*(1+$BF$51)),0))</f>
        <v>7.3949999999999988E-2</v>
      </c>
      <c r="K353" s="58">
        <f t="array" ref="K353">INDEX($AH$17:$AH$297,MATCH(MIN(IF($AH$17:$AH$297-(G353*(1+$BF$51))&gt;=0,$AH$17:$AH$297-(G353*(1+$BF$51)),"")),$AH$17:$AH$297-(G353*(1+$BF$51)),0))</f>
        <v>7.640000000000001E-2</v>
      </c>
      <c r="L353" s="61">
        <f t="array" ref="L353">INDEX($AH$17:$AH$297,MATCH(MIN(IF($AH$17:$AH$297-(H353*(1+$BF$51))&gt;=0,$AH$17:$AH$297-(H353*(1+$BF$51)),"")),$AH$17:$AH$297-(H353*(1+$BF$51)),0))</f>
        <v>7.6750000000000013E-2</v>
      </c>
    </row>
    <row r="354" spans="1:12" x14ac:dyDescent="0.25">
      <c r="A354" s="69" t="str">
        <f>+'3.1.16'!A339</f>
        <v>2017-06-01</v>
      </c>
      <c r="B354" s="56" t="str">
        <f>+'3.1.16'!B339</f>
        <v>2018-11-30</v>
      </c>
      <c r="C354" s="56">
        <f>+'3.1.16'!C339</f>
        <v>18</v>
      </c>
      <c r="D354" s="56" t="str">
        <f>+'3.1.16'!D339</f>
        <v>CONED ROS</v>
      </c>
      <c r="E354" s="56" t="s">
        <v>370</v>
      </c>
      <c r="F354" s="79">
        <f>IF($E$11="",'3.1.16'!Y339/1000,Matrix!$E$11+('3.1.16'!Y339/1000))</f>
        <v>6.8608828484819584E-2</v>
      </c>
      <c r="G354" s="59">
        <f>IF($E$11="",'3.1.16'!Z339/1000,Matrix!$E$11+('3.1.16'!Z339/1000))</f>
        <v>7.090882848481958E-2</v>
      </c>
      <c r="H354" s="62">
        <f>IF($E$11="",'3.1.16'!AA339/1000,Matrix!$E$11+('3.1.16'!AA339/1000))</f>
        <v>7.1108828484819586E-2</v>
      </c>
      <c r="I354" s="56"/>
      <c r="J354" s="79">
        <f t="array" ref="J354">INDEX($AH$17:$AH$297,MATCH(MIN(IF($AH$17:$AH$297-(F354*(1+$BF$51))&gt;=0,$AH$17:$AH$297-(F354*(1+$BF$51)),"")),$AH$17:$AH$297-(F354*(1+$BF$51)),0))</f>
        <v>7.2199999999999973E-2</v>
      </c>
      <c r="K354" s="59">
        <f t="array" ref="K354">INDEX($AH$17:$AH$297,MATCH(MIN(IF($AH$17:$AH$297-(G354*(1+$BF$51))&gt;=0,$AH$17:$AH$297-(G354*(1+$BF$51)),"")),$AH$17:$AH$297-(G354*(1+$BF$51)),0))</f>
        <v>7.4649999999999994E-2</v>
      </c>
      <c r="L354" s="62">
        <f t="array" ref="L354">INDEX($AH$17:$AH$297,MATCH(MIN(IF($AH$17:$AH$297-(H354*(1+$BF$51))&gt;=0,$AH$17:$AH$297-(H354*(1+$BF$51)),"")),$AH$17:$AH$297-(H354*(1+$BF$51)),0))</f>
        <v>7.4999999999999997E-2</v>
      </c>
    </row>
    <row r="355" spans="1:12" x14ac:dyDescent="0.25">
      <c r="A355" s="69" t="str">
        <f>+'3.1.16'!A340</f>
        <v>2017-06-01</v>
      </c>
      <c r="B355" s="56" t="str">
        <f>+'3.1.16'!B340</f>
        <v>2019-05-31</v>
      </c>
      <c r="C355" s="56">
        <f>+'3.1.16'!C340</f>
        <v>24</v>
      </c>
      <c r="D355" s="56" t="str">
        <f>+'3.1.16'!D340</f>
        <v>CONED ROS</v>
      </c>
      <c r="E355" s="56" t="s">
        <v>370</v>
      </c>
      <c r="F355" s="79">
        <f>IF($E$11="",'3.1.16'!Y340/1000,Matrix!$E$11+('3.1.16'!Y340/1000))</f>
        <v>6.9695531439760594E-2</v>
      </c>
      <c r="G355" s="59">
        <f>IF($E$11="",'3.1.16'!Z340/1000,Matrix!$E$11+('3.1.16'!Z340/1000))</f>
        <v>7.1995531439760591E-2</v>
      </c>
      <c r="H355" s="62">
        <f>IF($E$11="",'3.1.16'!AA340/1000,Matrix!$E$11+('3.1.16'!AA340/1000))</f>
        <v>7.2195531439760596E-2</v>
      </c>
      <c r="I355" s="56"/>
      <c r="J355" s="79">
        <f t="array" ref="J355">INDEX($AH$17:$AH$297,MATCH(MIN(IF($AH$17:$AH$297-(F355*(1+$BF$51))&gt;=0,$AH$17:$AH$297-(F355*(1+$BF$51)),"")),$AH$17:$AH$297-(F355*(1+$BF$51)),0))</f>
        <v>7.3599999999999985E-2</v>
      </c>
      <c r="K355" s="59">
        <f t="array" ref="K355">INDEX($AH$17:$AH$297,MATCH(MIN(IF($AH$17:$AH$297-(G355*(1+$BF$51))&gt;=0,$AH$17:$AH$297-(G355*(1+$BF$51)),"")),$AH$17:$AH$297-(G355*(1+$BF$51)),0))</f>
        <v>7.6050000000000006E-2</v>
      </c>
      <c r="L355" s="62">
        <f t="array" ref="L355">INDEX($AH$17:$AH$297,MATCH(MIN(IF($AH$17:$AH$297-(H355*(1+$BF$51))&gt;=0,$AH$17:$AH$297-(H355*(1+$BF$51)),"")),$AH$17:$AH$297-(H355*(1+$BF$51)),0))</f>
        <v>7.6050000000000006E-2</v>
      </c>
    </row>
    <row r="356" spans="1:12" x14ac:dyDescent="0.25">
      <c r="A356" s="69" t="str">
        <f>+'3.1.16'!A341</f>
        <v>2017-06-01</v>
      </c>
      <c r="B356" s="56" t="str">
        <f>+'3.1.16'!B341</f>
        <v>2019-11-30</v>
      </c>
      <c r="C356" s="56">
        <f>+'3.1.16'!C341</f>
        <v>30</v>
      </c>
      <c r="D356" s="56" t="str">
        <f>+'3.1.16'!D341</f>
        <v>CONED ROS</v>
      </c>
      <c r="E356" s="56" t="s">
        <v>370</v>
      </c>
      <c r="F356" s="79">
        <f>IF($E$11="",'3.1.16'!Y341/1000,Matrix!$E$11+('3.1.16'!Y341/1000))</f>
        <v>6.9500670937522976E-2</v>
      </c>
      <c r="G356" s="59">
        <f>IF($E$11="",'3.1.16'!Z341/1000,Matrix!$E$11+('3.1.16'!Z341/1000))</f>
        <v>7.1800670937522987E-2</v>
      </c>
      <c r="H356" s="62">
        <f>IF($E$11="",'3.1.16'!AA341/1000,Matrix!$E$11+('3.1.16'!AA341/1000))</f>
        <v>7.2000670937522979E-2</v>
      </c>
      <c r="I356" s="56"/>
      <c r="J356" s="79">
        <f t="array" ref="J356">INDEX($AH$17:$AH$297,MATCH(MIN(IF($AH$17:$AH$297-(F356*(1+$BF$51))&gt;=0,$AH$17:$AH$297-(F356*(1+$BF$51)),"")),$AH$17:$AH$297-(F356*(1+$BF$51)),0))</f>
        <v>7.3249999999999982E-2</v>
      </c>
      <c r="K356" s="59">
        <f t="array" ref="K356">INDEX($AH$17:$AH$297,MATCH(MIN(IF($AH$17:$AH$297-(G356*(1+$BF$51))&gt;=0,$AH$17:$AH$297-(G356*(1+$BF$51)),"")),$AH$17:$AH$297-(G356*(1+$BF$51)),0))</f>
        <v>7.5700000000000003E-2</v>
      </c>
      <c r="L356" s="62">
        <f t="array" ref="L356">INDEX($AH$17:$AH$297,MATCH(MIN(IF($AH$17:$AH$297-(H356*(1+$BF$51))&gt;=0,$AH$17:$AH$297-(H356*(1+$BF$51)),"")),$AH$17:$AH$297-(H356*(1+$BF$51)),0))</f>
        <v>7.6050000000000006E-2</v>
      </c>
    </row>
    <row r="357" spans="1:12" x14ac:dyDescent="0.25">
      <c r="A357" s="70" t="str">
        <f>+'3.1.16'!A342</f>
        <v>2017-06-01</v>
      </c>
      <c r="B357" s="57" t="str">
        <f>+'3.1.16'!B342</f>
        <v>2020-05-31</v>
      </c>
      <c r="C357" s="57">
        <f>+'3.1.16'!C342</f>
        <v>36</v>
      </c>
      <c r="D357" s="57" t="str">
        <f>+'3.1.16'!D342</f>
        <v>CONED ROS</v>
      </c>
      <c r="E357" s="57" t="s">
        <v>370</v>
      </c>
      <c r="F357" s="81">
        <f>IF($E$11="",'3.1.16'!Y342/1000,Matrix!$E$11+('3.1.16'!Y342/1000))</f>
        <v>7.2736346232369617E-2</v>
      </c>
      <c r="G357" s="60">
        <f>IF($E$11="",'3.1.16'!Z342/1000,Matrix!$E$11+('3.1.16'!Z342/1000))</f>
        <v>7.5036346232369613E-2</v>
      </c>
      <c r="H357" s="63">
        <f>IF($E$11="",'3.1.16'!AA342/1000,Matrix!$E$11+('3.1.16'!AA342/1000))</f>
        <v>7.5236346232369619E-2</v>
      </c>
      <c r="I357" s="56"/>
      <c r="J357" s="81">
        <f t="array" ref="J357">INDEX($AH$17:$AH$297,MATCH(MIN(IF($AH$17:$AH$297-(F357*(1+$BF$51))&gt;=0,$AH$17:$AH$297-(F357*(1+$BF$51)),"")),$AH$17:$AH$297-(F357*(1+$BF$51)),0))</f>
        <v>7.6750000000000013E-2</v>
      </c>
      <c r="K357" s="60">
        <f t="array" ref="K357">INDEX($AH$17:$AH$297,MATCH(MIN(IF($AH$17:$AH$297-(G357*(1+$BF$51))&gt;=0,$AH$17:$AH$297-(G357*(1+$BF$51)),"")),$AH$17:$AH$297-(G357*(1+$BF$51)),0))</f>
        <v>7.9200000000000034E-2</v>
      </c>
      <c r="L357" s="63">
        <f t="array" ref="L357">INDEX($AH$17:$AH$297,MATCH(MIN(IF($AH$17:$AH$297-(H357*(1+$BF$51))&gt;=0,$AH$17:$AH$297-(H357*(1+$BF$51)),"")),$AH$17:$AH$297-(H357*(1+$BF$51)),0))</f>
        <v>7.9200000000000034E-2</v>
      </c>
    </row>
    <row r="358" spans="1:12" x14ac:dyDescent="0.25">
      <c r="A358" s="68" t="str">
        <f>+'3.1.16'!A343</f>
        <v>2017-07-01</v>
      </c>
      <c r="B358" s="55" t="str">
        <f>+'3.1.16'!B343</f>
        <v>2018-06-30</v>
      </c>
      <c r="C358" s="55">
        <f>+'3.1.16'!C343</f>
        <v>12</v>
      </c>
      <c r="D358" s="55" t="str">
        <f>+'3.1.16'!D343</f>
        <v>CONED ROS</v>
      </c>
      <c r="E358" s="55" t="s">
        <v>370</v>
      </c>
      <c r="F358" s="80">
        <f>IF($E$11="",'3.1.16'!Y343/1000,Matrix!$E$11+('3.1.16'!Y343/1000))</f>
        <v>7.0032060242860766E-2</v>
      </c>
      <c r="G358" s="58">
        <f>IF($E$11="",'3.1.16'!Z343/1000,Matrix!$E$11+('3.1.16'!Z343/1000))</f>
        <v>7.2332060242860763E-2</v>
      </c>
      <c r="H358" s="61">
        <f>IF($E$11="",'3.1.16'!AA343/1000,Matrix!$E$11+('3.1.16'!AA343/1000))</f>
        <v>7.2532060242860769E-2</v>
      </c>
      <c r="I358" s="55"/>
      <c r="J358" s="80">
        <f t="array" ref="J358">INDEX($AH$17:$AH$297,MATCH(MIN(IF($AH$17:$AH$297-(F358*(1+$BF$51))&gt;=0,$AH$17:$AH$297-(F358*(1+$BF$51)),"")),$AH$17:$AH$297-(F358*(1+$BF$51)),0))</f>
        <v>7.3949999999999988E-2</v>
      </c>
      <c r="K358" s="58">
        <f t="array" ref="K358">INDEX($AH$17:$AH$297,MATCH(MIN(IF($AH$17:$AH$297-(G358*(1+$BF$51))&gt;=0,$AH$17:$AH$297-(G358*(1+$BF$51)),"")),$AH$17:$AH$297-(G358*(1+$BF$51)),0))</f>
        <v>7.640000000000001E-2</v>
      </c>
      <c r="L358" s="61">
        <f t="array" ref="L358">INDEX($AH$17:$AH$297,MATCH(MIN(IF($AH$17:$AH$297-(H358*(1+$BF$51))&gt;=0,$AH$17:$AH$297-(H358*(1+$BF$51)),"")),$AH$17:$AH$297-(H358*(1+$BF$51)),0))</f>
        <v>7.640000000000001E-2</v>
      </c>
    </row>
    <row r="359" spans="1:12" x14ac:dyDescent="0.25">
      <c r="A359" s="69" t="str">
        <f>+'3.1.16'!A344</f>
        <v>2017-07-01</v>
      </c>
      <c r="B359" s="56" t="str">
        <f>+'3.1.16'!B344</f>
        <v>2018-12-31</v>
      </c>
      <c r="C359" s="56">
        <f>+'3.1.16'!C344</f>
        <v>18</v>
      </c>
      <c r="D359" s="56" t="str">
        <f>+'3.1.16'!D344</f>
        <v>CONED ROS</v>
      </c>
      <c r="E359" s="56" t="s">
        <v>370</v>
      </c>
      <c r="F359" s="79">
        <f>IF($E$11="",'3.1.16'!Y344/1000,Matrix!$E$11+('3.1.16'!Y344/1000))</f>
        <v>6.8268804787512682E-2</v>
      </c>
      <c r="G359" s="59">
        <f>IF($E$11="",'3.1.16'!Z344/1000,Matrix!$E$11+('3.1.16'!Z344/1000))</f>
        <v>7.0568804787512679E-2</v>
      </c>
      <c r="H359" s="62">
        <f>IF($E$11="",'3.1.16'!AA344/1000,Matrix!$E$11+('3.1.16'!AA344/1000))</f>
        <v>7.0768804787512685E-2</v>
      </c>
      <c r="I359" s="56"/>
      <c r="J359" s="79">
        <f t="array" ref="J359">INDEX($AH$17:$AH$297,MATCH(MIN(IF($AH$17:$AH$297-(F359*(1+$BF$51))&gt;=0,$AH$17:$AH$297-(F359*(1+$BF$51)),"")),$AH$17:$AH$297-(F359*(1+$BF$51)),0))</f>
        <v>7.1849999999999969E-2</v>
      </c>
      <c r="K359" s="59">
        <f t="array" ref="K359">INDEX($AH$17:$AH$297,MATCH(MIN(IF($AH$17:$AH$297-(G359*(1+$BF$51))&gt;=0,$AH$17:$AH$297-(G359*(1+$BF$51)),"")),$AH$17:$AH$297-(G359*(1+$BF$51)),0))</f>
        <v>7.4299999999999991E-2</v>
      </c>
      <c r="L359" s="62">
        <f t="array" ref="L359">INDEX($AH$17:$AH$297,MATCH(MIN(IF($AH$17:$AH$297-(H359*(1+$BF$51))&gt;=0,$AH$17:$AH$297-(H359*(1+$BF$51)),"")),$AH$17:$AH$297-(H359*(1+$BF$51)),0))</f>
        <v>7.4649999999999994E-2</v>
      </c>
    </row>
    <row r="360" spans="1:12" x14ac:dyDescent="0.25">
      <c r="A360" s="69" t="str">
        <f>+'3.1.16'!A345</f>
        <v>2017-07-01</v>
      </c>
      <c r="B360" s="56" t="str">
        <f>+'3.1.16'!B345</f>
        <v>2019-06-30</v>
      </c>
      <c r="C360" s="56">
        <f>+'3.1.16'!C345</f>
        <v>24</v>
      </c>
      <c r="D360" s="56" t="str">
        <f>+'3.1.16'!D345</f>
        <v>CONED ROS</v>
      </c>
      <c r="E360" s="56" t="s">
        <v>370</v>
      </c>
      <c r="F360" s="79">
        <f>IF($E$11="",'3.1.16'!Y345/1000,Matrix!$E$11+('3.1.16'!Y345/1000))</f>
        <v>6.9566647889823974E-2</v>
      </c>
      <c r="G360" s="59">
        <f>IF($E$11="",'3.1.16'!Z345/1000,Matrix!$E$11+('3.1.16'!Z345/1000))</f>
        <v>7.186664788982397E-2</v>
      </c>
      <c r="H360" s="62">
        <f>IF($E$11="",'3.1.16'!AA345/1000,Matrix!$E$11+('3.1.16'!AA345/1000))</f>
        <v>7.2066647889823962E-2</v>
      </c>
      <c r="I360" s="56"/>
      <c r="J360" s="79">
        <f t="array" ref="J360">INDEX($AH$17:$AH$297,MATCH(MIN(IF($AH$17:$AH$297-(F360*(1+$BF$51))&gt;=0,$AH$17:$AH$297-(F360*(1+$BF$51)),"")),$AH$17:$AH$297-(F360*(1+$BF$51)),0))</f>
        <v>7.3249999999999982E-2</v>
      </c>
      <c r="K360" s="59">
        <f t="array" ref="K360">INDEX($AH$17:$AH$297,MATCH(MIN(IF($AH$17:$AH$297-(G360*(1+$BF$51))&gt;=0,$AH$17:$AH$297-(G360*(1+$BF$51)),"")),$AH$17:$AH$297-(G360*(1+$BF$51)),0))</f>
        <v>7.5700000000000003E-2</v>
      </c>
      <c r="L360" s="62">
        <f t="array" ref="L360">INDEX($AH$17:$AH$297,MATCH(MIN(IF($AH$17:$AH$297-(H360*(1+$BF$51))&gt;=0,$AH$17:$AH$297-(H360*(1+$BF$51)),"")),$AH$17:$AH$297-(H360*(1+$BF$51)),0))</f>
        <v>7.6050000000000006E-2</v>
      </c>
    </row>
    <row r="361" spans="1:12" x14ac:dyDescent="0.25">
      <c r="A361" s="69" t="str">
        <f>+'3.1.16'!A346</f>
        <v>2017-07-01</v>
      </c>
      <c r="B361" s="56" t="str">
        <f>+'3.1.16'!B346</f>
        <v>2019-12-31</v>
      </c>
      <c r="C361" s="56">
        <f>+'3.1.16'!C346</f>
        <v>30</v>
      </c>
      <c r="D361" s="56" t="str">
        <f>+'3.1.16'!D346</f>
        <v>CONED ROS</v>
      </c>
      <c r="E361" s="56" t="s">
        <v>370</v>
      </c>
      <c r="F361" s="79">
        <f>IF($E$11="",'3.1.16'!Y346/1000,Matrix!$E$11+('3.1.16'!Y346/1000))</f>
        <v>6.9821151359780342E-2</v>
      </c>
      <c r="G361" s="59">
        <f>IF($E$11="",'3.1.16'!Z346/1000,Matrix!$E$11+('3.1.16'!Z346/1000))</f>
        <v>7.2121151359780339E-2</v>
      </c>
      <c r="H361" s="62">
        <f>IF($E$11="",'3.1.16'!AA346/1000,Matrix!$E$11+('3.1.16'!AA346/1000))</f>
        <v>7.2321151359780345E-2</v>
      </c>
      <c r="I361" s="56"/>
      <c r="J361" s="79">
        <f t="array" ref="J361">INDEX($AH$17:$AH$297,MATCH(MIN(IF($AH$17:$AH$297-(F361*(1+$BF$51))&gt;=0,$AH$17:$AH$297-(F361*(1+$BF$51)),"")),$AH$17:$AH$297-(F361*(1+$BF$51)),0))</f>
        <v>7.3599999999999985E-2</v>
      </c>
      <c r="K361" s="59">
        <f t="array" ref="K361">INDEX($AH$17:$AH$297,MATCH(MIN(IF($AH$17:$AH$297-(G361*(1+$BF$51))&gt;=0,$AH$17:$AH$297-(G361*(1+$BF$51)),"")),$AH$17:$AH$297-(G361*(1+$BF$51)),0))</f>
        <v>7.6050000000000006E-2</v>
      </c>
      <c r="L361" s="62">
        <f t="array" ref="L361">INDEX($AH$17:$AH$297,MATCH(MIN(IF($AH$17:$AH$297-(H361*(1+$BF$51))&gt;=0,$AH$17:$AH$297-(H361*(1+$BF$51)),"")),$AH$17:$AH$297-(H361*(1+$BF$51)),0))</f>
        <v>7.640000000000001E-2</v>
      </c>
    </row>
    <row r="362" spans="1:12" x14ac:dyDescent="0.25">
      <c r="A362" s="70" t="str">
        <f>+'3.1.16'!A347</f>
        <v>2017-07-01</v>
      </c>
      <c r="B362" s="57" t="str">
        <f>+'3.1.16'!B347</f>
        <v>2020-06-30</v>
      </c>
      <c r="C362" s="57">
        <f>+'3.1.16'!C347</f>
        <v>36</v>
      </c>
      <c r="D362" s="57" t="str">
        <f>+'3.1.16'!D347</f>
        <v>CONED ROS</v>
      </c>
      <c r="E362" s="57" t="s">
        <v>370</v>
      </c>
      <c r="F362" s="81">
        <f>IF($E$11="",'3.1.16'!Y347/1000,Matrix!$E$11+('3.1.16'!Y347/1000))</f>
        <v>7.3047699905585808E-2</v>
      </c>
      <c r="G362" s="60">
        <f>IF($E$11="",'3.1.16'!Z347/1000,Matrix!$E$11+('3.1.16'!Z347/1000))</f>
        <v>7.5347699905585805E-2</v>
      </c>
      <c r="H362" s="63">
        <f>IF($E$11="",'3.1.16'!AA347/1000,Matrix!$E$11+('3.1.16'!AA347/1000))</f>
        <v>7.5547699905585797E-2</v>
      </c>
      <c r="I362" s="56"/>
      <c r="J362" s="81">
        <f t="array" ref="J362">INDEX($AH$17:$AH$297,MATCH(MIN(IF($AH$17:$AH$297-(F362*(1+$BF$51))&gt;=0,$AH$17:$AH$297-(F362*(1+$BF$51)),"")),$AH$17:$AH$297-(F362*(1+$BF$51)),0))</f>
        <v>7.7100000000000016E-2</v>
      </c>
      <c r="K362" s="60">
        <f t="array" ref="K362">INDEX($AH$17:$AH$297,MATCH(MIN(IF($AH$17:$AH$297-(G362*(1+$BF$51))&gt;=0,$AH$17:$AH$297-(G362*(1+$BF$51)),"")),$AH$17:$AH$297-(G362*(1+$BF$51)),0))</f>
        <v>7.9550000000000037E-2</v>
      </c>
      <c r="L362" s="63">
        <f t="array" ref="L362">INDEX($AH$17:$AH$297,MATCH(MIN(IF($AH$17:$AH$297-(H362*(1+$BF$51))&gt;=0,$AH$17:$AH$297-(H362*(1+$BF$51)),"")),$AH$17:$AH$297-(H362*(1+$BF$51)),0))</f>
        <v>7.9550000000000037E-2</v>
      </c>
    </row>
    <row r="363" spans="1:12" x14ac:dyDescent="0.25">
      <c r="A363" s="68" t="str">
        <f>+'3.1.16'!A348</f>
        <v>2017-08-01</v>
      </c>
      <c r="B363" s="55" t="str">
        <f>+'3.1.16'!B348</f>
        <v>2018-07-31</v>
      </c>
      <c r="C363" s="55">
        <f>+'3.1.16'!C348</f>
        <v>12</v>
      </c>
      <c r="D363" s="55" t="str">
        <f>+'3.1.16'!D348</f>
        <v>CONED ROS</v>
      </c>
      <c r="E363" s="55" t="s">
        <v>370</v>
      </c>
      <c r="F363" s="80">
        <f>IF($E$11="",'3.1.16'!Y348/1000,Matrix!$E$11+('3.1.16'!Y348/1000))</f>
        <v>6.995482974029256E-2</v>
      </c>
      <c r="G363" s="58">
        <f>IF($E$11="",'3.1.16'!Z348/1000,Matrix!$E$11+('3.1.16'!Z348/1000))</f>
        <v>7.2254829740292556E-2</v>
      </c>
      <c r="H363" s="61">
        <f>IF($E$11="",'3.1.16'!AA348/1000,Matrix!$E$11+('3.1.16'!AA348/1000))</f>
        <v>7.2454829740292548E-2</v>
      </c>
      <c r="I363" s="55"/>
      <c r="J363" s="80">
        <f t="array" ref="J363">INDEX($AH$17:$AH$297,MATCH(MIN(IF($AH$17:$AH$297-(F363*(1+$BF$51))&gt;=0,$AH$17:$AH$297-(F363*(1+$BF$51)),"")),$AH$17:$AH$297-(F363*(1+$BF$51)),0))</f>
        <v>7.3599999999999985E-2</v>
      </c>
      <c r="K363" s="58">
        <f t="array" ref="K363">INDEX($AH$17:$AH$297,MATCH(MIN(IF($AH$17:$AH$297-(G363*(1+$BF$51))&gt;=0,$AH$17:$AH$297-(G363*(1+$BF$51)),"")),$AH$17:$AH$297-(G363*(1+$BF$51)),0))</f>
        <v>7.6050000000000006E-2</v>
      </c>
      <c r="L363" s="61">
        <f t="array" ref="L363">INDEX($AH$17:$AH$297,MATCH(MIN(IF($AH$17:$AH$297-(H363*(1+$BF$51))&gt;=0,$AH$17:$AH$297-(H363*(1+$BF$51)),"")),$AH$17:$AH$297-(H363*(1+$BF$51)),0))</f>
        <v>7.640000000000001E-2</v>
      </c>
    </row>
    <row r="364" spans="1:12" x14ac:dyDescent="0.25">
      <c r="A364" s="69" t="str">
        <f>+'3.1.16'!A349</f>
        <v>2017-08-01</v>
      </c>
      <c r="B364" s="56" t="str">
        <f>+'3.1.16'!B349</f>
        <v>2019-01-31</v>
      </c>
      <c r="C364" s="56">
        <f>+'3.1.16'!C349</f>
        <v>18</v>
      </c>
      <c r="D364" s="56" t="str">
        <f>+'3.1.16'!D349</f>
        <v>CONED ROS</v>
      </c>
      <c r="E364" s="56" t="s">
        <v>370</v>
      </c>
      <c r="F364" s="79">
        <f>IF($E$11="",'3.1.16'!Y349/1000,Matrix!$E$11+('3.1.16'!Y349/1000))</f>
        <v>6.9614442248702085E-2</v>
      </c>
      <c r="G364" s="59">
        <f>IF($E$11="",'3.1.16'!Z349/1000,Matrix!$E$11+('3.1.16'!Z349/1000))</f>
        <v>7.1914442248702082E-2</v>
      </c>
      <c r="H364" s="62">
        <f>IF($E$11="",'3.1.16'!AA349/1000,Matrix!$E$11+('3.1.16'!AA349/1000))</f>
        <v>7.2114442248702088E-2</v>
      </c>
      <c r="I364" s="56"/>
      <c r="J364" s="79">
        <f t="array" ref="J364">INDEX($AH$17:$AH$297,MATCH(MIN(IF($AH$17:$AH$297-(F364*(1+$BF$51))&gt;=0,$AH$17:$AH$297-(F364*(1+$BF$51)),"")),$AH$17:$AH$297-(F364*(1+$BF$51)),0))</f>
        <v>7.3249999999999982E-2</v>
      </c>
      <c r="K364" s="59">
        <f t="array" ref="K364">INDEX($AH$17:$AH$297,MATCH(MIN(IF($AH$17:$AH$297-(G364*(1+$BF$51))&gt;=0,$AH$17:$AH$297-(G364*(1+$BF$51)),"")),$AH$17:$AH$297-(G364*(1+$BF$51)),0))</f>
        <v>7.5700000000000003E-2</v>
      </c>
      <c r="L364" s="62">
        <f t="array" ref="L364">INDEX($AH$17:$AH$297,MATCH(MIN(IF($AH$17:$AH$297-(H364*(1+$BF$51))&gt;=0,$AH$17:$AH$297-(H364*(1+$BF$51)),"")),$AH$17:$AH$297-(H364*(1+$BF$51)),0))</f>
        <v>7.6050000000000006E-2</v>
      </c>
    </row>
    <row r="365" spans="1:12" x14ac:dyDescent="0.25">
      <c r="A365" s="69" t="str">
        <f>+'3.1.16'!A350</f>
        <v>2017-08-01</v>
      </c>
      <c r="B365" s="56" t="str">
        <f>+'3.1.16'!B350</f>
        <v>2019-07-31</v>
      </c>
      <c r="C365" s="56">
        <f>+'3.1.16'!C350</f>
        <v>24</v>
      </c>
      <c r="D365" s="56" t="str">
        <f>+'3.1.16'!D350</f>
        <v>CONED ROS</v>
      </c>
      <c r="E365" s="56" t="s">
        <v>370</v>
      </c>
      <c r="F365" s="79">
        <f>IF($E$11="",'3.1.16'!Y350/1000,Matrix!$E$11+('3.1.16'!Y350/1000))</f>
        <v>6.9661475932604494E-2</v>
      </c>
      <c r="G365" s="59">
        <f>IF($E$11="",'3.1.16'!Z350/1000,Matrix!$E$11+('3.1.16'!Z350/1000))</f>
        <v>7.1961475932604491E-2</v>
      </c>
      <c r="H365" s="62">
        <f>IF($E$11="",'3.1.16'!AA350/1000,Matrix!$E$11+('3.1.16'!AA350/1000))</f>
        <v>7.2161475932604482E-2</v>
      </c>
      <c r="I365" s="56"/>
      <c r="J365" s="79">
        <f t="array" ref="J365">INDEX($AH$17:$AH$297,MATCH(MIN(IF($AH$17:$AH$297-(F365*(1+$BF$51))&gt;=0,$AH$17:$AH$297-(F365*(1+$BF$51)),"")),$AH$17:$AH$297-(F365*(1+$BF$51)),0))</f>
        <v>7.3599999999999985E-2</v>
      </c>
      <c r="K365" s="59">
        <f t="array" ref="K365">INDEX($AH$17:$AH$297,MATCH(MIN(IF($AH$17:$AH$297-(G365*(1+$BF$51))&gt;=0,$AH$17:$AH$297-(G365*(1+$BF$51)),"")),$AH$17:$AH$297-(G365*(1+$BF$51)),0))</f>
        <v>7.5700000000000003E-2</v>
      </c>
      <c r="L365" s="62">
        <f t="array" ref="L365">INDEX($AH$17:$AH$297,MATCH(MIN(IF($AH$17:$AH$297-(H365*(1+$BF$51))&gt;=0,$AH$17:$AH$297-(H365*(1+$BF$51)),"")),$AH$17:$AH$297-(H365*(1+$BF$51)),0))</f>
        <v>7.6050000000000006E-2</v>
      </c>
    </row>
    <row r="366" spans="1:12" x14ac:dyDescent="0.25">
      <c r="A366" s="69" t="str">
        <f>+'3.1.16'!A351</f>
        <v>2017-08-01</v>
      </c>
      <c r="B366" s="56" t="str">
        <f>+'3.1.16'!B351</f>
        <v>2020-01-31</v>
      </c>
      <c r="C366" s="56">
        <f>+'3.1.16'!C351</f>
        <v>30</v>
      </c>
      <c r="D366" s="56" t="str">
        <f>+'3.1.16'!D351</f>
        <v>CONED ROS</v>
      </c>
      <c r="E366" s="56" t="s">
        <v>370</v>
      </c>
      <c r="F366" s="79">
        <f>IF($E$11="",'3.1.16'!Y351/1000,Matrix!$E$11+('3.1.16'!Y351/1000))</f>
        <v>7.1105258624860848E-2</v>
      </c>
      <c r="G366" s="59">
        <f>IF($E$11="",'3.1.16'!Z351/1000,Matrix!$E$11+('3.1.16'!Z351/1000))</f>
        <v>7.3405258624860845E-2</v>
      </c>
      <c r="H366" s="62">
        <f>IF($E$11="",'3.1.16'!AA351/1000,Matrix!$E$11+('3.1.16'!AA351/1000))</f>
        <v>7.360525862486085E-2</v>
      </c>
      <c r="I366" s="56"/>
      <c r="J366" s="79">
        <f t="array" ref="J366">INDEX($AH$17:$AH$297,MATCH(MIN(IF($AH$17:$AH$297-(F366*(1+$BF$51))&gt;=0,$AH$17:$AH$297-(F366*(1+$BF$51)),"")),$AH$17:$AH$297-(F366*(1+$BF$51)),0))</f>
        <v>7.4999999999999997E-2</v>
      </c>
      <c r="K366" s="59">
        <f t="array" ref="K366">INDEX($AH$17:$AH$297,MATCH(MIN(IF($AH$17:$AH$297-(G366*(1+$BF$51))&gt;=0,$AH$17:$AH$297-(G366*(1+$BF$51)),"")),$AH$17:$AH$297-(G366*(1+$BF$51)),0))</f>
        <v>7.7450000000000019E-2</v>
      </c>
      <c r="L366" s="62">
        <f t="array" ref="L366">INDEX($AH$17:$AH$297,MATCH(MIN(IF($AH$17:$AH$297-(H366*(1+$BF$51))&gt;=0,$AH$17:$AH$297-(H366*(1+$BF$51)),"")),$AH$17:$AH$297-(H366*(1+$BF$51)),0))</f>
        <v>7.7450000000000019E-2</v>
      </c>
    </row>
    <row r="367" spans="1:12" x14ac:dyDescent="0.25">
      <c r="A367" s="70" t="str">
        <f>+'3.1.16'!A352</f>
        <v>2017-08-01</v>
      </c>
      <c r="B367" s="57" t="str">
        <f>+'3.1.16'!B352</f>
        <v>2020-07-31</v>
      </c>
      <c r="C367" s="57">
        <f>+'3.1.16'!C352</f>
        <v>36</v>
      </c>
      <c r="D367" s="57" t="str">
        <f>+'3.1.16'!D352</f>
        <v>CONED ROS</v>
      </c>
      <c r="E367" s="57" t="s">
        <v>370</v>
      </c>
      <c r="F367" s="81">
        <f>IF($E$11="",'3.1.16'!Y352/1000,Matrix!$E$11+('3.1.16'!Y352/1000))</f>
        <v>7.313025597863787E-2</v>
      </c>
      <c r="G367" s="60">
        <f>IF($E$11="",'3.1.16'!Z352/1000,Matrix!$E$11+('3.1.16'!Z352/1000))</f>
        <v>7.5430255978637867E-2</v>
      </c>
      <c r="H367" s="63">
        <f>IF($E$11="",'3.1.16'!AA352/1000,Matrix!$E$11+('3.1.16'!AA352/1000))</f>
        <v>7.5630255978637873E-2</v>
      </c>
      <c r="I367" s="56"/>
      <c r="J367" s="81">
        <f t="array" ref="J367">INDEX($AH$17:$AH$297,MATCH(MIN(IF($AH$17:$AH$297-(F367*(1+$BF$51))&gt;=0,$AH$17:$AH$297-(F367*(1+$BF$51)),"")),$AH$17:$AH$297-(F367*(1+$BF$51)),0))</f>
        <v>7.7100000000000016E-2</v>
      </c>
      <c r="K367" s="60">
        <f t="array" ref="K367">INDEX($AH$17:$AH$297,MATCH(MIN(IF($AH$17:$AH$297-(G367*(1+$BF$51))&gt;=0,$AH$17:$AH$297-(G367*(1+$BF$51)),"")),$AH$17:$AH$297-(G367*(1+$BF$51)),0))</f>
        <v>7.9550000000000037E-2</v>
      </c>
      <c r="L367" s="63">
        <f t="array" ref="L367">INDEX($AH$17:$AH$297,MATCH(MIN(IF($AH$17:$AH$297-(H367*(1+$BF$51))&gt;=0,$AH$17:$AH$297-(H367*(1+$BF$51)),"")),$AH$17:$AH$297-(H367*(1+$BF$51)),0))</f>
        <v>7.9550000000000037E-2</v>
      </c>
    </row>
    <row r="368" spans="1:12" x14ac:dyDescent="0.25">
      <c r="A368" s="68" t="str">
        <f>+'3.1.16'!A353</f>
        <v>2017-09-01</v>
      </c>
      <c r="B368" s="55" t="str">
        <f>+'3.1.16'!B353</f>
        <v>2018-08-31</v>
      </c>
      <c r="C368" s="55">
        <f>+'3.1.16'!C353</f>
        <v>12</v>
      </c>
      <c r="D368" s="55" t="str">
        <f>+'3.1.16'!D353</f>
        <v>CONED ROS</v>
      </c>
      <c r="E368" s="55" t="s">
        <v>370</v>
      </c>
      <c r="F368" s="80">
        <f>IF($E$11="",'3.1.16'!Y353/1000,Matrix!$E$11+('3.1.16'!Y353/1000))</f>
        <v>6.9666554082808696E-2</v>
      </c>
      <c r="G368" s="58">
        <f>IF($E$11="",'3.1.16'!Z353/1000,Matrix!$E$11+('3.1.16'!Z353/1000))</f>
        <v>7.1966554082808692E-2</v>
      </c>
      <c r="H368" s="61">
        <f>IF($E$11="",'3.1.16'!AA353/1000,Matrix!$E$11+('3.1.16'!AA353/1000))</f>
        <v>7.2166554082808698E-2</v>
      </c>
      <c r="I368" s="55"/>
      <c r="J368" s="80">
        <f t="array" ref="J368">INDEX($AH$17:$AH$297,MATCH(MIN(IF($AH$17:$AH$297-(F368*(1+$BF$51))&gt;=0,$AH$17:$AH$297-(F368*(1+$BF$51)),"")),$AH$17:$AH$297-(F368*(1+$BF$51)),0))</f>
        <v>7.3599999999999985E-2</v>
      </c>
      <c r="K368" s="58">
        <f t="array" ref="K368">INDEX($AH$17:$AH$297,MATCH(MIN(IF($AH$17:$AH$297-(G368*(1+$BF$51))&gt;=0,$AH$17:$AH$297-(G368*(1+$BF$51)),"")),$AH$17:$AH$297-(G368*(1+$BF$51)),0))</f>
        <v>7.5700000000000003E-2</v>
      </c>
      <c r="L368" s="61">
        <f t="array" ref="L368">INDEX($AH$17:$AH$297,MATCH(MIN(IF($AH$17:$AH$297-(H368*(1+$BF$51))&gt;=0,$AH$17:$AH$297-(H368*(1+$BF$51)),"")),$AH$17:$AH$297-(H368*(1+$BF$51)),0))</f>
        <v>7.6050000000000006E-2</v>
      </c>
    </row>
    <row r="369" spans="1:12" x14ac:dyDescent="0.25">
      <c r="A369" s="69" t="str">
        <f>+'3.1.16'!A354</f>
        <v>2017-09-01</v>
      </c>
      <c r="B369" s="56" t="str">
        <f>+'3.1.16'!B354</f>
        <v>2019-02-28</v>
      </c>
      <c r="C369" s="56">
        <f>+'3.1.16'!C354</f>
        <v>18</v>
      </c>
      <c r="D369" s="56" t="str">
        <f>+'3.1.16'!D354</f>
        <v>CONED ROS</v>
      </c>
      <c r="E369" s="56" t="s">
        <v>370</v>
      </c>
      <c r="F369" s="79">
        <f>IF($E$11="",'3.1.16'!Y354/1000,Matrix!$E$11+('3.1.16'!Y354/1000))</f>
        <v>7.076692883662844E-2</v>
      </c>
      <c r="G369" s="59">
        <f>IF($E$11="",'3.1.16'!Z354/1000,Matrix!$E$11+('3.1.16'!Z354/1000))</f>
        <v>7.3066928836628436E-2</v>
      </c>
      <c r="H369" s="62">
        <f>IF($E$11="",'3.1.16'!AA354/1000,Matrix!$E$11+('3.1.16'!AA354/1000))</f>
        <v>7.3266928836628442E-2</v>
      </c>
      <c r="I369" s="56"/>
      <c r="J369" s="79">
        <f t="array" ref="J369">INDEX($AH$17:$AH$297,MATCH(MIN(IF($AH$17:$AH$297-(F369*(1+$BF$51))&gt;=0,$AH$17:$AH$297-(F369*(1+$BF$51)),"")),$AH$17:$AH$297-(F369*(1+$BF$51)),0))</f>
        <v>7.4649999999999994E-2</v>
      </c>
      <c r="K369" s="59">
        <f t="array" ref="K369">INDEX($AH$17:$AH$297,MATCH(MIN(IF($AH$17:$AH$297-(G369*(1+$BF$51))&gt;=0,$AH$17:$AH$297-(G369*(1+$BF$51)),"")),$AH$17:$AH$297-(G369*(1+$BF$51)),0))</f>
        <v>7.7100000000000016E-2</v>
      </c>
      <c r="L369" s="62">
        <f t="array" ref="L369">INDEX($AH$17:$AH$297,MATCH(MIN(IF($AH$17:$AH$297-(H369*(1+$BF$51))&gt;=0,$AH$17:$AH$297-(H369*(1+$BF$51)),"")),$AH$17:$AH$297-(H369*(1+$BF$51)),0))</f>
        <v>7.7100000000000016E-2</v>
      </c>
    </row>
    <row r="370" spans="1:12" x14ac:dyDescent="0.25">
      <c r="A370" s="69" t="str">
        <f>+'3.1.16'!A355</f>
        <v>2017-09-01</v>
      </c>
      <c r="B370" s="56" t="str">
        <f>+'3.1.16'!B355</f>
        <v>2019-08-31</v>
      </c>
      <c r="C370" s="56">
        <f>+'3.1.16'!C355</f>
        <v>24</v>
      </c>
      <c r="D370" s="56" t="str">
        <f>+'3.1.16'!D355</f>
        <v>CONED ROS</v>
      </c>
      <c r="E370" s="56" t="s">
        <v>370</v>
      </c>
      <c r="F370" s="79">
        <f>IF($E$11="",'3.1.16'!Y355/1000,Matrix!$E$11+('3.1.16'!Y355/1000))</f>
        <v>6.9663498575535221E-2</v>
      </c>
      <c r="G370" s="59">
        <f>IF($E$11="",'3.1.16'!Z355/1000,Matrix!$E$11+('3.1.16'!Z355/1000))</f>
        <v>7.1963498575535217E-2</v>
      </c>
      <c r="H370" s="62">
        <f>IF($E$11="",'3.1.16'!AA355/1000,Matrix!$E$11+('3.1.16'!AA355/1000))</f>
        <v>7.2163498575535209E-2</v>
      </c>
      <c r="I370" s="56"/>
      <c r="J370" s="79">
        <f t="array" ref="J370">INDEX($AH$17:$AH$297,MATCH(MIN(IF($AH$17:$AH$297-(F370*(1+$BF$51))&gt;=0,$AH$17:$AH$297-(F370*(1+$BF$51)),"")),$AH$17:$AH$297-(F370*(1+$BF$51)),0))</f>
        <v>7.3599999999999985E-2</v>
      </c>
      <c r="K370" s="59">
        <f t="array" ref="K370">INDEX($AH$17:$AH$297,MATCH(MIN(IF($AH$17:$AH$297-(G370*(1+$BF$51))&gt;=0,$AH$17:$AH$297-(G370*(1+$BF$51)),"")),$AH$17:$AH$297-(G370*(1+$BF$51)),0))</f>
        <v>7.5700000000000003E-2</v>
      </c>
      <c r="L370" s="62">
        <f t="array" ref="L370">INDEX($AH$17:$AH$297,MATCH(MIN(IF($AH$17:$AH$297-(H370*(1+$BF$51))&gt;=0,$AH$17:$AH$297-(H370*(1+$BF$51)),"")),$AH$17:$AH$297-(H370*(1+$BF$51)),0))</f>
        <v>7.6050000000000006E-2</v>
      </c>
    </row>
    <row r="371" spans="1:12" x14ac:dyDescent="0.25">
      <c r="A371" s="69" t="str">
        <f>+'3.1.16'!A356</f>
        <v>2017-09-01</v>
      </c>
      <c r="B371" s="56" t="str">
        <f>+'3.1.16'!B356</f>
        <v>2020-02-29</v>
      </c>
      <c r="C371" s="56">
        <f>+'3.1.16'!C356</f>
        <v>30</v>
      </c>
      <c r="D371" s="56" t="str">
        <f>+'3.1.16'!D356</f>
        <v>CONED ROS</v>
      </c>
      <c r="E371" s="56" t="s">
        <v>370</v>
      </c>
      <c r="F371" s="79">
        <f>IF($E$11="",'3.1.16'!Y356/1000,Matrix!$E$11+('3.1.16'!Y356/1000))</f>
        <v>7.2249366827463829E-2</v>
      </c>
      <c r="G371" s="59">
        <f>IF($E$11="",'3.1.16'!Z356/1000,Matrix!$E$11+('3.1.16'!Z356/1000))</f>
        <v>7.4549366827463825E-2</v>
      </c>
      <c r="H371" s="62">
        <f>IF($E$11="",'3.1.16'!AA356/1000,Matrix!$E$11+('3.1.16'!AA356/1000))</f>
        <v>7.4749366827463831E-2</v>
      </c>
      <c r="I371" s="56"/>
      <c r="J371" s="79">
        <f t="array" ref="J371">INDEX($AH$17:$AH$297,MATCH(MIN(IF($AH$17:$AH$297-(F371*(1+$BF$51))&gt;=0,$AH$17:$AH$297-(F371*(1+$BF$51)),"")),$AH$17:$AH$297-(F371*(1+$BF$51)),0))</f>
        <v>7.6050000000000006E-2</v>
      </c>
      <c r="K371" s="59">
        <f t="array" ref="K371">INDEX($AH$17:$AH$297,MATCH(MIN(IF($AH$17:$AH$297-(G371*(1+$BF$51))&gt;=0,$AH$17:$AH$297-(G371*(1+$BF$51)),"")),$AH$17:$AH$297-(G371*(1+$BF$51)),0))</f>
        <v>7.8500000000000028E-2</v>
      </c>
      <c r="L371" s="62">
        <f t="array" ref="L371">INDEX($AH$17:$AH$297,MATCH(MIN(IF($AH$17:$AH$297-(H371*(1+$BF$51))&gt;=0,$AH$17:$AH$297-(H371*(1+$BF$51)),"")),$AH$17:$AH$297-(H371*(1+$BF$51)),0))</f>
        <v>7.8850000000000031E-2</v>
      </c>
    </row>
    <row r="372" spans="1:12" x14ac:dyDescent="0.25">
      <c r="A372" s="70" t="str">
        <f>+'3.1.16'!A357</f>
        <v>2017-09-01</v>
      </c>
      <c r="B372" s="57" t="str">
        <f>+'3.1.16'!B357</f>
        <v>2020-08-31</v>
      </c>
      <c r="C372" s="57">
        <f>+'3.1.16'!C357</f>
        <v>36</v>
      </c>
      <c r="D372" s="57" t="str">
        <f>+'3.1.16'!D357</f>
        <v>CONED ROS</v>
      </c>
      <c r="E372" s="57" t="s">
        <v>370</v>
      </c>
      <c r="F372" s="81">
        <f>IF($E$11="",'3.1.16'!Y357/1000,Matrix!$E$11+('3.1.16'!Y357/1000))</f>
        <v>7.3290955129892157E-2</v>
      </c>
      <c r="G372" s="60">
        <f>IF($E$11="",'3.1.16'!Z357/1000,Matrix!$E$11+('3.1.16'!Z357/1000))</f>
        <v>7.5590955129892154E-2</v>
      </c>
      <c r="H372" s="63">
        <f>IF($E$11="",'3.1.16'!AA357/1000,Matrix!$E$11+('3.1.16'!AA357/1000))</f>
        <v>7.579095512989216E-2</v>
      </c>
      <c r="I372" s="56"/>
      <c r="J372" s="81">
        <f t="array" ref="J372">INDEX($AH$17:$AH$297,MATCH(MIN(IF($AH$17:$AH$297-(F372*(1+$BF$51))&gt;=0,$AH$17:$AH$297-(F372*(1+$BF$51)),"")),$AH$17:$AH$297-(F372*(1+$BF$51)),0))</f>
        <v>7.7100000000000016E-2</v>
      </c>
      <c r="K372" s="60">
        <f t="array" ref="K372">INDEX($AH$17:$AH$297,MATCH(MIN(IF($AH$17:$AH$297-(G372*(1+$BF$51))&gt;=0,$AH$17:$AH$297-(G372*(1+$BF$51)),"")),$AH$17:$AH$297-(G372*(1+$BF$51)),0))</f>
        <v>7.9550000000000037E-2</v>
      </c>
      <c r="L372" s="63">
        <f t="array" ref="L372">INDEX($AH$17:$AH$297,MATCH(MIN(IF($AH$17:$AH$297-(H372*(1+$BF$51))&gt;=0,$AH$17:$AH$297-(H372*(1+$BF$51)),"")),$AH$17:$AH$297-(H372*(1+$BF$51)),0))</f>
        <v>7.990000000000004E-2</v>
      </c>
    </row>
    <row r="373" spans="1:12" x14ac:dyDescent="0.25">
      <c r="A373" s="68" t="str">
        <f>+'3.1.16'!A358</f>
        <v>2017-10-01</v>
      </c>
      <c r="B373" s="55" t="str">
        <f>+'3.1.16'!B358</f>
        <v>2018-09-30</v>
      </c>
      <c r="C373" s="55">
        <f>+'3.1.16'!C358</f>
        <v>12</v>
      </c>
      <c r="D373" s="55" t="str">
        <f>+'3.1.16'!D358</f>
        <v>CONED ROS</v>
      </c>
      <c r="E373" s="55" t="s">
        <v>370</v>
      </c>
      <c r="F373" s="80">
        <f>IF($E$11="",'3.1.16'!Y358/1000,Matrix!$E$11+('3.1.16'!Y358/1000))</f>
        <v>6.9167816246272731E-2</v>
      </c>
      <c r="G373" s="58">
        <f>IF($E$11="",'3.1.16'!Z358/1000,Matrix!$E$11+('3.1.16'!Z358/1000))</f>
        <v>7.1467816246272728E-2</v>
      </c>
      <c r="H373" s="61">
        <f>IF($E$11="",'3.1.16'!AA358/1000,Matrix!$E$11+('3.1.16'!AA358/1000))</f>
        <v>7.1667816246272734E-2</v>
      </c>
      <c r="I373" s="55"/>
      <c r="J373" s="80">
        <f t="array" ref="J373">INDEX($AH$17:$AH$297,MATCH(MIN(IF($AH$17:$AH$297-(F373*(1+$BF$51))&gt;=0,$AH$17:$AH$297-(F373*(1+$BF$51)),"")),$AH$17:$AH$297-(F373*(1+$BF$51)),0))</f>
        <v>7.2899999999999979E-2</v>
      </c>
      <c r="K373" s="58">
        <f t="array" ref="K373">INDEX($AH$17:$AH$297,MATCH(MIN(IF($AH$17:$AH$297-(G373*(1+$BF$51))&gt;=0,$AH$17:$AH$297-(G373*(1+$BF$51)),"")),$AH$17:$AH$297-(G373*(1+$BF$51)),0))</f>
        <v>7.535E-2</v>
      </c>
      <c r="L373" s="61">
        <f t="array" ref="L373">INDEX($AH$17:$AH$297,MATCH(MIN(IF($AH$17:$AH$297-(H373*(1+$BF$51))&gt;=0,$AH$17:$AH$297-(H373*(1+$BF$51)),"")),$AH$17:$AH$297-(H373*(1+$BF$51)),0))</f>
        <v>7.5700000000000003E-2</v>
      </c>
    </row>
    <row r="374" spans="1:12" x14ac:dyDescent="0.25">
      <c r="A374" s="69" t="str">
        <f>+'3.1.16'!A359</f>
        <v>2017-10-01</v>
      </c>
      <c r="B374" s="56" t="str">
        <f>+'3.1.16'!B359</f>
        <v>2019-03-31</v>
      </c>
      <c r="C374" s="56">
        <f>+'3.1.16'!C359</f>
        <v>18</v>
      </c>
      <c r="D374" s="56" t="str">
        <f>+'3.1.16'!D359</f>
        <v>CONED ROS</v>
      </c>
      <c r="E374" s="56" t="s">
        <v>370</v>
      </c>
      <c r="F374" s="79">
        <f>IF($E$11="",'3.1.16'!Y359/1000,Matrix!$E$11+('3.1.16'!Y359/1000))</f>
        <v>7.0510142816953669E-2</v>
      </c>
      <c r="G374" s="59">
        <f>IF($E$11="",'3.1.16'!Z359/1000,Matrix!$E$11+('3.1.16'!Z359/1000))</f>
        <v>7.2810142816953666E-2</v>
      </c>
      <c r="H374" s="62">
        <f>IF($E$11="",'3.1.16'!AA359/1000,Matrix!$E$11+('3.1.16'!AA359/1000))</f>
        <v>7.3010142816953671E-2</v>
      </c>
      <c r="I374" s="56"/>
      <c r="J374" s="79">
        <f t="array" ref="J374">INDEX($AH$17:$AH$297,MATCH(MIN(IF($AH$17:$AH$297-(F374*(1+$BF$51))&gt;=0,$AH$17:$AH$297-(F374*(1+$BF$51)),"")),$AH$17:$AH$297-(F374*(1+$BF$51)),0))</f>
        <v>7.4299999999999991E-2</v>
      </c>
      <c r="K374" s="59">
        <f t="array" ref="K374">INDEX($AH$17:$AH$297,MATCH(MIN(IF($AH$17:$AH$297-(G374*(1+$BF$51))&gt;=0,$AH$17:$AH$297-(G374*(1+$BF$51)),"")),$AH$17:$AH$297-(G374*(1+$BF$51)),0))</f>
        <v>7.6750000000000013E-2</v>
      </c>
      <c r="L374" s="62">
        <f t="array" ref="L374">INDEX($AH$17:$AH$297,MATCH(MIN(IF($AH$17:$AH$297-(H374*(1+$BF$51))&gt;=0,$AH$17:$AH$297-(H374*(1+$BF$51)),"")),$AH$17:$AH$297-(H374*(1+$BF$51)),0))</f>
        <v>7.7100000000000016E-2</v>
      </c>
    </row>
    <row r="375" spans="1:12" x14ac:dyDescent="0.25">
      <c r="A375" s="69" t="str">
        <f>+'3.1.16'!A360</f>
        <v>2017-10-01</v>
      </c>
      <c r="B375" s="56" t="str">
        <f>+'3.1.16'!B360</f>
        <v>2019-09-30</v>
      </c>
      <c r="C375" s="56">
        <f>+'3.1.16'!C360</f>
        <v>24</v>
      </c>
      <c r="D375" s="56" t="str">
        <f>+'3.1.16'!D360</f>
        <v>CONED ROS</v>
      </c>
      <c r="E375" s="56" t="s">
        <v>370</v>
      </c>
      <c r="F375" s="79">
        <f>IF($E$11="",'3.1.16'!Y360/1000,Matrix!$E$11+('3.1.16'!Y360/1000))</f>
        <v>6.9406023906205414E-2</v>
      </c>
      <c r="G375" s="59">
        <f>IF($E$11="",'3.1.16'!Z360/1000,Matrix!$E$11+('3.1.16'!Z360/1000))</f>
        <v>7.170602390620541E-2</v>
      </c>
      <c r="H375" s="62">
        <f>IF($E$11="",'3.1.16'!AA360/1000,Matrix!$E$11+('3.1.16'!AA360/1000))</f>
        <v>7.1906023906205416E-2</v>
      </c>
      <c r="I375" s="56"/>
      <c r="J375" s="79">
        <f t="array" ref="J375">INDEX($AH$17:$AH$297,MATCH(MIN(IF($AH$17:$AH$297-(F375*(1+$BF$51))&gt;=0,$AH$17:$AH$297-(F375*(1+$BF$51)),"")),$AH$17:$AH$297-(F375*(1+$BF$51)),0))</f>
        <v>7.3249999999999982E-2</v>
      </c>
      <c r="K375" s="59">
        <f t="array" ref="K375">INDEX($AH$17:$AH$297,MATCH(MIN(IF($AH$17:$AH$297-(G375*(1+$BF$51))&gt;=0,$AH$17:$AH$297-(G375*(1+$BF$51)),"")),$AH$17:$AH$297-(G375*(1+$BF$51)),0))</f>
        <v>7.5700000000000003E-2</v>
      </c>
      <c r="L375" s="62">
        <f t="array" ref="L375">INDEX($AH$17:$AH$297,MATCH(MIN(IF($AH$17:$AH$297-(H375*(1+$BF$51))&gt;=0,$AH$17:$AH$297-(H375*(1+$BF$51)),"")),$AH$17:$AH$297-(H375*(1+$BF$51)),0))</f>
        <v>7.5700000000000003E-2</v>
      </c>
    </row>
    <row r="376" spans="1:12" x14ac:dyDescent="0.25">
      <c r="A376" s="69" t="str">
        <f>+'3.1.16'!A361</f>
        <v>2017-10-01</v>
      </c>
      <c r="B376" s="56" t="str">
        <f>+'3.1.16'!B361</f>
        <v>2020-03-31</v>
      </c>
      <c r="C376" s="56">
        <f>+'3.1.16'!C361</f>
        <v>30</v>
      </c>
      <c r="D376" s="56" t="str">
        <f>+'3.1.16'!D361</f>
        <v>CONED ROS</v>
      </c>
      <c r="E376" s="56" t="s">
        <v>370</v>
      </c>
      <c r="F376" s="79">
        <f>IF($E$11="",'3.1.16'!Y361/1000,Matrix!$E$11+('3.1.16'!Y361/1000))</f>
        <v>7.2643660265736917E-2</v>
      </c>
      <c r="G376" s="59">
        <f>IF($E$11="",'3.1.16'!Z361/1000,Matrix!$E$11+('3.1.16'!Z361/1000))</f>
        <v>7.4943660265736914E-2</v>
      </c>
      <c r="H376" s="62">
        <f>IF($E$11="",'3.1.16'!AA361/1000,Matrix!$E$11+('3.1.16'!AA361/1000))</f>
        <v>7.5143660265736906E-2</v>
      </c>
      <c r="I376" s="56"/>
      <c r="J376" s="79">
        <f t="array" ref="J376">INDEX($AH$17:$AH$297,MATCH(MIN(IF($AH$17:$AH$297-(F376*(1+$BF$51))&gt;=0,$AH$17:$AH$297-(F376*(1+$BF$51)),"")),$AH$17:$AH$297-(F376*(1+$BF$51)),0))</f>
        <v>7.6750000000000013E-2</v>
      </c>
      <c r="K376" s="59">
        <f t="array" ref="K376">INDEX($AH$17:$AH$297,MATCH(MIN(IF($AH$17:$AH$297-(G376*(1+$BF$51))&gt;=0,$AH$17:$AH$297-(G376*(1+$BF$51)),"")),$AH$17:$AH$297-(G376*(1+$BF$51)),0))</f>
        <v>7.8850000000000031E-2</v>
      </c>
      <c r="L376" s="62">
        <f t="array" ref="L376">INDEX($AH$17:$AH$297,MATCH(MIN(IF($AH$17:$AH$297-(H376*(1+$BF$51))&gt;=0,$AH$17:$AH$297-(H376*(1+$BF$51)),"")),$AH$17:$AH$297-(H376*(1+$BF$51)),0))</f>
        <v>7.9200000000000034E-2</v>
      </c>
    </row>
    <row r="377" spans="1:12" x14ac:dyDescent="0.25">
      <c r="A377" s="70" t="str">
        <f>+'3.1.16'!A362</f>
        <v>2017-10-01</v>
      </c>
      <c r="B377" s="57" t="str">
        <f>+'3.1.16'!B362</f>
        <v>2020-09-30</v>
      </c>
      <c r="C377" s="57">
        <f>+'3.1.16'!C362</f>
        <v>36</v>
      </c>
      <c r="D377" s="57" t="str">
        <f>+'3.1.16'!D362</f>
        <v>CONED ROS</v>
      </c>
      <c r="E377" s="57" t="s">
        <v>370</v>
      </c>
      <c r="F377" s="81">
        <f>IF($E$11="",'3.1.16'!Y362/1000,Matrix!$E$11+('3.1.16'!Y362/1000))</f>
        <v>7.3505572474159828E-2</v>
      </c>
      <c r="G377" s="60">
        <f>IF($E$11="",'3.1.16'!Z362/1000,Matrix!$E$11+('3.1.16'!Z362/1000))</f>
        <v>7.5805572474159838E-2</v>
      </c>
      <c r="H377" s="63">
        <f>IF($E$11="",'3.1.16'!AA362/1000,Matrix!$E$11+('3.1.16'!AA362/1000))</f>
        <v>7.600557247415983E-2</v>
      </c>
      <c r="I377" s="56"/>
      <c r="J377" s="81">
        <f t="array" ref="J377">INDEX($AH$17:$AH$297,MATCH(MIN(IF($AH$17:$AH$297-(F377*(1+$BF$51))&gt;=0,$AH$17:$AH$297-(F377*(1+$BF$51)),"")),$AH$17:$AH$297-(F377*(1+$BF$51)),0))</f>
        <v>7.7450000000000019E-2</v>
      </c>
      <c r="K377" s="60">
        <f t="array" ref="K377">INDEX($AH$17:$AH$297,MATCH(MIN(IF($AH$17:$AH$297-(G377*(1+$BF$51))&gt;=0,$AH$17:$AH$297-(G377*(1+$BF$51)),"")),$AH$17:$AH$297-(G377*(1+$BF$51)),0))</f>
        <v>7.990000000000004E-2</v>
      </c>
      <c r="L377" s="63">
        <f t="array" ref="L377">INDEX($AH$17:$AH$297,MATCH(MIN(IF($AH$17:$AH$297-(H377*(1+$BF$51))&gt;=0,$AH$17:$AH$297-(H377*(1+$BF$51)),"")),$AH$17:$AH$297-(H377*(1+$BF$51)),0))</f>
        <v>8.0250000000000044E-2</v>
      </c>
    </row>
    <row r="378" spans="1:12" x14ac:dyDescent="0.25">
      <c r="A378" s="68" t="str">
        <f>+'3.1.16'!A363</f>
        <v>2016-11-01</v>
      </c>
      <c r="B378" s="55" t="str">
        <f>+'3.1.16'!B363</f>
        <v>2017-10-31</v>
      </c>
      <c r="C378" s="55">
        <f>+'3.1.16'!C363</f>
        <v>12</v>
      </c>
      <c r="D378" s="55" t="str">
        <f>+'3.1.16'!D363</f>
        <v>UNITED ILLUMINATING</v>
      </c>
      <c r="E378" s="55" t="s">
        <v>370</v>
      </c>
      <c r="F378" s="80">
        <f>IF($E$11="",'3.1.16'!Y363/1000,Matrix!$E$11+('3.1.16'!Y363/1000))</f>
        <v>6.9669338165764205E-2</v>
      </c>
      <c r="G378" s="58">
        <f>IF($E$11="",'3.1.16'!Z363/1000,Matrix!$E$11+('3.1.16'!Z363/1000))</f>
        <v>7.1969338165764202E-2</v>
      </c>
      <c r="H378" s="61">
        <f>IF($E$11="",'3.1.16'!AA363/1000,Matrix!$E$11+('3.1.16'!AA363/1000))</f>
        <v>7.2169338165764207E-2</v>
      </c>
      <c r="I378" s="55"/>
      <c r="J378" s="73">
        <f t="array" ref="J378">INDEX($AY$17:$AY$297,MATCH(MIN(IF($AY$17:$AY$297-(F378*(1+$BF$39))&gt;=0,$AY$17:$AY$297-(F378*(1+$BF$39)),"")),$AY$17:$AY$297-(F378*(1+$BF$39)),0))</f>
        <v>7.0489999999999997E-2</v>
      </c>
      <c r="K378" s="58">
        <f t="array" ref="K378">INDEX($AY$17:$AY$297,MATCH(MIN(IF($AY$17:$AY$297-(G378*(1+$BF$39))&gt;=0,$AY$17:$AY$297-(G378*(1+$BF$39)),"")),$AY$17:$AY$297-(G378*(1+$BF$39)),0))</f>
        <v>7.2489999999999999E-2</v>
      </c>
      <c r="L378" s="61">
        <f t="array" ref="L378">INDEX($AY$17:$AY$297,MATCH(MIN(IF($AY$17:$AY$297-(H378*(1+$BF$39))&gt;=0,$AY$17:$AY$297-(H378*(1+$BF$39)),"")),$AY$17:$AY$297-(H378*(1+$BF$39)),0))</f>
        <v>7.2900000000000006E-2</v>
      </c>
    </row>
    <row r="379" spans="1:12" x14ac:dyDescent="0.25">
      <c r="A379" s="69" t="str">
        <f>+'3.1.16'!A364</f>
        <v>2016-11-01</v>
      </c>
      <c r="B379" s="56" t="str">
        <f>+'3.1.16'!B364</f>
        <v>2018-04-30</v>
      </c>
      <c r="C379" s="56">
        <f>+'3.1.16'!C364</f>
        <v>18</v>
      </c>
      <c r="D379" s="56" t="str">
        <f>+'3.1.16'!D364</f>
        <v>UNITED ILLUMINATING</v>
      </c>
      <c r="E379" s="56" t="s">
        <v>370</v>
      </c>
      <c r="F379" s="79">
        <f>IF($E$11="",'3.1.16'!Y364/1000,Matrix!$E$11+('3.1.16'!Y364/1000))</f>
        <v>7.621318801255525E-2</v>
      </c>
      <c r="G379" s="59">
        <f>IF($E$11="",'3.1.16'!Z364/1000,Matrix!$E$11+('3.1.16'!Z364/1000))</f>
        <v>7.8513188012555246E-2</v>
      </c>
      <c r="H379" s="62">
        <f>IF($E$11="",'3.1.16'!AA364/1000,Matrix!$E$11+('3.1.16'!AA364/1000))</f>
        <v>7.8713188012555252E-2</v>
      </c>
      <c r="I379" s="56"/>
      <c r="J379" s="74">
        <f t="array" ref="J379">INDEX($AY$17:$AY$297,MATCH(MIN(IF($AY$17:$AY$297-(F379*(1+$BF$39))&gt;=0,$AY$17:$AY$297-(F379*(1+$BF$39)),"")),$AY$17:$AY$297-(F379*(1+$BF$39)),0))</f>
        <v>7.6899999999999996E-2</v>
      </c>
      <c r="K379" s="59">
        <f t="array" ref="K379">INDEX($AY$17:$AY$297,MATCH(MIN(IF($AY$17:$AY$297-(G379*(1+$BF$39))&gt;=0,$AY$17:$AY$297-(G379*(1+$BF$39)),"")),$AY$17:$AY$297-(G379*(1+$BF$39)),0))</f>
        <v>7.9490000000000005E-2</v>
      </c>
      <c r="L379" s="62">
        <f t="array" ref="L379">INDEX($AY$17:$AY$297,MATCH(MIN(IF($AY$17:$AY$297-(H379*(1+$BF$39))&gt;=0,$AY$17:$AY$297-(H379*(1+$BF$39)),"")),$AY$17:$AY$297-(H379*(1+$BF$39)),0))</f>
        <v>7.9490000000000005E-2</v>
      </c>
    </row>
    <row r="380" spans="1:12" x14ac:dyDescent="0.25">
      <c r="A380" s="69" t="str">
        <f>+'3.1.16'!A365</f>
        <v>2016-11-01</v>
      </c>
      <c r="B380" s="56" t="str">
        <f>+'3.1.16'!B365</f>
        <v>2018-10-31</v>
      </c>
      <c r="C380" s="56">
        <f>+'3.1.16'!C365</f>
        <v>24</v>
      </c>
      <c r="D380" s="56" t="str">
        <f>+'3.1.16'!D365</f>
        <v>UNITED ILLUMINATING</v>
      </c>
      <c r="E380" s="56" t="s">
        <v>370</v>
      </c>
      <c r="F380" s="79">
        <f>IF($E$11="",'3.1.16'!Y365/1000,Matrix!$E$11+('3.1.16'!Y365/1000))</f>
        <v>7.5138524080561681E-2</v>
      </c>
      <c r="G380" s="59">
        <f>IF($E$11="",'3.1.16'!Z365/1000,Matrix!$E$11+('3.1.16'!Z365/1000))</f>
        <v>7.7438524080561677E-2</v>
      </c>
      <c r="H380" s="62">
        <f>IF($E$11="",'3.1.16'!AA365/1000,Matrix!$E$11+('3.1.16'!AA365/1000))</f>
        <v>7.7638524080561683E-2</v>
      </c>
      <c r="I380" s="56"/>
      <c r="J380" s="74">
        <f t="array" ref="J380">INDEX($AY$17:$AY$297,MATCH(MIN(IF($AY$17:$AY$297-(F380*(1+$BF$39))&gt;=0,$AY$17:$AY$297-(F380*(1+$BF$39)),"")),$AY$17:$AY$297-(F380*(1+$BF$39)),0))</f>
        <v>7.5899999999999995E-2</v>
      </c>
      <c r="K380" s="59">
        <f t="array" ref="K380">INDEX($AY$17:$AY$297,MATCH(MIN(IF($AY$17:$AY$297-(G380*(1+$BF$39))&gt;=0,$AY$17:$AY$297-(G380*(1+$BF$39)),"")),$AY$17:$AY$297-(G380*(1+$BF$39)),0))</f>
        <v>7.8490000000000004E-2</v>
      </c>
      <c r="L380" s="62">
        <f t="array" ref="L380">INDEX($AY$17:$AY$297,MATCH(MIN(IF($AY$17:$AY$297-(H380*(1+$BF$39))&gt;=0,$AY$17:$AY$297-(H380*(1+$BF$39)),"")),$AY$17:$AY$297-(H380*(1+$BF$39)),0))</f>
        <v>7.8490000000000004E-2</v>
      </c>
    </row>
    <row r="381" spans="1:12" x14ac:dyDescent="0.25">
      <c r="A381" s="69" t="str">
        <f>+'3.1.16'!A366</f>
        <v>2016-11-01</v>
      </c>
      <c r="B381" s="56" t="str">
        <f>+'3.1.16'!B366</f>
        <v>2019-04-30</v>
      </c>
      <c r="C381" s="56">
        <f>+'3.1.16'!C366</f>
        <v>30</v>
      </c>
      <c r="D381" s="56" t="str">
        <f>+'3.1.16'!D366</f>
        <v>UNITED ILLUMINATING</v>
      </c>
      <c r="E381" s="56" t="s">
        <v>370</v>
      </c>
      <c r="F381" s="79">
        <f>IF($E$11="",'3.1.16'!Y366/1000,Matrix!$E$11+('3.1.16'!Y366/1000))</f>
        <v>7.9368960489025517E-2</v>
      </c>
      <c r="G381" s="59">
        <f>IF($E$11="",'3.1.16'!Z366/1000,Matrix!$E$11+('3.1.16'!Z366/1000))</f>
        <v>8.1668960489025513E-2</v>
      </c>
      <c r="H381" s="62">
        <f>IF($E$11="",'3.1.16'!AA366/1000,Matrix!$E$11+('3.1.16'!AA366/1000))</f>
        <v>8.1868960489025505E-2</v>
      </c>
      <c r="I381" s="56"/>
      <c r="J381" s="74">
        <f t="array" ref="J381">INDEX($AY$17:$AY$297,MATCH(MIN(IF($AY$17:$AY$297-(F381*(1+$BF$39))&gt;=0,$AY$17:$AY$297-(F381*(1+$BF$39)),"")),$AY$17:$AY$297-(F381*(1+$BF$39)),0))</f>
        <v>8.1900000000000001E-2</v>
      </c>
      <c r="K381" s="59">
        <f t="array" ref="K381">INDEX($AY$17:$AY$297,MATCH(MIN(IF($AY$17:$AY$297-(G381*(1+$BF$39))&gt;=0,$AY$17:$AY$297-(G381*(1+$BF$39)),"")),$AY$17:$AY$297-(G381*(1+$BF$39)),0))</f>
        <v>8.2900000000000001E-2</v>
      </c>
      <c r="L381" s="62">
        <f t="array" ref="L381">INDEX($AY$17:$AY$297,MATCH(MIN(IF($AY$17:$AY$297-(H381*(1+$BF$39))&gt;=0,$AY$17:$AY$297-(H381*(1+$BF$39)),"")),$AY$17:$AY$297-(H381*(1+$BF$39)),0))</f>
        <v>8.2900000000000001E-2</v>
      </c>
    </row>
    <row r="382" spans="1:12" x14ac:dyDescent="0.25">
      <c r="A382" s="70" t="str">
        <f>+'3.1.16'!A367</f>
        <v>2016-11-01</v>
      </c>
      <c r="B382" s="57" t="str">
        <f>+'3.1.16'!B367</f>
        <v>2019-10-31</v>
      </c>
      <c r="C382" s="57">
        <f>+'3.1.16'!C367</f>
        <v>36</v>
      </c>
      <c r="D382" s="57" t="str">
        <f>+'3.1.16'!D367</f>
        <v>UNITED ILLUMINATING</v>
      </c>
      <c r="E382" s="57" t="s">
        <v>370</v>
      </c>
      <c r="F382" s="81">
        <f>IF($E$11="",'3.1.16'!Y367/1000,Matrix!$E$11+('3.1.16'!Y367/1000))</f>
        <v>7.7400419882909008E-2</v>
      </c>
      <c r="G382" s="60">
        <f>IF($E$11="",'3.1.16'!Z367/1000,Matrix!$E$11+('3.1.16'!Z367/1000))</f>
        <v>7.9700419882909004E-2</v>
      </c>
      <c r="H382" s="63">
        <f>IF($E$11="",'3.1.16'!AA367/1000,Matrix!$E$11+('3.1.16'!AA367/1000))</f>
        <v>7.990041988290901E-2</v>
      </c>
      <c r="I382" s="56"/>
      <c r="J382" s="75">
        <f t="array" ref="J382">INDEX($AY$17:$AY$297,MATCH(MIN(IF($AY$17:$AY$297-(F382*(1+$BF$39))&gt;=0,$AY$17:$AY$297-(F382*(1+$BF$39)),"")),$AY$17:$AY$297-(F382*(1+$BF$39)),0))</f>
        <v>7.8490000000000004E-2</v>
      </c>
      <c r="K382" s="60">
        <f t="array" ref="K382">INDEX($AY$17:$AY$297,MATCH(MIN(IF($AY$17:$AY$297-(G382*(1+$BF$39))&gt;=0,$AY$17:$AY$297-(G382*(1+$BF$39)),"")),$AY$17:$AY$297-(G382*(1+$BF$39)),0))</f>
        <v>8.1900000000000001E-2</v>
      </c>
      <c r="L382" s="63">
        <f t="array" ref="L382">INDEX($AY$17:$AY$297,MATCH(MIN(IF($AY$17:$AY$297-(H382*(1+$BF$39))&gt;=0,$AY$17:$AY$297-(H382*(1+$BF$39)),"")),$AY$17:$AY$297-(H382*(1+$BF$39)),0))</f>
        <v>8.1900000000000001E-2</v>
      </c>
    </row>
    <row r="383" spans="1:12" x14ac:dyDescent="0.25">
      <c r="A383" s="68" t="str">
        <f>+'3.1.16'!A368</f>
        <v>2016-12-01</v>
      </c>
      <c r="B383" s="55" t="str">
        <f>+'3.1.16'!B368</f>
        <v>2017-11-30</v>
      </c>
      <c r="C383" s="55">
        <f>+'3.1.16'!C368</f>
        <v>12</v>
      </c>
      <c r="D383" s="55" t="str">
        <f>+'3.1.16'!D368</f>
        <v>UNITED ILLUMINATING</v>
      </c>
      <c r="E383" s="55" t="s">
        <v>370</v>
      </c>
      <c r="F383" s="80">
        <f>IF($E$11="",'3.1.16'!Y368/1000,Matrix!$E$11+('3.1.16'!Y368/1000))</f>
        <v>7.1175797902142374E-2</v>
      </c>
      <c r="G383" s="58">
        <f>IF($E$11="",'3.1.16'!Z368/1000,Matrix!$E$11+('3.1.16'!Z368/1000))</f>
        <v>7.347579790214237E-2</v>
      </c>
      <c r="H383" s="61">
        <f>IF($E$11="",'3.1.16'!AA368/1000,Matrix!$E$11+('3.1.16'!AA368/1000))</f>
        <v>7.3675797902142376E-2</v>
      </c>
      <c r="I383" s="55"/>
      <c r="J383" s="73">
        <f t="array" ref="J383">INDEX($AY$17:$AY$297,MATCH(MIN(IF($AY$17:$AY$297-(F383*(1+$BF$39))&gt;=0,$AY$17:$AY$297-(F383*(1+$BF$39)),"")),$AY$17:$AY$297-(F383*(1+$BF$39)),0))</f>
        <v>7.1900000000000006E-2</v>
      </c>
      <c r="K383" s="58">
        <f t="array" ref="K383">INDEX($AY$17:$AY$297,MATCH(MIN(IF($AY$17:$AY$297-(G383*(1+$BF$39))&gt;=0,$AY$17:$AY$297-(G383*(1+$BF$39)),"")),$AY$17:$AY$297-(G383*(1+$BF$39)),0))</f>
        <v>7.4490000000000001E-2</v>
      </c>
      <c r="L383" s="61">
        <f t="array" ref="L383">INDEX($AY$17:$AY$297,MATCH(MIN(IF($AY$17:$AY$297-(H383*(1+$BF$39))&gt;=0,$AY$17:$AY$297-(H383*(1+$BF$39)),"")),$AY$17:$AY$297-(H383*(1+$BF$39)),0))</f>
        <v>7.4490000000000001E-2</v>
      </c>
    </row>
    <row r="384" spans="1:12" x14ac:dyDescent="0.25">
      <c r="A384" s="69" t="str">
        <f>+'3.1.16'!A369</f>
        <v>2016-12-01</v>
      </c>
      <c r="B384" s="56" t="str">
        <f>+'3.1.16'!B369</f>
        <v>2018-05-31</v>
      </c>
      <c r="C384" s="56">
        <f>+'3.1.16'!C369</f>
        <v>18</v>
      </c>
      <c r="D384" s="56" t="str">
        <f>+'3.1.16'!D369</f>
        <v>UNITED ILLUMINATING</v>
      </c>
      <c r="E384" s="56" t="s">
        <v>370</v>
      </c>
      <c r="F384" s="79">
        <f>IF($E$11="",'3.1.16'!Y369/1000,Matrix!$E$11+('3.1.16'!Y369/1000))</f>
        <v>7.7073726024138006E-2</v>
      </c>
      <c r="G384" s="59">
        <f>IF($E$11="",'3.1.16'!Z369/1000,Matrix!$E$11+('3.1.16'!Z369/1000))</f>
        <v>7.9373726024138003E-2</v>
      </c>
      <c r="H384" s="62">
        <f>IF($E$11="",'3.1.16'!AA369/1000,Matrix!$E$11+('3.1.16'!AA369/1000))</f>
        <v>7.9573726024138008E-2</v>
      </c>
      <c r="I384" s="56"/>
      <c r="J384" s="74">
        <f t="array" ref="J384">INDEX($AY$17:$AY$297,MATCH(MIN(IF($AY$17:$AY$297-(F384*(1+$BF$39))&gt;=0,$AY$17:$AY$297-(F384*(1+$BF$39)),"")),$AY$17:$AY$297-(F384*(1+$BF$39)),0))</f>
        <v>7.7899999999999997E-2</v>
      </c>
      <c r="K384" s="59">
        <f t="array" ref="K384">INDEX($AY$17:$AY$297,MATCH(MIN(IF($AY$17:$AY$297-(G384*(1+$BF$39))&gt;=0,$AY$17:$AY$297-(G384*(1+$BF$39)),"")),$AY$17:$AY$297-(G384*(1+$BF$39)),0))</f>
        <v>8.1900000000000001E-2</v>
      </c>
      <c r="L384" s="62">
        <f t="array" ref="L384">INDEX($AY$17:$AY$297,MATCH(MIN(IF($AY$17:$AY$297-(H384*(1+$BF$39))&gt;=0,$AY$17:$AY$297-(H384*(1+$BF$39)),"")),$AY$17:$AY$297-(H384*(1+$BF$39)),0))</f>
        <v>8.1900000000000001E-2</v>
      </c>
    </row>
    <row r="385" spans="1:12" x14ac:dyDescent="0.25">
      <c r="A385" s="69" t="str">
        <f>+'3.1.16'!A370</f>
        <v>2016-12-01</v>
      </c>
      <c r="B385" s="56" t="str">
        <f>+'3.1.16'!B370</f>
        <v>2018-11-30</v>
      </c>
      <c r="C385" s="56">
        <f>+'3.1.16'!C370</f>
        <v>24</v>
      </c>
      <c r="D385" s="56" t="str">
        <f>+'3.1.16'!D370</f>
        <v>UNITED ILLUMINATING</v>
      </c>
      <c r="E385" s="56" t="s">
        <v>370</v>
      </c>
      <c r="F385" s="79">
        <f>IF($E$11="",'3.1.16'!Y370/1000,Matrix!$E$11+('3.1.16'!Y370/1000))</f>
        <v>7.6274975171256157E-2</v>
      </c>
      <c r="G385" s="59">
        <f>IF($E$11="",'3.1.16'!Z370/1000,Matrix!$E$11+('3.1.16'!Z370/1000))</f>
        <v>7.8574975171256153E-2</v>
      </c>
      <c r="H385" s="62">
        <f>IF($E$11="",'3.1.16'!AA370/1000,Matrix!$E$11+('3.1.16'!AA370/1000))</f>
        <v>7.8774975171256159E-2</v>
      </c>
      <c r="I385" s="56"/>
      <c r="J385" s="74">
        <f t="array" ref="J385">INDEX($AY$17:$AY$297,MATCH(MIN(IF($AY$17:$AY$297-(F385*(1+$BF$39))&gt;=0,$AY$17:$AY$297-(F385*(1+$BF$39)),"")),$AY$17:$AY$297-(F385*(1+$BF$39)),0))</f>
        <v>7.6899999999999996E-2</v>
      </c>
      <c r="K385" s="59">
        <f t="array" ref="K385">INDEX($AY$17:$AY$297,MATCH(MIN(IF($AY$17:$AY$297-(G385*(1+$BF$39))&gt;=0,$AY$17:$AY$297-(G385*(1+$BF$39)),"")),$AY$17:$AY$297-(G385*(1+$BF$39)),0))</f>
        <v>7.9490000000000005E-2</v>
      </c>
      <c r="L385" s="62">
        <f t="array" ref="L385">INDEX($AY$17:$AY$297,MATCH(MIN(IF($AY$17:$AY$297-(H385*(1+$BF$39))&gt;=0,$AY$17:$AY$297-(H385*(1+$BF$39)),"")),$AY$17:$AY$297-(H385*(1+$BF$39)),0))</f>
        <v>7.9490000000000005E-2</v>
      </c>
    </row>
    <row r="386" spans="1:12" x14ac:dyDescent="0.25">
      <c r="A386" s="69" t="str">
        <f>+'3.1.16'!A371</f>
        <v>2016-12-01</v>
      </c>
      <c r="B386" s="56" t="str">
        <f>+'3.1.16'!B371</f>
        <v>2019-05-31</v>
      </c>
      <c r="C386" s="56">
        <f>+'3.1.16'!C371</f>
        <v>30</v>
      </c>
      <c r="D386" s="56" t="str">
        <f>+'3.1.16'!D371</f>
        <v>UNITED ILLUMINATING</v>
      </c>
      <c r="E386" s="56" t="s">
        <v>370</v>
      </c>
      <c r="F386" s="79">
        <f>IF($E$11="",'3.1.16'!Y371/1000,Matrix!$E$11+('3.1.16'!Y371/1000))</f>
        <v>8.0034039257396647E-2</v>
      </c>
      <c r="G386" s="59">
        <f>IF($E$11="",'3.1.16'!Z371/1000,Matrix!$E$11+('3.1.16'!Z371/1000))</f>
        <v>8.2334039257396643E-2</v>
      </c>
      <c r="H386" s="62">
        <f>IF($E$11="",'3.1.16'!AA371/1000,Matrix!$E$11+('3.1.16'!AA371/1000))</f>
        <v>8.2534039257396649E-2</v>
      </c>
      <c r="I386" s="56"/>
      <c r="J386" s="74">
        <f t="array" ref="J386">INDEX($AY$17:$AY$297,MATCH(MIN(IF($AY$17:$AY$297-(F386*(1+$BF$39))&gt;=0,$AY$17:$AY$297-(F386*(1+$BF$39)),"")),$AY$17:$AY$297-(F386*(1+$BF$39)),0))</f>
        <v>8.1900000000000001E-2</v>
      </c>
      <c r="K386" s="59">
        <f t="array" ref="K386">INDEX($AY$17:$AY$297,MATCH(MIN(IF($AY$17:$AY$297-(G386*(1+$BF$39))&gt;=0,$AY$17:$AY$297-(G386*(1+$BF$39)),"")),$AY$17:$AY$297-(G386*(1+$BF$39)),0))</f>
        <v>8.3900000000000002E-2</v>
      </c>
      <c r="L386" s="62">
        <f t="array" ref="L386">INDEX($AY$17:$AY$297,MATCH(MIN(IF($AY$17:$AY$297-(H386*(1+$BF$39))&gt;=0,$AY$17:$AY$297-(H386*(1+$BF$39)),"")),$AY$17:$AY$297-(H386*(1+$BF$39)),0))</f>
        <v>8.3900000000000002E-2</v>
      </c>
    </row>
    <row r="387" spans="1:12" x14ac:dyDescent="0.25">
      <c r="A387" s="70" t="str">
        <f>+'3.1.16'!A372</f>
        <v>2016-12-01</v>
      </c>
      <c r="B387" s="57" t="str">
        <f>+'3.1.16'!B372</f>
        <v>2019-11-30</v>
      </c>
      <c r="C387" s="57">
        <f>+'3.1.16'!C372</f>
        <v>36</v>
      </c>
      <c r="D387" s="57" t="str">
        <f>+'3.1.16'!D372</f>
        <v>UNITED ILLUMINATING</v>
      </c>
      <c r="E387" s="57" t="s">
        <v>370</v>
      </c>
      <c r="F387" s="81">
        <f>IF($E$11="",'3.1.16'!Y372/1000,Matrix!$E$11+('3.1.16'!Y372/1000))</f>
        <v>7.8020373846405283E-2</v>
      </c>
      <c r="G387" s="60">
        <f>IF($E$11="",'3.1.16'!Z372/1000,Matrix!$E$11+('3.1.16'!Z372/1000))</f>
        <v>8.032037384640528E-2</v>
      </c>
      <c r="H387" s="63">
        <f>IF($E$11="",'3.1.16'!AA372/1000,Matrix!$E$11+('3.1.16'!AA372/1000))</f>
        <v>8.0520373846405272E-2</v>
      </c>
      <c r="I387" s="56"/>
      <c r="J387" s="75">
        <f t="array" ref="J387">INDEX($AY$17:$AY$297,MATCH(MIN(IF($AY$17:$AY$297-(F387*(1+$BF$39))&gt;=0,$AY$17:$AY$297-(F387*(1+$BF$39)),"")),$AY$17:$AY$297-(F387*(1+$BF$39)),0))</f>
        <v>7.8899999999999998E-2</v>
      </c>
      <c r="K387" s="60">
        <f t="array" ref="K387">INDEX($AY$17:$AY$297,MATCH(MIN(IF($AY$17:$AY$297-(G387*(1+$BF$39))&gt;=0,$AY$17:$AY$297-(G387*(1+$BF$39)),"")),$AY$17:$AY$297-(G387*(1+$BF$39)),0))</f>
        <v>8.1900000000000001E-2</v>
      </c>
      <c r="L387" s="63">
        <f t="array" ref="L387">INDEX($AY$17:$AY$297,MATCH(MIN(IF($AY$17:$AY$297-(H387*(1+$BF$39))&gt;=0,$AY$17:$AY$297-(H387*(1+$BF$39)),"")),$AY$17:$AY$297-(H387*(1+$BF$39)),0))</f>
        <v>8.1900000000000001E-2</v>
      </c>
    </row>
    <row r="388" spans="1:12" x14ac:dyDescent="0.25">
      <c r="A388" s="68" t="str">
        <f>+'3.1.16'!A373</f>
        <v>2017-01-01</v>
      </c>
      <c r="B388" s="55" t="str">
        <f>+'3.1.16'!B373</f>
        <v>2017-12-31</v>
      </c>
      <c r="C388" s="55">
        <f>+'3.1.16'!C373</f>
        <v>12</v>
      </c>
      <c r="D388" s="55" t="str">
        <f>+'3.1.16'!D373</f>
        <v>UNITED ILLUMINATING</v>
      </c>
      <c r="E388" s="55" t="s">
        <v>370</v>
      </c>
      <c r="F388" s="80">
        <f>IF($E$11="",'3.1.16'!Y373/1000,Matrix!$E$11+('3.1.16'!Y373/1000))</f>
        <v>7.252368318181511E-2</v>
      </c>
      <c r="G388" s="58">
        <f>IF($E$11="",'3.1.16'!Z373/1000,Matrix!$E$11+('3.1.16'!Z373/1000))</f>
        <v>7.4823683181815107E-2</v>
      </c>
      <c r="H388" s="61">
        <f>IF($E$11="",'3.1.16'!AA373/1000,Matrix!$E$11+('3.1.16'!AA373/1000))</f>
        <v>7.5023683181815112E-2</v>
      </c>
      <c r="I388" s="55"/>
      <c r="J388" s="73">
        <f t="array" ref="J388">INDEX($AY$17:$AY$297,MATCH(MIN(IF($AY$17:$AY$297-(F388*(1+$BF$39))&gt;=0,$AY$17:$AY$297-(F388*(1+$BF$39)),"")),$AY$17:$AY$297-(F388*(1+$BF$39)),0))</f>
        <v>7.349E-2</v>
      </c>
      <c r="K388" s="58">
        <f t="array" ref="K388">INDEX($AY$17:$AY$297,MATCH(MIN(IF($AY$17:$AY$297-(G388*(1+$BF$39))&gt;=0,$AY$17:$AY$297-(G388*(1+$BF$39)),"")),$AY$17:$AY$297-(G388*(1+$BF$39)),0))</f>
        <v>7.5490000000000002E-2</v>
      </c>
      <c r="L388" s="61">
        <f t="array" ref="L388">INDEX($AY$17:$AY$297,MATCH(MIN(IF($AY$17:$AY$297-(H388*(1+$BF$39))&gt;=0,$AY$17:$AY$297-(H388*(1+$BF$39)),"")),$AY$17:$AY$297-(H388*(1+$BF$39)),0))</f>
        <v>7.5899999999999995E-2</v>
      </c>
    </row>
    <row r="389" spans="1:12" x14ac:dyDescent="0.25">
      <c r="A389" s="69" t="str">
        <f>+'3.1.16'!A374</f>
        <v>2017-01-01</v>
      </c>
      <c r="B389" s="56" t="str">
        <f>+'3.1.16'!B374</f>
        <v>2018-06-30</v>
      </c>
      <c r="C389" s="56">
        <f>+'3.1.16'!C374</f>
        <v>18</v>
      </c>
      <c r="D389" s="56" t="str">
        <f>+'3.1.16'!D374</f>
        <v>UNITED ILLUMINATING</v>
      </c>
      <c r="E389" s="56" t="s">
        <v>370</v>
      </c>
      <c r="F389" s="79">
        <f>IF($E$11="",'3.1.16'!Y374/1000,Matrix!$E$11+('3.1.16'!Y374/1000))</f>
        <v>7.7317163302276434E-2</v>
      </c>
      <c r="G389" s="59">
        <f>IF($E$11="",'3.1.16'!Z374/1000,Matrix!$E$11+('3.1.16'!Z374/1000))</f>
        <v>7.9617163302276445E-2</v>
      </c>
      <c r="H389" s="62">
        <f>IF($E$11="",'3.1.16'!AA374/1000,Matrix!$E$11+('3.1.16'!AA374/1000))</f>
        <v>7.9817163302276437E-2</v>
      </c>
      <c r="I389" s="56"/>
      <c r="J389" s="74">
        <f t="array" ref="J389">INDEX($AY$17:$AY$297,MATCH(MIN(IF($AY$17:$AY$297-(F389*(1+$BF$39))&gt;=0,$AY$17:$AY$297-(F389*(1+$BF$39)),"")),$AY$17:$AY$297-(F389*(1+$BF$39)),0))</f>
        <v>7.7899999999999997E-2</v>
      </c>
      <c r="K389" s="59">
        <f t="array" ref="K389">INDEX($AY$17:$AY$297,MATCH(MIN(IF($AY$17:$AY$297-(G389*(1+$BF$39))&gt;=0,$AY$17:$AY$297-(G389*(1+$BF$39)),"")),$AY$17:$AY$297-(G389*(1+$BF$39)),0))</f>
        <v>8.1900000000000001E-2</v>
      </c>
      <c r="L389" s="62">
        <f t="array" ref="L389">INDEX($AY$17:$AY$297,MATCH(MIN(IF($AY$17:$AY$297-(H389*(1+$BF$39))&gt;=0,$AY$17:$AY$297-(H389*(1+$BF$39)),"")),$AY$17:$AY$297-(H389*(1+$BF$39)),0))</f>
        <v>8.1900000000000001E-2</v>
      </c>
    </row>
    <row r="390" spans="1:12" x14ac:dyDescent="0.25">
      <c r="A390" s="69" t="str">
        <f>+'3.1.16'!A375</f>
        <v>2017-01-01</v>
      </c>
      <c r="B390" s="56" t="str">
        <f>+'3.1.16'!B375</f>
        <v>2018-12-31</v>
      </c>
      <c r="C390" s="56">
        <f>+'3.1.16'!C375</f>
        <v>24</v>
      </c>
      <c r="D390" s="56" t="str">
        <f>+'3.1.16'!D375</f>
        <v>UNITED ILLUMINATING</v>
      </c>
      <c r="E390" s="56" t="s">
        <v>370</v>
      </c>
      <c r="F390" s="79">
        <f>IF($E$11="",'3.1.16'!Y375/1000,Matrix!$E$11+('3.1.16'!Y375/1000))</f>
        <v>7.7218290624968836E-2</v>
      </c>
      <c r="G390" s="59">
        <f>IF($E$11="",'3.1.16'!Z375/1000,Matrix!$E$11+('3.1.16'!Z375/1000))</f>
        <v>7.9518290624968832E-2</v>
      </c>
      <c r="H390" s="62">
        <f>IF($E$11="",'3.1.16'!AA375/1000,Matrix!$E$11+('3.1.16'!AA375/1000))</f>
        <v>7.9718290624968824E-2</v>
      </c>
      <c r="I390" s="56"/>
      <c r="J390" s="74">
        <f t="array" ref="J390">INDEX($AY$17:$AY$297,MATCH(MIN(IF($AY$17:$AY$297-(F390*(1+$BF$39))&gt;=0,$AY$17:$AY$297-(F390*(1+$BF$39)),"")),$AY$17:$AY$297-(F390*(1+$BF$39)),0))</f>
        <v>7.7899999999999997E-2</v>
      </c>
      <c r="K390" s="59">
        <f t="array" ref="K390">INDEX($AY$17:$AY$297,MATCH(MIN(IF($AY$17:$AY$297-(G390*(1+$BF$39))&gt;=0,$AY$17:$AY$297-(G390*(1+$BF$39)),"")),$AY$17:$AY$297-(G390*(1+$BF$39)),0))</f>
        <v>8.1900000000000001E-2</v>
      </c>
      <c r="L390" s="62">
        <f t="array" ref="L390">INDEX($AY$17:$AY$297,MATCH(MIN(IF($AY$17:$AY$297-(H390*(1+$BF$39))&gt;=0,$AY$17:$AY$297-(H390*(1+$BF$39)),"")),$AY$17:$AY$297-(H390*(1+$BF$39)),0))</f>
        <v>8.1900000000000001E-2</v>
      </c>
    </row>
    <row r="391" spans="1:12" x14ac:dyDescent="0.25">
      <c r="A391" s="69" t="str">
        <f>+'3.1.16'!A376</f>
        <v>2017-01-01</v>
      </c>
      <c r="B391" s="56" t="str">
        <f>+'3.1.16'!B376</f>
        <v>2019-06-30</v>
      </c>
      <c r="C391" s="56">
        <f>+'3.1.16'!C376</f>
        <v>30</v>
      </c>
      <c r="D391" s="56" t="str">
        <f>+'3.1.16'!D376</f>
        <v>UNITED ILLUMINATING</v>
      </c>
      <c r="E391" s="56" t="s">
        <v>370</v>
      </c>
      <c r="F391" s="79">
        <f>IF($E$11="",'3.1.16'!Y376/1000,Matrix!$E$11+('3.1.16'!Y376/1000))</f>
        <v>7.99957490978664E-2</v>
      </c>
      <c r="G391" s="59">
        <f>IF($E$11="",'3.1.16'!Z376/1000,Matrix!$E$11+('3.1.16'!Z376/1000))</f>
        <v>8.2295749097866397E-2</v>
      </c>
      <c r="H391" s="62">
        <f>IF($E$11="",'3.1.16'!AA376/1000,Matrix!$E$11+('3.1.16'!AA376/1000))</f>
        <v>8.2495749097866389E-2</v>
      </c>
      <c r="I391" s="56"/>
      <c r="J391" s="74">
        <f t="array" ref="J391">INDEX($AY$17:$AY$297,MATCH(MIN(IF($AY$17:$AY$297-(F391*(1+$BF$39))&gt;=0,$AY$17:$AY$297-(F391*(1+$BF$39)),"")),$AY$17:$AY$297-(F391*(1+$BF$39)),0))</f>
        <v>8.1900000000000001E-2</v>
      </c>
      <c r="K391" s="59">
        <f t="array" ref="K391">INDEX($AY$17:$AY$297,MATCH(MIN(IF($AY$17:$AY$297-(G391*(1+$BF$39))&gt;=0,$AY$17:$AY$297-(G391*(1+$BF$39)),"")),$AY$17:$AY$297-(G391*(1+$BF$39)),0))</f>
        <v>8.2900000000000001E-2</v>
      </c>
      <c r="L391" s="62">
        <f t="array" ref="L391">INDEX($AY$17:$AY$297,MATCH(MIN(IF($AY$17:$AY$297-(H391*(1+$BF$39))&gt;=0,$AY$17:$AY$297-(H391*(1+$BF$39)),"")),$AY$17:$AY$297-(H391*(1+$BF$39)),0))</f>
        <v>8.3900000000000002E-2</v>
      </c>
    </row>
    <row r="392" spans="1:12" x14ac:dyDescent="0.25">
      <c r="A392" s="70" t="str">
        <f>+'3.1.16'!A377</f>
        <v>2017-01-01</v>
      </c>
      <c r="B392" s="57" t="str">
        <f>+'3.1.16'!B377</f>
        <v>2019-12-31</v>
      </c>
      <c r="C392" s="57">
        <f>+'3.1.16'!C377</f>
        <v>36</v>
      </c>
      <c r="D392" s="57" t="str">
        <f>+'3.1.16'!D377</f>
        <v>UNITED ILLUMINATING</v>
      </c>
      <c r="E392" s="57" t="s">
        <v>370</v>
      </c>
      <c r="F392" s="81">
        <f>IF($E$11="",'3.1.16'!Y377/1000,Matrix!$E$11+('3.1.16'!Y377/1000))</f>
        <v>7.8467893816954695E-2</v>
      </c>
      <c r="G392" s="60">
        <f>IF($E$11="",'3.1.16'!Z377/1000,Matrix!$E$11+('3.1.16'!Z377/1000))</f>
        <v>8.0767893816954692E-2</v>
      </c>
      <c r="H392" s="63">
        <f>IF($E$11="",'3.1.16'!AA377/1000,Matrix!$E$11+('3.1.16'!AA377/1000))</f>
        <v>8.0967893816954697E-2</v>
      </c>
      <c r="I392" s="56"/>
      <c r="J392" s="75">
        <f t="array" ref="J392">INDEX($AY$17:$AY$297,MATCH(MIN(IF($AY$17:$AY$297-(F392*(1+$BF$39))&gt;=0,$AY$17:$AY$297-(F392*(1+$BF$39)),"")),$AY$17:$AY$297-(F392*(1+$BF$39)),0))</f>
        <v>7.9490000000000005E-2</v>
      </c>
      <c r="K392" s="60">
        <f t="array" ref="K392">INDEX($AY$17:$AY$297,MATCH(MIN(IF($AY$17:$AY$297-(G392*(1+$BF$39))&gt;=0,$AY$17:$AY$297-(G392*(1+$BF$39)),"")),$AY$17:$AY$297-(G392*(1+$BF$39)),0))</f>
        <v>8.1900000000000001E-2</v>
      </c>
      <c r="L392" s="63">
        <f t="array" ref="L392">INDEX($AY$17:$AY$297,MATCH(MIN(IF($AY$17:$AY$297-(H392*(1+$BF$39))&gt;=0,$AY$17:$AY$297-(H392*(1+$BF$39)),"")),$AY$17:$AY$297-(H392*(1+$BF$39)),0))</f>
        <v>8.1900000000000001E-2</v>
      </c>
    </row>
    <row r="393" spans="1:12" x14ac:dyDescent="0.25">
      <c r="A393" s="68" t="str">
        <f>+'3.1.16'!A378</f>
        <v>2017-02-01</v>
      </c>
      <c r="B393" s="55" t="str">
        <f>+'3.1.16'!B378</f>
        <v>2018-01-31</v>
      </c>
      <c r="C393" s="55">
        <f>+'3.1.16'!C378</f>
        <v>12</v>
      </c>
      <c r="D393" s="55" t="str">
        <f>+'3.1.16'!D378</f>
        <v>UNITED ILLUMINATING</v>
      </c>
      <c r="E393" s="55" t="s">
        <v>370</v>
      </c>
      <c r="F393" s="80">
        <f>IF($E$11="",'3.1.16'!Y378/1000,Matrix!$E$11+('3.1.16'!Y378/1000))</f>
        <v>7.3745042575536268E-2</v>
      </c>
      <c r="G393" s="58">
        <f>IF($E$11="",'3.1.16'!Z378/1000,Matrix!$E$11+('3.1.16'!Z378/1000))</f>
        <v>7.6045042575536265E-2</v>
      </c>
      <c r="H393" s="61">
        <f>IF($E$11="",'3.1.16'!AA378/1000,Matrix!$E$11+('3.1.16'!AA378/1000))</f>
        <v>7.624504257553627E-2</v>
      </c>
      <c r="I393" s="55"/>
      <c r="J393" s="73">
        <f t="array" ref="J393">INDEX($AY$17:$AY$297,MATCH(MIN(IF($AY$17:$AY$297-(F393*(1+$BF$39))&gt;=0,$AY$17:$AY$297-(F393*(1+$BF$39)),"")),$AY$17:$AY$297-(F393*(1+$BF$39)),0))</f>
        <v>7.4490000000000001E-2</v>
      </c>
      <c r="K393" s="58">
        <f t="array" ref="K393">INDEX($AY$17:$AY$297,MATCH(MIN(IF($AY$17:$AY$297-(G393*(1+$BF$39))&gt;=0,$AY$17:$AY$297-(G393*(1+$BF$39)),"")),$AY$17:$AY$297-(G393*(1+$BF$39)),0))</f>
        <v>7.6899999999999996E-2</v>
      </c>
      <c r="L393" s="61">
        <f t="array" ref="L393">INDEX($AY$17:$AY$297,MATCH(MIN(IF($AY$17:$AY$297-(H393*(1+$BF$39))&gt;=0,$AY$17:$AY$297-(H393*(1+$BF$39)),"")),$AY$17:$AY$297-(H393*(1+$BF$39)),0))</f>
        <v>7.6899999999999996E-2</v>
      </c>
    </row>
    <row r="394" spans="1:12" x14ac:dyDescent="0.25">
      <c r="A394" s="69" t="str">
        <f>+'3.1.16'!A379</f>
        <v>2017-02-01</v>
      </c>
      <c r="B394" s="56" t="str">
        <f>+'3.1.16'!B379</f>
        <v>2018-07-31</v>
      </c>
      <c r="C394" s="56">
        <f>+'3.1.16'!C379</f>
        <v>18</v>
      </c>
      <c r="D394" s="56" t="str">
        <f>+'3.1.16'!D379</f>
        <v>UNITED ILLUMINATING</v>
      </c>
      <c r="E394" s="56" t="s">
        <v>370</v>
      </c>
      <c r="F394" s="79">
        <f>IF($E$11="",'3.1.16'!Y379/1000,Matrix!$E$11+('3.1.16'!Y379/1000))</f>
        <v>7.6229610960461491E-2</v>
      </c>
      <c r="G394" s="59">
        <f>IF($E$11="",'3.1.16'!Z379/1000,Matrix!$E$11+('3.1.16'!Z379/1000))</f>
        <v>7.8529610960461488E-2</v>
      </c>
      <c r="H394" s="62">
        <f>IF($E$11="",'3.1.16'!AA379/1000,Matrix!$E$11+('3.1.16'!AA379/1000))</f>
        <v>7.872961096046148E-2</v>
      </c>
      <c r="I394" s="56"/>
      <c r="J394" s="74">
        <f t="array" ref="J394">INDEX($AY$17:$AY$297,MATCH(MIN(IF($AY$17:$AY$297-(F394*(1+$BF$39))&gt;=0,$AY$17:$AY$297-(F394*(1+$BF$39)),"")),$AY$17:$AY$297-(F394*(1+$BF$39)),0))</f>
        <v>7.6899999999999996E-2</v>
      </c>
      <c r="K394" s="59">
        <f t="array" ref="K394">INDEX($AY$17:$AY$297,MATCH(MIN(IF($AY$17:$AY$297-(G394*(1+$BF$39))&gt;=0,$AY$17:$AY$297-(G394*(1+$BF$39)),"")),$AY$17:$AY$297-(G394*(1+$BF$39)),0))</f>
        <v>7.9490000000000005E-2</v>
      </c>
      <c r="L394" s="62">
        <f t="array" ref="L394">INDEX($AY$17:$AY$297,MATCH(MIN(IF($AY$17:$AY$297-(H394*(1+$BF$39))&gt;=0,$AY$17:$AY$297-(H394*(1+$BF$39)),"")),$AY$17:$AY$297-(H394*(1+$BF$39)),0))</f>
        <v>7.9490000000000005E-2</v>
      </c>
    </row>
    <row r="395" spans="1:12" x14ac:dyDescent="0.25">
      <c r="A395" s="69" t="str">
        <f>+'3.1.16'!A380</f>
        <v>2017-02-01</v>
      </c>
      <c r="B395" s="56" t="str">
        <f>+'3.1.16'!B380</f>
        <v>2019-01-31</v>
      </c>
      <c r="C395" s="56">
        <f>+'3.1.16'!C380</f>
        <v>24</v>
      </c>
      <c r="D395" s="56" t="str">
        <f>+'3.1.16'!D380</f>
        <v>UNITED ILLUMINATING</v>
      </c>
      <c r="E395" s="56" t="s">
        <v>370</v>
      </c>
      <c r="F395" s="79">
        <f>IF($E$11="",'3.1.16'!Y380/1000,Matrix!$E$11+('3.1.16'!Y380/1000))</f>
        <v>7.8120439985948309E-2</v>
      </c>
      <c r="G395" s="59">
        <f>IF($E$11="",'3.1.16'!Z380/1000,Matrix!$E$11+('3.1.16'!Z380/1000))</f>
        <v>8.0420439985948305E-2</v>
      </c>
      <c r="H395" s="62">
        <f>IF($E$11="",'3.1.16'!AA380/1000,Matrix!$E$11+('3.1.16'!AA380/1000))</f>
        <v>8.0620439985948311E-2</v>
      </c>
      <c r="I395" s="56"/>
      <c r="J395" s="74">
        <f t="array" ref="J395">INDEX($AY$17:$AY$297,MATCH(MIN(IF($AY$17:$AY$297-(F395*(1+$BF$39))&gt;=0,$AY$17:$AY$297-(F395*(1+$BF$39)),"")),$AY$17:$AY$297-(F395*(1+$BF$39)),0))</f>
        <v>7.8899999999999998E-2</v>
      </c>
      <c r="K395" s="59">
        <f t="array" ref="K395">INDEX($AY$17:$AY$297,MATCH(MIN(IF($AY$17:$AY$297-(G395*(1+$BF$39))&gt;=0,$AY$17:$AY$297-(G395*(1+$BF$39)),"")),$AY$17:$AY$297-(G395*(1+$BF$39)),0))</f>
        <v>8.1900000000000001E-2</v>
      </c>
      <c r="L395" s="62">
        <f t="array" ref="L395">INDEX($AY$17:$AY$297,MATCH(MIN(IF($AY$17:$AY$297-(H395*(1+$BF$39))&gt;=0,$AY$17:$AY$297-(H395*(1+$BF$39)),"")),$AY$17:$AY$297-(H395*(1+$BF$39)),0))</f>
        <v>8.1900000000000001E-2</v>
      </c>
    </row>
    <row r="396" spans="1:12" x14ac:dyDescent="0.25">
      <c r="A396" s="69" t="str">
        <f>+'3.1.16'!A381</f>
        <v>2017-02-01</v>
      </c>
      <c r="B396" s="56" t="str">
        <f>+'3.1.16'!B381</f>
        <v>2019-07-31</v>
      </c>
      <c r="C396" s="56">
        <f>+'3.1.16'!C381</f>
        <v>30</v>
      </c>
      <c r="D396" s="56" t="str">
        <f>+'3.1.16'!D381</f>
        <v>UNITED ILLUMINATING</v>
      </c>
      <c r="E396" s="56" t="s">
        <v>370</v>
      </c>
      <c r="F396" s="79">
        <f>IF($E$11="",'3.1.16'!Y381/1000,Matrix!$E$11+('3.1.16'!Y381/1000))</f>
        <v>7.9189004579677535E-2</v>
      </c>
      <c r="G396" s="59">
        <f>IF($E$11="",'3.1.16'!Z381/1000,Matrix!$E$11+('3.1.16'!Z381/1000))</f>
        <v>8.1489004579677532E-2</v>
      </c>
      <c r="H396" s="62">
        <f>IF($E$11="",'3.1.16'!AA381/1000,Matrix!$E$11+('3.1.16'!AA381/1000))</f>
        <v>8.1689004579677524E-2</v>
      </c>
      <c r="I396" s="56"/>
      <c r="J396" s="74">
        <f t="array" ref="J396">INDEX($AY$17:$AY$297,MATCH(MIN(IF($AY$17:$AY$297-(F396*(1+$BF$39))&gt;=0,$AY$17:$AY$297-(F396*(1+$BF$39)),"")),$AY$17:$AY$297-(F396*(1+$BF$39)),0))</f>
        <v>7.9899999999999999E-2</v>
      </c>
      <c r="K396" s="59">
        <f t="array" ref="K396">INDEX($AY$17:$AY$297,MATCH(MIN(IF($AY$17:$AY$297-(G396*(1+$BF$39))&gt;=0,$AY$17:$AY$297-(G396*(1+$BF$39)),"")),$AY$17:$AY$297-(G396*(1+$BF$39)),0))</f>
        <v>8.2900000000000001E-2</v>
      </c>
      <c r="L396" s="62">
        <f t="array" ref="L396">INDEX($AY$17:$AY$297,MATCH(MIN(IF($AY$17:$AY$297-(H396*(1+$BF$39))&gt;=0,$AY$17:$AY$297-(H396*(1+$BF$39)),"")),$AY$17:$AY$297-(H396*(1+$BF$39)),0))</f>
        <v>8.2900000000000001E-2</v>
      </c>
    </row>
    <row r="397" spans="1:12" x14ac:dyDescent="0.25">
      <c r="A397" s="70" t="str">
        <f>+'3.1.16'!A382</f>
        <v>2017-02-01</v>
      </c>
      <c r="B397" s="57" t="str">
        <f>+'3.1.16'!B382</f>
        <v>2020-01-31</v>
      </c>
      <c r="C397" s="57">
        <f>+'3.1.16'!C382</f>
        <v>36</v>
      </c>
      <c r="D397" s="57" t="str">
        <f>+'3.1.16'!D382</f>
        <v>UNITED ILLUMINATING</v>
      </c>
      <c r="E397" s="57" t="s">
        <v>370</v>
      </c>
      <c r="F397" s="81">
        <f>IF($E$11="",'3.1.16'!Y382/1000,Matrix!$E$11+('3.1.16'!Y382/1000))</f>
        <v>7.8809525987612192E-2</v>
      </c>
      <c r="G397" s="60">
        <f>IF($E$11="",'3.1.16'!Z382/1000,Matrix!$E$11+('3.1.16'!Z382/1000))</f>
        <v>8.1109525987612188E-2</v>
      </c>
      <c r="H397" s="63">
        <f>IF($E$11="",'3.1.16'!AA382/1000,Matrix!$E$11+('3.1.16'!AA382/1000))</f>
        <v>8.1309525987612194E-2</v>
      </c>
      <c r="I397" s="56"/>
      <c r="J397" s="75">
        <f t="array" ref="J397">INDEX($AY$17:$AY$297,MATCH(MIN(IF($AY$17:$AY$297-(F397*(1+$BF$39))&gt;=0,$AY$17:$AY$297-(F397*(1+$BF$39)),"")),$AY$17:$AY$297-(F397*(1+$BF$39)),0))</f>
        <v>7.9490000000000005E-2</v>
      </c>
      <c r="K397" s="60">
        <f t="array" ref="K397">INDEX($AY$17:$AY$297,MATCH(MIN(IF($AY$17:$AY$297-(G397*(1+$BF$39))&gt;=0,$AY$17:$AY$297-(G397*(1+$BF$39)),"")),$AY$17:$AY$297-(G397*(1+$BF$39)),0))</f>
        <v>8.1900000000000001E-2</v>
      </c>
      <c r="L397" s="63">
        <f t="array" ref="L397">INDEX($AY$17:$AY$297,MATCH(MIN(IF($AY$17:$AY$297-(H397*(1+$BF$39))&gt;=0,$AY$17:$AY$297-(H397*(1+$BF$39)),"")),$AY$17:$AY$297-(H397*(1+$BF$39)),0))</f>
        <v>8.1900000000000001E-2</v>
      </c>
    </row>
    <row r="398" spans="1:12" x14ac:dyDescent="0.25">
      <c r="A398" s="68" t="str">
        <f>+'3.1.16'!A383</f>
        <v>2017-03-01</v>
      </c>
      <c r="B398" s="55" t="str">
        <f>+'3.1.16'!B383</f>
        <v>2018-02-28</v>
      </c>
      <c r="C398" s="55">
        <f>+'3.1.16'!C383</f>
        <v>12</v>
      </c>
      <c r="D398" s="55" t="str">
        <f>+'3.1.16'!D383</f>
        <v>UNITED ILLUMINATING</v>
      </c>
      <c r="E398" s="55" t="s">
        <v>370</v>
      </c>
      <c r="F398" s="80">
        <f>IF($E$11="",'3.1.16'!Y383/1000,Matrix!$E$11+('3.1.16'!Y383/1000))</f>
        <v>7.4908990337009276E-2</v>
      </c>
      <c r="G398" s="58">
        <f>IF($E$11="",'3.1.16'!Z383/1000,Matrix!$E$11+('3.1.16'!Z383/1000))</f>
        <v>7.7208990337009273E-2</v>
      </c>
      <c r="H398" s="61">
        <f>IF($E$11="",'3.1.16'!AA383/1000,Matrix!$E$11+('3.1.16'!AA383/1000))</f>
        <v>7.7408990337009265E-2</v>
      </c>
      <c r="I398" s="55"/>
      <c r="J398" s="73">
        <f t="array" ref="J398">INDEX($AY$17:$AY$297,MATCH(MIN(IF($AY$17:$AY$297-(F398*(1+$BF$39))&gt;=0,$AY$17:$AY$297-(F398*(1+$BF$39)),"")),$AY$17:$AY$297-(F398*(1+$BF$39)),0))</f>
        <v>7.5490000000000002E-2</v>
      </c>
      <c r="K398" s="58">
        <f t="array" ref="K398">INDEX($AY$17:$AY$297,MATCH(MIN(IF($AY$17:$AY$297-(G398*(1+$BF$39))&gt;=0,$AY$17:$AY$297-(G398*(1+$BF$39)),"")),$AY$17:$AY$297-(G398*(1+$BF$39)),0))</f>
        <v>7.7899999999999997E-2</v>
      </c>
      <c r="L398" s="61">
        <f t="array" ref="L398">INDEX($AY$17:$AY$297,MATCH(MIN(IF($AY$17:$AY$297-(H398*(1+$BF$39))&gt;=0,$AY$17:$AY$297-(H398*(1+$BF$39)),"")),$AY$17:$AY$297-(H398*(1+$BF$39)),0))</f>
        <v>7.8490000000000004E-2</v>
      </c>
    </row>
    <row r="399" spans="1:12" x14ac:dyDescent="0.25">
      <c r="A399" s="69" t="str">
        <f>+'3.1.16'!A384</f>
        <v>2017-03-01</v>
      </c>
      <c r="B399" s="56" t="str">
        <f>+'3.1.16'!B384</f>
        <v>2018-08-31</v>
      </c>
      <c r="C399" s="56">
        <f>+'3.1.16'!C384</f>
        <v>18</v>
      </c>
      <c r="D399" s="56" t="str">
        <f>+'3.1.16'!D384</f>
        <v>UNITED ILLUMINATING</v>
      </c>
      <c r="E399" s="56" t="s">
        <v>370</v>
      </c>
      <c r="F399" s="79">
        <f>IF($E$11="",'3.1.16'!Y384/1000,Matrix!$E$11+('3.1.16'!Y384/1000))</f>
        <v>7.4920535496310947E-2</v>
      </c>
      <c r="G399" s="59">
        <f>IF($E$11="",'3.1.16'!Z384/1000,Matrix!$E$11+('3.1.16'!Z384/1000))</f>
        <v>7.7220535496310944E-2</v>
      </c>
      <c r="H399" s="62">
        <f>IF($E$11="",'3.1.16'!AA384/1000,Matrix!$E$11+('3.1.16'!AA384/1000))</f>
        <v>7.7420535496310949E-2</v>
      </c>
      <c r="I399" s="56"/>
      <c r="J399" s="74">
        <f t="array" ref="J399">INDEX($AY$17:$AY$297,MATCH(MIN(IF($AY$17:$AY$297-(F399*(1+$BF$39))&gt;=0,$AY$17:$AY$297-(F399*(1+$BF$39)),"")),$AY$17:$AY$297-(F399*(1+$BF$39)),0))</f>
        <v>7.5490000000000002E-2</v>
      </c>
      <c r="K399" s="59">
        <f t="array" ref="K399">INDEX($AY$17:$AY$297,MATCH(MIN(IF($AY$17:$AY$297-(G399*(1+$BF$39))&gt;=0,$AY$17:$AY$297-(G399*(1+$BF$39)),"")),$AY$17:$AY$297-(G399*(1+$BF$39)),0))</f>
        <v>7.7899999999999997E-2</v>
      </c>
      <c r="L399" s="62">
        <f t="array" ref="L399">INDEX($AY$17:$AY$297,MATCH(MIN(IF($AY$17:$AY$297-(H399*(1+$BF$39))&gt;=0,$AY$17:$AY$297-(H399*(1+$BF$39)),"")),$AY$17:$AY$297-(H399*(1+$BF$39)),0))</f>
        <v>7.8490000000000004E-2</v>
      </c>
    </row>
    <row r="400" spans="1:12" x14ac:dyDescent="0.25">
      <c r="A400" s="69" t="str">
        <f>+'3.1.16'!A385</f>
        <v>2017-03-01</v>
      </c>
      <c r="B400" s="56" t="str">
        <f>+'3.1.16'!B385</f>
        <v>2019-02-28</v>
      </c>
      <c r="C400" s="56">
        <f>+'3.1.16'!C385</f>
        <v>24</v>
      </c>
      <c r="D400" s="56" t="str">
        <f>+'3.1.16'!D385</f>
        <v>UNITED ILLUMINATING</v>
      </c>
      <c r="E400" s="56" t="s">
        <v>370</v>
      </c>
      <c r="F400" s="79">
        <f>IF($E$11="",'3.1.16'!Y385/1000,Matrix!$E$11+('3.1.16'!Y385/1000))</f>
        <v>7.8885611049269777E-2</v>
      </c>
      <c r="G400" s="59">
        <f>IF($E$11="",'3.1.16'!Z385/1000,Matrix!$E$11+('3.1.16'!Z385/1000))</f>
        <v>8.1185611049269787E-2</v>
      </c>
      <c r="H400" s="62">
        <f>IF($E$11="",'3.1.16'!AA385/1000,Matrix!$E$11+('3.1.16'!AA385/1000))</f>
        <v>8.1385611049269779E-2</v>
      </c>
      <c r="I400" s="56"/>
      <c r="J400" s="74">
        <f t="array" ref="J400">INDEX($AY$17:$AY$297,MATCH(MIN(IF($AY$17:$AY$297-(F400*(1+$BF$39))&gt;=0,$AY$17:$AY$297-(F400*(1+$BF$39)),"")),$AY$17:$AY$297-(F400*(1+$BF$39)),0))</f>
        <v>7.9490000000000005E-2</v>
      </c>
      <c r="K400" s="59">
        <f t="array" ref="K400">INDEX($AY$17:$AY$297,MATCH(MIN(IF($AY$17:$AY$297-(G400*(1+$BF$39))&gt;=0,$AY$17:$AY$297-(G400*(1+$BF$39)),"")),$AY$17:$AY$297-(G400*(1+$BF$39)),0))</f>
        <v>8.1900000000000001E-2</v>
      </c>
      <c r="L400" s="62">
        <f t="array" ref="L400">INDEX($AY$17:$AY$297,MATCH(MIN(IF($AY$17:$AY$297-(H400*(1+$BF$39))&gt;=0,$AY$17:$AY$297-(H400*(1+$BF$39)),"")),$AY$17:$AY$297-(H400*(1+$BF$39)),0))</f>
        <v>8.2900000000000001E-2</v>
      </c>
    </row>
    <row r="401" spans="1:12" x14ac:dyDescent="0.25">
      <c r="A401" s="69" t="str">
        <f>+'3.1.16'!A386</f>
        <v>2017-03-01</v>
      </c>
      <c r="B401" s="56" t="str">
        <f>+'3.1.16'!B386</f>
        <v>2019-08-31</v>
      </c>
      <c r="C401" s="56">
        <f>+'3.1.16'!C386</f>
        <v>30</v>
      </c>
      <c r="D401" s="56" t="str">
        <f>+'3.1.16'!D386</f>
        <v>UNITED ILLUMINATING</v>
      </c>
      <c r="E401" s="56" t="s">
        <v>370</v>
      </c>
      <c r="F401" s="79">
        <f>IF($E$11="",'3.1.16'!Y386/1000,Matrix!$E$11+('3.1.16'!Y386/1000))</f>
        <v>7.8149535256895941E-2</v>
      </c>
      <c r="G401" s="59">
        <f>IF($E$11="",'3.1.16'!Z386/1000,Matrix!$E$11+('3.1.16'!Z386/1000))</f>
        <v>8.0449535256895938E-2</v>
      </c>
      <c r="H401" s="62">
        <f>IF($E$11="",'3.1.16'!AA386/1000,Matrix!$E$11+('3.1.16'!AA386/1000))</f>
        <v>8.0649535256895943E-2</v>
      </c>
      <c r="I401" s="56"/>
      <c r="J401" s="74">
        <f t="array" ref="J401">INDEX($AY$17:$AY$297,MATCH(MIN(IF($AY$17:$AY$297-(F401*(1+$BF$39))&gt;=0,$AY$17:$AY$297-(F401*(1+$BF$39)),"")),$AY$17:$AY$297-(F401*(1+$BF$39)),0))</f>
        <v>7.8899999999999998E-2</v>
      </c>
      <c r="K401" s="59">
        <f t="array" ref="K401">INDEX($AY$17:$AY$297,MATCH(MIN(IF($AY$17:$AY$297-(G401*(1+$BF$39))&gt;=0,$AY$17:$AY$297-(G401*(1+$BF$39)),"")),$AY$17:$AY$297-(G401*(1+$BF$39)),0))</f>
        <v>8.1900000000000001E-2</v>
      </c>
      <c r="L401" s="62">
        <f t="array" ref="L401">INDEX($AY$17:$AY$297,MATCH(MIN(IF($AY$17:$AY$297-(H401*(1+$BF$39))&gt;=0,$AY$17:$AY$297-(H401*(1+$BF$39)),"")),$AY$17:$AY$297-(H401*(1+$BF$39)),0))</f>
        <v>8.1900000000000001E-2</v>
      </c>
    </row>
    <row r="402" spans="1:12" x14ac:dyDescent="0.25">
      <c r="A402" s="70" t="str">
        <f>+'3.1.16'!A387</f>
        <v>2017-03-01</v>
      </c>
      <c r="B402" s="57" t="str">
        <f>+'3.1.16'!B387</f>
        <v>2020-02-29</v>
      </c>
      <c r="C402" s="57">
        <f>+'3.1.16'!C387</f>
        <v>36</v>
      </c>
      <c r="D402" s="57" t="str">
        <f>+'3.1.16'!D387</f>
        <v>UNITED ILLUMINATING</v>
      </c>
      <c r="E402" s="57" t="s">
        <v>370</v>
      </c>
      <c r="F402" s="81">
        <f>IF($E$11="",'3.1.16'!Y387/1000,Matrix!$E$11+('3.1.16'!Y387/1000))</f>
        <v>7.9131174321916659E-2</v>
      </c>
      <c r="G402" s="60">
        <f>IF($E$11="",'3.1.16'!Z387/1000,Matrix!$E$11+('3.1.16'!Z387/1000))</f>
        <v>8.1431174321916655E-2</v>
      </c>
      <c r="H402" s="63">
        <f>IF($E$11="",'3.1.16'!AA387/1000,Matrix!$E$11+('3.1.16'!AA387/1000))</f>
        <v>8.1631174321916661E-2</v>
      </c>
      <c r="I402" s="56"/>
      <c r="J402" s="75">
        <f t="array" ref="J402">INDEX($AY$17:$AY$297,MATCH(MIN(IF($AY$17:$AY$297-(F402*(1+$BF$39))&gt;=0,$AY$17:$AY$297-(F402*(1+$BF$39)),"")),$AY$17:$AY$297-(F402*(1+$BF$39)),0))</f>
        <v>7.9899999999999999E-2</v>
      </c>
      <c r="K402" s="60">
        <f t="array" ref="K402">INDEX($AY$17:$AY$297,MATCH(MIN(IF($AY$17:$AY$297-(G402*(1+$BF$39))&gt;=0,$AY$17:$AY$297-(G402*(1+$BF$39)),"")),$AY$17:$AY$297-(G402*(1+$BF$39)),0))</f>
        <v>8.2900000000000001E-2</v>
      </c>
      <c r="L402" s="63">
        <f t="array" ref="L402">INDEX($AY$17:$AY$297,MATCH(MIN(IF($AY$17:$AY$297-(H402*(1+$BF$39))&gt;=0,$AY$17:$AY$297-(H402*(1+$BF$39)),"")),$AY$17:$AY$297-(H402*(1+$BF$39)),0))</f>
        <v>8.2900000000000001E-2</v>
      </c>
    </row>
    <row r="403" spans="1:12" x14ac:dyDescent="0.25">
      <c r="A403" s="68" t="str">
        <f>+'3.1.16'!A388</f>
        <v>2017-04-01</v>
      </c>
      <c r="B403" s="55" t="str">
        <f>+'3.1.16'!B388</f>
        <v>2018-03-31</v>
      </c>
      <c r="C403" s="55">
        <f>+'3.1.16'!C388</f>
        <v>12</v>
      </c>
      <c r="D403" s="55" t="str">
        <f>+'3.1.16'!D388</f>
        <v>UNITED ILLUMINATING</v>
      </c>
      <c r="E403" s="55" t="s">
        <v>370</v>
      </c>
      <c r="F403" s="80">
        <f>IF($E$11="",'3.1.16'!Y388/1000,Matrix!$E$11+('3.1.16'!Y388/1000))</f>
        <v>7.5972858075142202E-2</v>
      </c>
      <c r="G403" s="58">
        <f>IF($E$11="",'3.1.16'!Z388/1000,Matrix!$E$11+('3.1.16'!Z388/1000))</f>
        <v>7.8272858075142199E-2</v>
      </c>
      <c r="H403" s="61">
        <f>IF($E$11="",'3.1.16'!AA388/1000,Matrix!$E$11+('3.1.16'!AA388/1000))</f>
        <v>7.8472858075142204E-2</v>
      </c>
      <c r="I403" s="55"/>
      <c r="J403" s="73">
        <f t="array" ref="J403">INDEX($AY$17:$AY$297,MATCH(MIN(IF($AY$17:$AY$297-(F403*(1+$BF$39))&gt;=0,$AY$17:$AY$297-(F403*(1+$BF$39)),"")),$AY$17:$AY$297-(F403*(1+$BF$39)),0))</f>
        <v>7.6899999999999996E-2</v>
      </c>
      <c r="K403" s="58">
        <f t="array" ref="K403">INDEX($AY$17:$AY$297,MATCH(MIN(IF($AY$17:$AY$297-(G403*(1+$BF$39))&gt;=0,$AY$17:$AY$297-(G403*(1+$BF$39)),"")),$AY$17:$AY$297-(G403*(1+$BF$39)),0))</f>
        <v>7.8899999999999998E-2</v>
      </c>
      <c r="L403" s="61">
        <f t="array" ref="L403">INDEX($AY$17:$AY$297,MATCH(MIN(IF($AY$17:$AY$297-(H403*(1+$BF$39))&gt;=0,$AY$17:$AY$297-(H403*(1+$BF$39)),"")),$AY$17:$AY$297-(H403*(1+$BF$39)),0))</f>
        <v>7.9490000000000005E-2</v>
      </c>
    </row>
    <row r="404" spans="1:12" x14ac:dyDescent="0.25">
      <c r="A404" s="69" t="str">
        <f>+'3.1.16'!A389</f>
        <v>2017-04-01</v>
      </c>
      <c r="B404" s="56" t="str">
        <f>+'3.1.16'!B389</f>
        <v>2018-09-30</v>
      </c>
      <c r="C404" s="56">
        <f>+'3.1.16'!C389</f>
        <v>18</v>
      </c>
      <c r="D404" s="56" t="str">
        <f>+'3.1.16'!D389</f>
        <v>UNITED ILLUMINATING</v>
      </c>
      <c r="E404" s="56" t="s">
        <v>370</v>
      </c>
      <c r="F404" s="79">
        <f>IF($E$11="",'3.1.16'!Y389/1000,Matrix!$E$11+('3.1.16'!Y389/1000))</f>
        <v>7.4845303058515986E-2</v>
      </c>
      <c r="G404" s="59">
        <f>IF($E$11="",'3.1.16'!Z389/1000,Matrix!$E$11+('3.1.16'!Z389/1000))</f>
        <v>7.7145303058515982E-2</v>
      </c>
      <c r="H404" s="62">
        <f>IF($E$11="",'3.1.16'!AA389/1000,Matrix!$E$11+('3.1.16'!AA389/1000))</f>
        <v>7.7345303058515974E-2</v>
      </c>
      <c r="I404" s="56"/>
      <c r="J404" s="74">
        <f t="array" ref="J404">INDEX($AY$17:$AY$297,MATCH(MIN(IF($AY$17:$AY$297-(F404*(1+$BF$39))&gt;=0,$AY$17:$AY$297-(F404*(1+$BF$39)),"")),$AY$17:$AY$297-(F404*(1+$BF$39)),0))</f>
        <v>7.5490000000000002E-2</v>
      </c>
      <c r="K404" s="59">
        <f t="array" ref="K404">INDEX($AY$17:$AY$297,MATCH(MIN(IF($AY$17:$AY$297-(G404*(1+$BF$39))&gt;=0,$AY$17:$AY$297-(G404*(1+$BF$39)),"")),$AY$17:$AY$297-(G404*(1+$BF$39)),0))</f>
        <v>7.7899999999999997E-2</v>
      </c>
      <c r="L404" s="62">
        <f t="array" ref="L404">INDEX($AY$17:$AY$297,MATCH(MIN(IF($AY$17:$AY$297-(H404*(1+$BF$39))&gt;=0,$AY$17:$AY$297-(H404*(1+$BF$39)),"")),$AY$17:$AY$297-(H404*(1+$BF$39)),0))</f>
        <v>7.8490000000000004E-2</v>
      </c>
    </row>
    <row r="405" spans="1:12" x14ac:dyDescent="0.25">
      <c r="A405" s="69" t="str">
        <f>+'3.1.16'!A390</f>
        <v>2017-04-01</v>
      </c>
      <c r="B405" s="56" t="str">
        <f>+'3.1.16'!B390</f>
        <v>2019-03-31</v>
      </c>
      <c r="C405" s="56">
        <f>+'3.1.16'!C390</f>
        <v>24</v>
      </c>
      <c r="D405" s="56" t="str">
        <f>+'3.1.16'!D390</f>
        <v>UNITED ILLUMINATING</v>
      </c>
      <c r="E405" s="56" t="s">
        <v>370</v>
      </c>
      <c r="F405" s="79">
        <f>IF($E$11="",'3.1.16'!Y390/1000,Matrix!$E$11+('3.1.16'!Y390/1000))</f>
        <v>7.9713489168604559E-2</v>
      </c>
      <c r="G405" s="59">
        <f>IF($E$11="",'3.1.16'!Z390/1000,Matrix!$E$11+('3.1.16'!Z390/1000))</f>
        <v>8.2013489168604556E-2</v>
      </c>
      <c r="H405" s="62">
        <f>IF($E$11="",'3.1.16'!AA390/1000,Matrix!$E$11+('3.1.16'!AA390/1000))</f>
        <v>8.2213489168604548E-2</v>
      </c>
      <c r="I405" s="56"/>
      <c r="J405" s="74">
        <f t="array" ref="J405">INDEX($AY$17:$AY$297,MATCH(MIN(IF($AY$17:$AY$297-(F405*(1+$BF$39))&gt;=0,$AY$17:$AY$297-(F405*(1+$BF$39)),"")),$AY$17:$AY$297-(F405*(1+$BF$39)),0))</f>
        <v>8.1900000000000001E-2</v>
      </c>
      <c r="K405" s="59">
        <f t="array" ref="K405">INDEX($AY$17:$AY$297,MATCH(MIN(IF($AY$17:$AY$297-(G405*(1+$BF$39))&gt;=0,$AY$17:$AY$297-(G405*(1+$BF$39)),"")),$AY$17:$AY$297-(G405*(1+$BF$39)),0))</f>
        <v>8.2900000000000001E-2</v>
      </c>
      <c r="L405" s="62">
        <f t="array" ref="L405">INDEX($AY$17:$AY$297,MATCH(MIN(IF($AY$17:$AY$297-(H405*(1+$BF$39))&gt;=0,$AY$17:$AY$297-(H405*(1+$BF$39)),"")),$AY$17:$AY$297-(H405*(1+$BF$39)),0))</f>
        <v>8.2900000000000001E-2</v>
      </c>
    </row>
    <row r="406" spans="1:12" x14ac:dyDescent="0.25">
      <c r="A406" s="69" t="str">
        <f>+'3.1.16'!A391</f>
        <v>2017-04-01</v>
      </c>
      <c r="B406" s="56" t="str">
        <f>+'3.1.16'!B391</f>
        <v>2019-09-30</v>
      </c>
      <c r="C406" s="56">
        <f>+'3.1.16'!C391</f>
        <v>30</v>
      </c>
      <c r="D406" s="56" t="str">
        <f>+'3.1.16'!D391</f>
        <v>UNITED ILLUMINATING</v>
      </c>
      <c r="E406" s="56" t="s">
        <v>370</v>
      </c>
      <c r="F406" s="79">
        <f>IF($E$11="",'3.1.16'!Y391/1000,Matrix!$E$11+('3.1.16'!Y391/1000))</f>
        <v>7.7864785421721483E-2</v>
      </c>
      <c r="G406" s="59">
        <f>IF($E$11="",'3.1.16'!Z391/1000,Matrix!$E$11+('3.1.16'!Z391/1000))</f>
        <v>8.0164785421721479E-2</v>
      </c>
      <c r="H406" s="62">
        <f>IF($E$11="",'3.1.16'!AA391/1000,Matrix!$E$11+('3.1.16'!AA391/1000))</f>
        <v>8.0364785421721485E-2</v>
      </c>
      <c r="I406" s="56"/>
      <c r="J406" s="74">
        <f t="array" ref="J406">INDEX($AY$17:$AY$297,MATCH(MIN(IF($AY$17:$AY$297-(F406*(1+$BF$39))&gt;=0,$AY$17:$AY$297-(F406*(1+$BF$39)),"")),$AY$17:$AY$297-(F406*(1+$BF$39)),0))</f>
        <v>7.8490000000000004E-2</v>
      </c>
      <c r="K406" s="59">
        <f t="array" ref="K406">INDEX($AY$17:$AY$297,MATCH(MIN(IF($AY$17:$AY$297-(G406*(1+$BF$39))&gt;=0,$AY$17:$AY$297-(G406*(1+$BF$39)),"")),$AY$17:$AY$297-(G406*(1+$BF$39)),0))</f>
        <v>8.1900000000000001E-2</v>
      </c>
      <c r="L406" s="62">
        <f t="array" ref="L406">INDEX($AY$17:$AY$297,MATCH(MIN(IF($AY$17:$AY$297-(H406*(1+$BF$39))&gt;=0,$AY$17:$AY$297-(H406*(1+$BF$39)),"")),$AY$17:$AY$297-(H406*(1+$BF$39)),0))</f>
        <v>8.1900000000000001E-2</v>
      </c>
    </row>
    <row r="407" spans="1:12" x14ac:dyDescent="0.25">
      <c r="A407" s="70" t="str">
        <f>+'3.1.16'!A392</f>
        <v>2017-04-01</v>
      </c>
      <c r="B407" s="57" t="str">
        <f>+'3.1.16'!B392</f>
        <v>2020-03-31</v>
      </c>
      <c r="C407" s="57">
        <f>+'3.1.16'!C392</f>
        <v>36</v>
      </c>
      <c r="D407" s="57" t="str">
        <f>+'3.1.16'!D392</f>
        <v>UNITED ILLUMINATING</v>
      </c>
      <c r="E407" s="57" t="s">
        <v>370</v>
      </c>
      <c r="F407" s="81">
        <f>IF($E$11="",'3.1.16'!Y392/1000,Matrix!$E$11+('3.1.16'!Y392/1000))</f>
        <v>7.9442335676788101E-2</v>
      </c>
      <c r="G407" s="60">
        <f>IF($E$11="",'3.1.16'!Z392/1000,Matrix!$E$11+('3.1.16'!Z392/1000))</f>
        <v>8.1742335676788097E-2</v>
      </c>
      <c r="H407" s="63">
        <f>IF($E$11="",'3.1.16'!AA392/1000,Matrix!$E$11+('3.1.16'!AA392/1000))</f>
        <v>8.1942335676788103E-2</v>
      </c>
      <c r="I407" s="56"/>
      <c r="J407" s="75">
        <f t="array" ref="J407">INDEX($AY$17:$AY$297,MATCH(MIN(IF($AY$17:$AY$297-(F407*(1+$BF$39))&gt;=0,$AY$17:$AY$297-(F407*(1+$BF$39)),"")),$AY$17:$AY$297-(F407*(1+$BF$39)),0))</f>
        <v>8.1900000000000001E-2</v>
      </c>
      <c r="K407" s="60">
        <f t="array" ref="K407">INDEX($AY$17:$AY$297,MATCH(MIN(IF($AY$17:$AY$297-(G407*(1+$BF$39))&gt;=0,$AY$17:$AY$297-(G407*(1+$BF$39)),"")),$AY$17:$AY$297-(G407*(1+$BF$39)),0))</f>
        <v>8.2900000000000001E-2</v>
      </c>
      <c r="L407" s="63">
        <f t="array" ref="L407">INDEX($AY$17:$AY$297,MATCH(MIN(IF($AY$17:$AY$297-(H407*(1+$BF$39))&gt;=0,$AY$17:$AY$297-(H407*(1+$BF$39)),"")),$AY$17:$AY$297-(H407*(1+$BF$39)),0))</f>
        <v>8.2900000000000001E-2</v>
      </c>
    </row>
    <row r="408" spans="1:12" x14ac:dyDescent="0.25">
      <c r="A408" s="68" t="str">
        <f>+'3.1.16'!A393</f>
        <v>2017-05-01</v>
      </c>
      <c r="B408" s="55" t="str">
        <f>+'3.1.16'!B393</f>
        <v>2018-04-30</v>
      </c>
      <c r="C408" s="55">
        <f>+'3.1.16'!C393</f>
        <v>12</v>
      </c>
      <c r="D408" s="55" t="str">
        <f>+'3.1.16'!D393</f>
        <v>UNITED ILLUMINATING</v>
      </c>
      <c r="E408" s="55" t="s">
        <v>370</v>
      </c>
      <c r="F408" s="80">
        <f>IF($E$11="",'3.1.16'!Y393/1000,Matrix!$E$11+('3.1.16'!Y393/1000))</f>
        <v>7.7380360887574745E-2</v>
      </c>
      <c r="G408" s="58">
        <f>IF($E$11="",'3.1.16'!Z393/1000,Matrix!$E$11+('3.1.16'!Z393/1000))</f>
        <v>7.9680360887574742E-2</v>
      </c>
      <c r="H408" s="61">
        <f>IF($E$11="",'3.1.16'!AA393/1000,Matrix!$E$11+('3.1.16'!AA393/1000))</f>
        <v>7.9880360887574733E-2</v>
      </c>
      <c r="I408" s="55"/>
      <c r="J408" s="73">
        <f t="array" ref="J408">INDEX($AY$17:$AY$297,MATCH(MIN(IF($AY$17:$AY$297-(F408*(1+$BF$39))&gt;=0,$AY$17:$AY$297-(F408*(1+$BF$39)),"")),$AY$17:$AY$297-(F408*(1+$BF$39)),0))</f>
        <v>7.8490000000000004E-2</v>
      </c>
      <c r="K408" s="58">
        <f t="array" ref="K408">INDEX($AY$17:$AY$297,MATCH(MIN(IF($AY$17:$AY$297-(G408*(1+$BF$39))&gt;=0,$AY$17:$AY$297-(G408*(1+$BF$39)),"")),$AY$17:$AY$297-(G408*(1+$BF$39)),0))</f>
        <v>8.1900000000000001E-2</v>
      </c>
      <c r="L408" s="61">
        <f t="array" ref="L408">INDEX($AY$17:$AY$297,MATCH(MIN(IF($AY$17:$AY$297-(H408*(1+$BF$39))&gt;=0,$AY$17:$AY$297-(H408*(1+$BF$39)),"")),$AY$17:$AY$297-(H408*(1+$BF$39)),0))</f>
        <v>8.1900000000000001E-2</v>
      </c>
    </row>
    <row r="409" spans="1:12" x14ac:dyDescent="0.25">
      <c r="A409" s="69" t="str">
        <f>+'3.1.16'!A394</f>
        <v>2017-05-01</v>
      </c>
      <c r="B409" s="56" t="str">
        <f>+'3.1.16'!B394</f>
        <v>2018-10-31</v>
      </c>
      <c r="C409" s="56">
        <f>+'3.1.16'!C394</f>
        <v>18</v>
      </c>
      <c r="D409" s="56" t="str">
        <f>+'3.1.16'!D394</f>
        <v>UNITED ILLUMINATING</v>
      </c>
      <c r="E409" s="56" t="s">
        <v>370</v>
      </c>
      <c r="F409" s="79">
        <f>IF($E$11="",'3.1.16'!Y394/1000,Matrix!$E$11+('3.1.16'!Y394/1000))</f>
        <v>7.55675198569698E-2</v>
      </c>
      <c r="G409" s="59">
        <f>IF($E$11="",'3.1.16'!Z394/1000,Matrix!$E$11+('3.1.16'!Z394/1000))</f>
        <v>7.7867519856969797E-2</v>
      </c>
      <c r="H409" s="62">
        <f>IF($E$11="",'3.1.16'!AA394/1000,Matrix!$E$11+('3.1.16'!AA394/1000))</f>
        <v>7.8067519856969789E-2</v>
      </c>
      <c r="I409" s="56"/>
      <c r="J409" s="74">
        <f t="array" ref="J409">INDEX($AY$17:$AY$297,MATCH(MIN(IF($AY$17:$AY$297-(F409*(1+$BF$39))&gt;=0,$AY$17:$AY$297-(F409*(1+$BF$39)),"")),$AY$17:$AY$297-(F409*(1+$BF$39)),0))</f>
        <v>7.6490000000000002E-2</v>
      </c>
      <c r="K409" s="59">
        <f t="array" ref="K409">INDEX($AY$17:$AY$297,MATCH(MIN(IF($AY$17:$AY$297-(G409*(1+$BF$39))&gt;=0,$AY$17:$AY$297-(G409*(1+$BF$39)),"")),$AY$17:$AY$297-(G409*(1+$BF$39)),0))</f>
        <v>7.8490000000000004E-2</v>
      </c>
      <c r="L409" s="62">
        <f t="array" ref="L409">INDEX($AY$17:$AY$297,MATCH(MIN(IF($AY$17:$AY$297-(H409*(1+$BF$39))&gt;=0,$AY$17:$AY$297-(H409*(1+$BF$39)),"")),$AY$17:$AY$297-(H409*(1+$BF$39)),0))</f>
        <v>7.8899999999999998E-2</v>
      </c>
    </row>
    <row r="410" spans="1:12" x14ac:dyDescent="0.25">
      <c r="A410" s="69" t="str">
        <f>+'3.1.16'!A395</f>
        <v>2017-05-01</v>
      </c>
      <c r="B410" s="56" t="str">
        <f>+'3.1.16'!B395</f>
        <v>2019-04-30</v>
      </c>
      <c r="C410" s="56">
        <f>+'3.1.16'!C395</f>
        <v>24</v>
      </c>
      <c r="D410" s="56" t="str">
        <f>+'3.1.16'!D395</f>
        <v>UNITED ILLUMINATING</v>
      </c>
      <c r="E410" s="56" t="s">
        <v>370</v>
      </c>
      <c r="F410" s="79">
        <f>IF($E$11="",'3.1.16'!Y395/1000,Matrix!$E$11+('3.1.16'!Y395/1000))</f>
        <v>8.0708125390803104E-2</v>
      </c>
      <c r="G410" s="59">
        <f>IF($E$11="",'3.1.16'!Z395/1000,Matrix!$E$11+('3.1.16'!Z395/1000))</f>
        <v>8.30081253908031E-2</v>
      </c>
      <c r="H410" s="62">
        <f>IF($E$11="",'3.1.16'!AA395/1000,Matrix!$E$11+('3.1.16'!AA395/1000))</f>
        <v>8.3208125390803106E-2</v>
      </c>
      <c r="I410" s="56"/>
      <c r="J410" s="74">
        <f t="array" ref="J410">INDEX($AY$17:$AY$297,MATCH(MIN(IF($AY$17:$AY$297-(F410*(1+$BF$39))&gt;=0,$AY$17:$AY$297-(F410*(1+$BF$39)),"")),$AY$17:$AY$297-(F410*(1+$BF$39)),0))</f>
        <v>8.1900000000000001E-2</v>
      </c>
      <c r="K410" s="59">
        <f t="array" ref="K410">INDEX($AY$17:$AY$297,MATCH(MIN(IF($AY$17:$AY$297-(G410*(1+$BF$39))&gt;=0,$AY$17:$AY$297-(G410*(1+$BF$39)),"")),$AY$17:$AY$297-(G410*(1+$BF$39)),0))</f>
        <v>8.3900000000000002E-2</v>
      </c>
      <c r="L410" s="62">
        <f t="array" ref="L410">INDEX($AY$17:$AY$297,MATCH(MIN(IF($AY$17:$AY$297-(H410*(1+$BF$39))&gt;=0,$AY$17:$AY$297-(H410*(1+$BF$39)),"")),$AY$17:$AY$297-(H410*(1+$BF$39)),0))</f>
        <v>8.3900000000000002E-2</v>
      </c>
    </row>
    <row r="411" spans="1:12" x14ac:dyDescent="0.25">
      <c r="A411" s="69" t="str">
        <f>+'3.1.16'!A396</f>
        <v>2017-05-01</v>
      </c>
      <c r="B411" s="56" t="str">
        <f>+'3.1.16'!B396</f>
        <v>2019-10-31</v>
      </c>
      <c r="C411" s="56">
        <f>+'3.1.16'!C396</f>
        <v>30</v>
      </c>
      <c r="D411" s="56" t="str">
        <f>+'3.1.16'!D396</f>
        <v>UNITED ILLUMINATING</v>
      </c>
      <c r="E411" s="56" t="s">
        <v>370</v>
      </c>
      <c r="F411" s="79">
        <f>IF($E$11="",'3.1.16'!Y396/1000,Matrix!$E$11+('3.1.16'!Y396/1000))</f>
        <v>7.8088870763246318E-2</v>
      </c>
      <c r="G411" s="59">
        <f>IF($E$11="",'3.1.16'!Z396/1000,Matrix!$E$11+('3.1.16'!Z396/1000))</f>
        <v>8.0388870763246315E-2</v>
      </c>
      <c r="H411" s="62">
        <f>IF($E$11="",'3.1.16'!AA396/1000,Matrix!$E$11+('3.1.16'!AA396/1000))</f>
        <v>8.058887076324632E-2</v>
      </c>
      <c r="I411" s="56"/>
      <c r="J411" s="74">
        <f t="array" ref="J411">INDEX($AY$17:$AY$297,MATCH(MIN(IF($AY$17:$AY$297-(F411*(1+$BF$39))&gt;=0,$AY$17:$AY$297-(F411*(1+$BF$39)),"")),$AY$17:$AY$297-(F411*(1+$BF$39)),0))</f>
        <v>7.8899999999999998E-2</v>
      </c>
      <c r="K411" s="59">
        <f t="array" ref="K411">INDEX($AY$17:$AY$297,MATCH(MIN(IF($AY$17:$AY$297-(G411*(1+$BF$39))&gt;=0,$AY$17:$AY$297-(G411*(1+$BF$39)),"")),$AY$17:$AY$297-(G411*(1+$BF$39)),0))</f>
        <v>8.1900000000000001E-2</v>
      </c>
      <c r="L411" s="62">
        <f t="array" ref="L411">INDEX($AY$17:$AY$297,MATCH(MIN(IF($AY$17:$AY$297-(H411*(1+$BF$39))&gt;=0,$AY$17:$AY$297-(H411*(1+$BF$39)),"")),$AY$17:$AY$297-(H411*(1+$BF$39)),0))</f>
        <v>8.1900000000000001E-2</v>
      </c>
    </row>
    <row r="412" spans="1:12" x14ac:dyDescent="0.25">
      <c r="A412" s="70" t="str">
        <f>+'3.1.16'!A397</f>
        <v>2017-05-01</v>
      </c>
      <c r="B412" s="57" t="str">
        <f>+'3.1.16'!B397</f>
        <v>2020-04-30</v>
      </c>
      <c r="C412" s="57">
        <f>+'3.1.16'!C397</f>
        <v>36</v>
      </c>
      <c r="D412" s="57" t="str">
        <f>+'3.1.16'!D397</f>
        <v>UNITED ILLUMINATING</v>
      </c>
      <c r="E412" s="57" t="s">
        <v>370</v>
      </c>
      <c r="F412" s="81">
        <f>IF($E$11="",'3.1.16'!Y397/1000,Matrix!$E$11+('3.1.16'!Y397/1000))</f>
        <v>8.0039992750294067E-2</v>
      </c>
      <c r="G412" s="60">
        <f>IF($E$11="",'3.1.16'!Z397/1000,Matrix!$E$11+('3.1.16'!Z397/1000))</f>
        <v>8.2339992750294064E-2</v>
      </c>
      <c r="H412" s="63">
        <f>IF($E$11="",'3.1.16'!AA397/1000,Matrix!$E$11+('3.1.16'!AA397/1000))</f>
        <v>8.2539992750294056E-2</v>
      </c>
      <c r="I412" s="56"/>
      <c r="J412" s="75">
        <f t="array" ref="J412">INDEX($AY$17:$AY$297,MATCH(MIN(IF($AY$17:$AY$297-(F412*(1+$BF$39))&gt;=0,$AY$17:$AY$297-(F412*(1+$BF$39)),"")),$AY$17:$AY$297-(F412*(1+$BF$39)),0))</f>
        <v>8.1900000000000001E-2</v>
      </c>
      <c r="K412" s="60">
        <f t="array" ref="K412">INDEX($AY$17:$AY$297,MATCH(MIN(IF($AY$17:$AY$297-(G412*(1+$BF$39))&gt;=0,$AY$17:$AY$297-(G412*(1+$BF$39)),"")),$AY$17:$AY$297-(G412*(1+$BF$39)),0))</f>
        <v>8.3900000000000002E-2</v>
      </c>
      <c r="L412" s="63">
        <f t="array" ref="L412">INDEX($AY$17:$AY$297,MATCH(MIN(IF($AY$17:$AY$297-(H412*(1+$BF$39))&gt;=0,$AY$17:$AY$297-(H412*(1+$BF$39)),"")),$AY$17:$AY$297-(H412*(1+$BF$39)),0))</f>
        <v>8.3900000000000002E-2</v>
      </c>
    </row>
    <row r="413" spans="1:12" x14ac:dyDescent="0.25">
      <c r="A413" s="68" t="str">
        <f>+'3.1.16'!A398</f>
        <v>2017-06-01</v>
      </c>
      <c r="B413" s="55" t="str">
        <f>+'3.1.16'!B398</f>
        <v>2018-05-31</v>
      </c>
      <c r="C413" s="55">
        <f>+'3.1.16'!C398</f>
        <v>12</v>
      </c>
      <c r="D413" s="55" t="str">
        <f>+'3.1.16'!D398</f>
        <v>UNITED ILLUMINATING</v>
      </c>
      <c r="E413" s="55" t="s">
        <v>370</v>
      </c>
      <c r="F413" s="80">
        <f>IF($E$11="",'3.1.16'!Y398/1000,Matrix!$E$11+('3.1.16'!Y398/1000))</f>
        <v>7.8558987904919039E-2</v>
      </c>
      <c r="G413" s="58">
        <f>IF($E$11="",'3.1.16'!Z398/1000,Matrix!$E$11+('3.1.16'!Z398/1000))</f>
        <v>8.0858987904919036E-2</v>
      </c>
      <c r="H413" s="61">
        <f>IF($E$11="",'3.1.16'!AA398/1000,Matrix!$E$11+('3.1.16'!AA398/1000))</f>
        <v>8.1058987904919041E-2</v>
      </c>
      <c r="I413" s="55"/>
      <c r="J413" s="73">
        <f t="array" ref="J413">INDEX($AY$17:$AY$297,MATCH(MIN(IF($AY$17:$AY$297-(F413*(1+$BF$39))&gt;=0,$AY$17:$AY$297-(F413*(1+$BF$39)),"")),$AY$17:$AY$297-(F413*(1+$BF$39)),0))</f>
        <v>7.9490000000000005E-2</v>
      </c>
      <c r="K413" s="58">
        <f t="array" ref="K413">INDEX($AY$17:$AY$297,MATCH(MIN(IF($AY$17:$AY$297-(G413*(1+$BF$39))&gt;=0,$AY$17:$AY$297-(G413*(1+$BF$39)),"")),$AY$17:$AY$297-(G413*(1+$BF$39)),0))</f>
        <v>8.1900000000000001E-2</v>
      </c>
      <c r="L413" s="61">
        <f t="array" ref="L413">INDEX($AY$17:$AY$297,MATCH(MIN(IF($AY$17:$AY$297-(H413*(1+$BF$39))&gt;=0,$AY$17:$AY$297-(H413*(1+$BF$39)),"")),$AY$17:$AY$297-(H413*(1+$BF$39)),0))</f>
        <v>8.1900000000000001E-2</v>
      </c>
    </row>
    <row r="414" spans="1:12" x14ac:dyDescent="0.25">
      <c r="A414" s="69" t="str">
        <f>+'3.1.16'!A399</f>
        <v>2017-06-01</v>
      </c>
      <c r="B414" s="56" t="str">
        <f>+'3.1.16'!B399</f>
        <v>2018-11-30</v>
      </c>
      <c r="C414" s="56">
        <f>+'3.1.16'!C399</f>
        <v>18</v>
      </c>
      <c r="D414" s="56" t="str">
        <f>+'3.1.16'!D399</f>
        <v>UNITED ILLUMINATING</v>
      </c>
      <c r="E414" s="56" t="s">
        <v>370</v>
      </c>
      <c r="F414" s="79">
        <f>IF($E$11="",'3.1.16'!Y399/1000,Matrix!$E$11+('3.1.16'!Y399/1000))</f>
        <v>7.7023901621260937E-2</v>
      </c>
      <c r="G414" s="59">
        <f>IF($E$11="",'3.1.16'!Z399/1000,Matrix!$E$11+('3.1.16'!Z399/1000))</f>
        <v>7.9323901621260934E-2</v>
      </c>
      <c r="H414" s="62">
        <f>IF($E$11="",'3.1.16'!AA399/1000,Matrix!$E$11+('3.1.16'!AA399/1000))</f>
        <v>7.952390162126094E-2</v>
      </c>
      <c r="I414" s="56"/>
      <c r="J414" s="74">
        <f t="array" ref="J414">INDEX($AY$17:$AY$297,MATCH(MIN(IF($AY$17:$AY$297-(F414*(1+$BF$39))&gt;=0,$AY$17:$AY$297-(F414*(1+$BF$39)),"")),$AY$17:$AY$297-(F414*(1+$BF$39)),0))</f>
        <v>7.7899999999999997E-2</v>
      </c>
      <c r="K414" s="59">
        <f t="array" ref="K414">INDEX($AY$17:$AY$297,MATCH(MIN(IF($AY$17:$AY$297-(G414*(1+$BF$39))&gt;=0,$AY$17:$AY$297-(G414*(1+$BF$39)),"")),$AY$17:$AY$297-(G414*(1+$BF$39)),0))</f>
        <v>7.9899999999999999E-2</v>
      </c>
      <c r="L414" s="62">
        <f t="array" ref="L414">INDEX($AY$17:$AY$297,MATCH(MIN(IF($AY$17:$AY$297-(H414*(1+$BF$39))&gt;=0,$AY$17:$AY$297-(H414*(1+$BF$39)),"")),$AY$17:$AY$297-(H414*(1+$BF$39)),0))</f>
        <v>8.1900000000000001E-2</v>
      </c>
    </row>
    <row r="415" spans="1:12" x14ac:dyDescent="0.25">
      <c r="A415" s="69" t="str">
        <f>+'3.1.16'!A400</f>
        <v>2017-06-01</v>
      </c>
      <c r="B415" s="56" t="str">
        <f>+'3.1.16'!B400</f>
        <v>2019-05-31</v>
      </c>
      <c r="C415" s="56">
        <f>+'3.1.16'!C400</f>
        <v>24</v>
      </c>
      <c r="D415" s="56" t="str">
        <f>+'3.1.16'!D400</f>
        <v>UNITED ILLUMINATING</v>
      </c>
      <c r="E415" s="56" t="s">
        <v>370</v>
      </c>
      <c r="F415" s="79">
        <f>IF($E$11="",'3.1.16'!Y400/1000,Matrix!$E$11+('3.1.16'!Y400/1000))</f>
        <v>8.1528193595061055E-2</v>
      </c>
      <c r="G415" s="59">
        <f>IF($E$11="",'3.1.16'!Z400/1000,Matrix!$E$11+('3.1.16'!Z400/1000))</f>
        <v>8.3828193595061051E-2</v>
      </c>
      <c r="H415" s="62">
        <f>IF($E$11="",'3.1.16'!AA400/1000,Matrix!$E$11+('3.1.16'!AA400/1000))</f>
        <v>8.4028193595061057E-2</v>
      </c>
      <c r="I415" s="56"/>
      <c r="J415" s="74">
        <f t="array" ref="J415">INDEX($AY$17:$AY$297,MATCH(MIN(IF($AY$17:$AY$297-(F415*(1+$BF$39))&gt;=0,$AY$17:$AY$297-(F415*(1+$BF$39)),"")),$AY$17:$AY$297-(F415*(1+$BF$39)),0))</f>
        <v>8.2900000000000001E-2</v>
      </c>
      <c r="K415" s="59">
        <f t="array" ref="K415">INDEX($AY$17:$AY$297,MATCH(MIN(IF($AY$17:$AY$297-(G415*(1+$BF$39))&gt;=0,$AY$17:$AY$297-(G415*(1+$BF$39)),"")),$AY$17:$AY$297-(G415*(1+$BF$39)),0))</f>
        <v>8.4900000000000003E-2</v>
      </c>
      <c r="L415" s="62">
        <f t="array" ref="L415">INDEX($AY$17:$AY$297,MATCH(MIN(IF($AY$17:$AY$297-(H415*(1+$BF$39))&gt;=0,$AY$17:$AY$297-(H415*(1+$BF$39)),"")),$AY$17:$AY$297-(H415*(1+$BF$39)),0))</f>
        <v>8.4900000000000003E-2</v>
      </c>
    </row>
    <row r="416" spans="1:12" x14ac:dyDescent="0.25">
      <c r="A416" s="69" t="str">
        <f>+'3.1.16'!A401</f>
        <v>2017-06-01</v>
      </c>
      <c r="B416" s="56" t="str">
        <f>+'3.1.16'!B401</f>
        <v>2019-11-30</v>
      </c>
      <c r="C416" s="56">
        <f>+'3.1.16'!C401</f>
        <v>30</v>
      </c>
      <c r="D416" s="56" t="str">
        <f>+'3.1.16'!D401</f>
        <v>UNITED ILLUMINATING</v>
      </c>
      <c r="E416" s="56" t="s">
        <v>370</v>
      </c>
      <c r="F416" s="79">
        <f>IF($E$11="",'3.1.16'!Y401/1000,Matrix!$E$11+('3.1.16'!Y401/1000))</f>
        <v>7.8841246352926761E-2</v>
      </c>
      <c r="G416" s="59">
        <f>IF($E$11="",'3.1.16'!Z401/1000,Matrix!$E$11+('3.1.16'!Z401/1000))</f>
        <v>8.1141246352926757E-2</v>
      </c>
      <c r="H416" s="62">
        <f>IF($E$11="",'3.1.16'!AA401/1000,Matrix!$E$11+('3.1.16'!AA401/1000))</f>
        <v>8.1341246352926763E-2</v>
      </c>
      <c r="I416" s="56"/>
      <c r="J416" s="74">
        <f t="array" ref="J416">INDEX($AY$17:$AY$297,MATCH(MIN(IF($AY$17:$AY$297-(F416*(1+$BF$39))&gt;=0,$AY$17:$AY$297-(F416*(1+$BF$39)),"")),$AY$17:$AY$297-(F416*(1+$BF$39)),0))</f>
        <v>7.9490000000000005E-2</v>
      </c>
      <c r="K416" s="59">
        <f t="array" ref="K416">INDEX($AY$17:$AY$297,MATCH(MIN(IF($AY$17:$AY$297-(G416*(1+$BF$39))&gt;=0,$AY$17:$AY$297-(G416*(1+$BF$39)),"")),$AY$17:$AY$297-(G416*(1+$BF$39)),0))</f>
        <v>8.1900000000000001E-2</v>
      </c>
      <c r="L416" s="62">
        <f t="array" ref="L416">INDEX($AY$17:$AY$297,MATCH(MIN(IF($AY$17:$AY$297-(H416*(1+$BF$39))&gt;=0,$AY$17:$AY$297-(H416*(1+$BF$39)),"")),$AY$17:$AY$297-(H416*(1+$BF$39)),0))</f>
        <v>8.2900000000000001E-2</v>
      </c>
    </row>
    <row r="417" spans="1:12" x14ac:dyDescent="0.25">
      <c r="A417" s="70" t="str">
        <f>+'3.1.16'!A402</f>
        <v>2017-06-01</v>
      </c>
      <c r="B417" s="57" t="str">
        <f>+'3.1.16'!B402</f>
        <v>2020-05-31</v>
      </c>
      <c r="C417" s="57">
        <f>+'3.1.16'!C402</f>
        <v>36</v>
      </c>
      <c r="D417" s="57" t="str">
        <f>+'3.1.16'!D402</f>
        <v>UNITED ILLUMINATING</v>
      </c>
      <c r="E417" s="57" t="s">
        <v>370</v>
      </c>
      <c r="F417" s="81">
        <f>IF($E$11="",'3.1.16'!Y402/1000,Matrix!$E$11+('3.1.16'!Y402/1000))</f>
        <v>8.0272383124682045E-2</v>
      </c>
      <c r="G417" s="60">
        <f>IF($E$11="",'3.1.16'!Z402/1000,Matrix!$E$11+('3.1.16'!Z402/1000))</f>
        <v>8.2572383124682042E-2</v>
      </c>
      <c r="H417" s="63">
        <f>IF($E$11="",'3.1.16'!AA402/1000,Matrix!$E$11+('3.1.16'!AA402/1000))</f>
        <v>8.2772383124682047E-2</v>
      </c>
      <c r="I417" s="56"/>
      <c r="J417" s="75">
        <f t="array" ref="J417">INDEX($AY$17:$AY$297,MATCH(MIN(IF($AY$17:$AY$297-(F417*(1+$BF$39))&gt;=0,$AY$17:$AY$297-(F417*(1+$BF$39)),"")),$AY$17:$AY$297-(F417*(1+$BF$39)),0))</f>
        <v>8.1900000000000001E-2</v>
      </c>
      <c r="K417" s="60">
        <f t="array" ref="K417">INDEX($AY$17:$AY$297,MATCH(MIN(IF($AY$17:$AY$297-(G417*(1+$BF$39))&gt;=0,$AY$17:$AY$297-(G417*(1+$BF$39)),"")),$AY$17:$AY$297-(G417*(1+$BF$39)),0))</f>
        <v>8.3900000000000002E-2</v>
      </c>
      <c r="L417" s="63">
        <f t="array" ref="L417">INDEX($AY$17:$AY$297,MATCH(MIN(IF($AY$17:$AY$297-(H417*(1+$BF$39))&gt;=0,$AY$17:$AY$297-(H417*(1+$BF$39)),"")),$AY$17:$AY$297-(H417*(1+$BF$39)),0))</f>
        <v>8.3900000000000002E-2</v>
      </c>
    </row>
    <row r="418" spans="1:12" x14ac:dyDescent="0.25">
      <c r="A418" s="68" t="str">
        <f>+'3.1.16'!A403</f>
        <v>2017-07-01</v>
      </c>
      <c r="B418" s="55" t="str">
        <f>+'3.1.16'!B403</f>
        <v>2018-06-30</v>
      </c>
      <c r="C418" s="55">
        <f>+'3.1.16'!C403</f>
        <v>12</v>
      </c>
      <c r="D418" s="55" t="str">
        <f>+'3.1.16'!D403</f>
        <v>UNITED ILLUMINATING</v>
      </c>
      <c r="E418" s="55" t="s">
        <v>370</v>
      </c>
      <c r="F418" s="80">
        <f>IF($E$11="",'3.1.16'!Y403/1000,Matrix!$E$11+('3.1.16'!Y403/1000))</f>
        <v>7.900557520855668E-2</v>
      </c>
      <c r="G418" s="58">
        <f>IF($E$11="",'3.1.16'!Z403/1000,Matrix!$E$11+('3.1.16'!Z403/1000))</f>
        <v>8.1305575208556677E-2</v>
      </c>
      <c r="H418" s="61">
        <f>IF($E$11="",'3.1.16'!AA403/1000,Matrix!$E$11+('3.1.16'!AA403/1000))</f>
        <v>8.1505575208556683E-2</v>
      </c>
      <c r="I418" s="55"/>
      <c r="J418" s="73">
        <f t="array" ref="J418">INDEX($AY$17:$AY$297,MATCH(MIN(IF($AY$17:$AY$297-(F418*(1+$BF$39))&gt;=0,$AY$17:$AY$297-(F418*(1+$BF$39)),"")),$AY$17:$AY$297-(F418*(1+$BF$39)),0))</f>
        <v>7.9899999999999999E-2</v>
      </c>
      <c r="K418" s="58">
        <f t="array" ref="K418">INDEX($AY$17:$AY$297,MATCH(MIN(IF($AY$17:$AY$297-(G418*(1+$BF$39))&gt;=0,$AY$17:$AY$297-(G418*(1+$BF$39)),"")),$AY$17:$AY$297-(G418*(1+$BF$39)),0))</f>
        <v>8.1900000000000001E-2</v>
      </c>
      <c r="L418" s="61">
        <f t="array" ref="L418">INDEX($AY$17:$AY$297,MATCH(MIN(IF($AY$17:$AY$297-(H418*(1+$BF$39))&gt;=0,$AY$17:$AY$297-(H418*(1+$BF$39)),"")),$AY$17:$AY$297-(H418*(1+$BF$39)),0))</f>
        <v>8.2900000000000001E-2</v>
      </c>
    </row>
    <row r="419" spans="1:12" x14ac:dyDescent="0.25">
      <c r="A419" s="69" t="str">
        <f>+'3.1.16'!A404</f>
        <v>2017-07-01</v>
      </c>
      <c r="B419" s="56" t="str">
        <f>+'3.1.16'!B404</f>
        <v>2018-12-31</v>
      </c>
      <c r="C419" s="56">
        <f>+'3.1.16'!C404</f>
        <v>18</v>
      </c>
      <c r="D419" s="56" t="str">
        <f>+'3.1.16'!D404</f>
        <v>UNITED ILLUMINATING</v>
      </c>
      <c r="E419" s="56" t="s">
        <v>370</v>
      </c>
      <c r="F419" s="79">
        <f>IF($E$11="",'3.1.16'!Y404/1000,Matrix!$E$11+('3.1.16'!Y404/1000))</f>
        <v>7.8324623255720552E-2</v>
      </c>
      <c r="G419" s="59">
        <f>IF($E$11="",'3.1.16'!Z404/1000,Matrix!$E$11+('3.1.16'!Z404/1000))</f>
        <v>8.0624623255720548E-2</v>
      </c>
      <c r="H419" s="62">
        <f>IF($E$11="",'3.1.16'!AA404/1000,Matrix!$E$11+('3.1.16'!AA404/1000))</f>
        <v>8.0824623255720554E-2</v>
      </c>
      <c r="I419" s="56"/>
      <c r="J419" s="74">
        <f t="array" ref="J419">INDEX($AY$17:$AY$297,MATCH(MIN(IF($AY$17:$AY$297-(F419*(1+$BF$39))&gt;=0,$AY$17:$AY$297-(F419*(1+$BF$39)),"")),$AY$17:$AY$297-(F419*(1+$BF$39)),0))</f>
        <v>7.8899999999999998E-2</v>
      </c>
      <c r="K419" s="59">
        <f t="array" ref="K419">INDEX($AY$17:$AY$297,MATCH(MIN(IF($AY$17:$AY$297-(G419*(1+$BF$39))&gt;=0,$AY$17:$AY$297-(G419*(1+$BF$39)),"")),$AY$17:$AY$297-(G419*(1+$BF$39)),0))</f>
        <v>8.1900000000000001E-2</v>
      </c>
      <c r="L419" s="62">
        <f t="array" ref="L419">INDEX($AY$17:$AY$297,MATCH(MIN(IF($AY$17:$AY$297-(H419*(1+$BF$39))&gt;=0,$AY$17:$AY$297-(H419*(1+$BF$39)),"")),$AY$17:$AY$297-(H419*(1+$BF$39)),0))</f>
        <v>8.1900000000000001E-2</v>
      </c>
    </row>
    <row r="420" spans="1:12" x14ac:dyDescent="0.25">
      <c r="A420" s="69" t="str">
        <f>+'3.1.16'!A405</f>
        <v>2017-07-01</v>
      </c>
      <c r="B420" s="56" t="str">
        <f>+'3.1.16'!B405</f>
        <v>2019-06-30</v>
      </c>
      <c r="C420" s="56">
        <f>+'3.1.16'!C405</f>
        <v>24</v>
      </c>
      <c r="D420" s="56" t="str">
        <f>+'3.1.16'!D405</f>
        <v>UNITED ILLUMINATING</v>
      </c>
      <c r="E420" s="56" t="s">
        <v>370</v>
      </c>
      <c r="F420" s="79">
        <f>IF($E$11="",'3.1.16'!Y405/1000,Matrix!$E$11+('3.1.16'!Y405/1000))</f>
        <v>8.1527727976344583E-2</v>
      </c>
      <c r="G420" s="59">
        <f>IF($E$11="",'3.1.16'!Z405/1000,Matrix!$E$11+('3.1.16'!Z405/1000))</f>
        <v>8.3827727976344579E-2</v>
      </c>
      <c r="H420" s="62">
        <f>IF($E$11="",'3.1.16'!AA405/1000,Matrix!$E$11+('3.1.16'!AA405/1000))</f>
        <v>8.4027727976344585E-2</v>
      </c>
      <c r="I420" s="56"/>
      <c r="J420" s="74">
        <f t="array" ref="J420">INDEX($AY$17:$AY$297,MATCH(MIN(IF($AY$17:$AY$297-(F420*(1+$BF$39))&gt;=0,$AY$17:$AY$297-(F420*(1+$BF$39)),"")),$AY$17:$AY$297-(F420*(1+$BF$39)),0))</f>
        <v>8.2900000000000001E-2</v>
      </c>
      <c r="K420" s="59">
        <f t="array" ref="K420">INDEX($AY$17:$AY$297,MATCH(MIN(IF($AY$17:$AY$297-(G420*(1+$BF$39))&gt;=0,$AY$17:$AY$297-(G420*(1+$BF$39)),"")),$AY$17:$AY$297-(G420*(1+$BF$39)),0))</f>
        <v>8.4900000000000003E-2</v>
      </c>
      <c r="L420" s="62">
        <f t="array" ref="L420">INDEX($AY$17:$AY$297,MATCH(MIN(IF($AY$17:$AY$297-(H420*(1+$BF$39))&gt;=0,$AY$17:$AY$297-(H420*(1+$BF$39)),"")),$AY$17:$AY$297-(H420*(1+$BF$39)),0))</f>
        <v>8.4900000000000003E-2</v>
      </c>
    </row>
    <row r="421" spans="1:12" x14ac:dyDescent="0.25">
      <c r="A421" s="69" t="str">
        <f>+'3.1.16'!A406</f>
        <v>2017-07-01</v>
      </c>
      <c r="B421" s="56" t="str">
        <f>+'3.1.16'!B406</f>
        <v>2019-12-31</v>
      </c>
      <c r="C421" s="56">
        <f>+'3.1.16'!C406</f>
        <v>30</v>
      </c>
      <c r="D421" s="56" t="str">
        <f>+'3.1.16'!D406</f>
        <v>UNITED ILLUMINATING</v>
      </c>
      <c r="E421" s="56" t="s">
        <v>370</v>
      </c>
      <c r="F421" s="79">
        <f>IF($E$11="",'3.1.16'!Y406/1000,Matrix!$E$11+('3.1.16'!Y406/1000))</f>
        <v>7.9412106782822317E-2</v>
      </c>
      <c r="G421" s="59">
        <f>IF($E$11="",'3.1.16'!Z406/1000,Matrix!$E$11+('3.1.16'!Z406/1000))</f>
        <v>8.1712106782822314E-2</v>
      </c>
      <c r="H421" s="62">
        <f>IF($E$11="",'3.1.16'!AA406/1000,Matrix!$E$11+('3.1.16'!AA406/1000))</f>
        <v>8.1912106782822319E-2</v>
      </c>
      <c r="I421" s="56"/>
      <c r="J421" s="74">
        <f t="array" ref="J421">INDEX($AY$17:$AY$297,MATCH(MIN(IF($AY$17:$AY$297-(F421*(1+$BF$39))&gt;=0,$AY$17:$AY$297-(F421*(1+$BF$39)),"")),$AY$17:$AY$297-(F421*(1+$BF$39)),0))</f>
        <v>8.1900000000000001E-2</v>
      </c>
      <c r="K421" s="59">
        <f t="array" ref="K421">INDEX($AY$17:$AY$297,MATCH(MIN(IF($AY$17:$AY$297-(G421*(1+$BF$39))&gt;=0,$AY$17:$AY$297-(G421*(1+$BF$39)),"")),$AY$17:$AY$297-(G421*(1+$BF$39)),0))</f>
        <v>8.2900000000000001E-2</v>
      </c>
      <c r="L421" s="62">
        <f t="array" ref="L421">INDEX($AY$17:$AY$297,MATCH(MIN(IF($AY$17:$AY$297-(H421*(1+$BF$39))&gt;=0,$AY$17:$AY$297-(H421*(1+$BF$39)),"")),$AY$17:$AY$297-(H421*(1+$BF$39)),0))</f>
        <v>8.2900000000000001E-2</v>
      </c>
    </row>
    <row r="422" spans="1:12" x14ac:dyDescent="0.25">
      <c r="A422" s="70" t="str">
        <f>+'3.1.16'!A407</f>
        <v>2017-07-01</v>
      </c>
      <c r="B422" s="57" t="str">
        <f>+'3.1.16'!B407</f>
        <v>2020-06-30</v>
      </c>
      <c r="C422" s="57">
        <f>+'3.1.16'!C407</f>
        <v>36</v>
      </c>
      <c r="D422" s="57" t="str">
        <f>+'3.1.16'!D407</f>
        <v>UNITED ILLUMINATING</v>
      </c>
      <c r="E422" s="57" t="s">
        <v>370</v>
      </c>
      <c r="F422" s="81">
        <f>IF($E$11="",'3.1.16'!Y407/1000,Matrix!$E$11+('3.1.16'!Y407/1000))</f>
        <v>8.0255413575826717E-2</v>
      </c>
      <c r="G422" s="60">
        <f>IF($E$11="",'3.1.16'!Z407/1000,Matrix!$E$11+('3.1.16'!Z407/1000))</f>
        <v>8.2555413575826714E-2</v>
      </c>
      <c r="H422" s="63">
        <f>IF($E$11="",'3.1.16'!AA407/1000,Matrix!$E$11+('3.1.16'!AA407/1000))</f>
        <v>8.275541357582672E-2</v>
      </c>
      <c r="I422" s="56"/>
      <c r="J422" s="75">
        <f t="array" ref="J422">INDEX($AY$17:$AY$297,MATCH(MIN(IF($AY$17:$AY$297-(F422*(1+$BF$39))&gt;=0,$AY$17:$AY$297-(F422*(1+$BF$39)),"")),$AY$17:$AY$297-(F422*(1+$BF$39)),0))</f>
        <v>8.1900000000000001E-2</v>
      </c>
      <c r="K422" s="60">
        <f t="array" ref="K422">INDEX($AY$17:$AY$297,MATCH(MIN(IF($AY$17:$AY$297-(G422*(1+$BF$39))&gt;=0,$AY$17:$AY$297-(G422*(1+$BF$39)),"")),$AY$17:$AY$297-(G422*(1+$BF$39)),0))</f>
        <v>8.3900000000000002E-2</v>
      </c>
      <c r="L422" s="63">
        <f t="array" ref="L422">INDEX($AY$17:$AY$297,MATCH(MIN(IF($AY$17:$AY$297-(H422*(1+$BF$39))&gt;=0,$AY$17:$AY$297-(H422*(1+$BF$39)),"")),$AY$17:$AY$297-(H422*(1+$BF$39)),0))</f>
        <v>8.3900000000000002E-2</v>
      </c>
    </row>
    <row r="423" spans="1:12" x14ac:dyDescent="0.25">
      <c r="A423" s="68" t="str">
        <f>+'3.1.16'!A408</f>
        <v>2017-08-01</v>
      </c>
      <c r="B423" s="55" t="str">
        <f>+'3.1.16'!B408</f>
        <v>2018-07-31</v>
      </c>
      <c r="C423" s="55">
        <f>+'3.1.16'!C408</f>
        <v>12</v>
      </c>
      <c r="D423" s="55" t="str">
        <f>+'3.1.16'!D408</f>
        <v>UNITED ILLUMINATING</v>
      </c>
      <c r="E423" s="55" t="s">
        <v>370</v>
      </c>
      <c r="F423" s="80">
        <f>IF($E$11="",'3.1.16'!Y408/1000,Matrix!$E$11+('3.1.16'!Y408/1000))</f>
        <v>7.9261436617397776E-2</v>
      </c>
      <c r="G423" s="58">
        <f>IF($E$11="",'3.1.16'!Z408/1000,Matrix!$E$11+('3.1.16'!Z408/1000))</f>
        <v>8.1561436617397773E-2</v>
      </c>
      <c r="H423" s="61">
        <f>IF($E$11="",'3.1.16'!AA408/1000,Matrix!$E$11+('3.1.16'!AA408/1000))</f>
        <v>8.1761436617397779E-2</v>
      </c>
      <c r="I423" s="55"/>
      <c r="J423" s="73">
        <f t="array" ref="J423">INDEX($AY$17:$AY$297,MATCH(MIN(IF($AY$17:$AY$297-(F423*(1+$BF$39))&gt;=0,$AY$17:$AY$297-(F423*(1+$BF$39)),"")),$AY$17:$AY$297-(F423*(1+$BF$39)),0))</f>
        <v>7.9899999999999999E-2</v>
      </c>
      <c r="K423" s="58">
        <f t="array" ref="K423">INDEX($AY$17:$AY$297,MATCH(MIN(IF($AY$17:$AY$297-(G423*(1+$BF$39))&gt;=0,$AY$17:$AY$297-(G423*(1+$BF$39)),"")),$AY$17:$AY$297-(G423*(1+$BF$39)),0))</f>
        <v>8.2900000000000001E-2</v>
      </c>
      <c r="L423" s="61">
        <f t="array" ref="L423">INDEX($AY$17:$AY$297,MATCH(MIN(IF($AY$17:$AY$297-(H423*(1+$BF$39))&gt;=0,$AY$17:$AY$297-(H423*(1+$BF$39)),"")),$AY$17:$AY$297-(H423*(1+$BF$39)),0))</f>
        <v>8.2900000000000001E-2</v>
      </c>
    </row>
    <row r="424" spans="1:12" x14ac:dyDescent="0.25">
      <c r="A424" s="69" t="str">
        <f>+'3.1.16'!A409</f>
        <v>2017-08-01</v>
      </c>
      <c r="B424" s="56" t="str">
        <f>+'3.1.16'!B409</f>
        <v>2019-01-31</v>
      </c>
      <c r="C424" s="56">
        <f>+'3.1.16'!C409</f>
        <v>18</v>
      </c>
      <c r="D424" s="56" t="str">
        <f>+'3.1.16'!D409</f>
        <v>UNITED ILLUMINATING</v>
      </c>
      <c r="E424" s="56" t="s">
        <v>370</v>
      </c>
      <c r="F424" s="79">
        <f>IF($E$11="",'3.1.16'!Y409/1000,Matrix!$E$11+('3.1.16'!Y409/1000))</f>
        <v>8.0772155918283406E-2</v>
      </c>
      <c r="G424" s="59">
        <f>IF($E$11="",'3.1.16'!Z409/1000,Matrix!$E$11+('3.1.16'!Z409/1000))</f>
        <v>8.3072155918283402E-2</v>
      </c>
      <c r="H424" s="62">
        <f>IF($E$11="",'3.1.16'!AA409/1000,Matrix!$E$11+('3.1.16'!AA409/1000))</f>
        <v>8.3272155918283408E-2</v>
      </c>
      <c r="I424" s="56"/>
      <c r="J424" s="74">
        <f t="array" ref="J424">INDEX($AY$17:$AY$297,MATCH(MIN(IF($AY$17:$AY$297-(F424*(1+$BF$39))&gt;=0,$AY$17:$AY$297-(F424*(1+$BF$39)),"")),$AY$17:$AY$297-(F424*(1+$BF$39)),0))</f>
        <v>8.1900000000000001E-2</v>
      </c>
      <c r="K424" s="59">
        <f t="array" ref="K424">INDEX($AY$17:$AY$297,MATCH(MIN(IF($AY$17:$AY$297-(G424*(1+$BF$39))&gt;=0,$AY$17:$AY$297-(G424*(1+$BF$39)),"")),$AY$17:$AY$297-(G424*(1+$BF$39)),0))</f>
        <v>8.3900000000000002E-2</v>
      </c>
      <c r="L424" s="62">
        <f t="array" ref="L424">INDEX($AY$17:$AY$297,MATCH(MIN(IF($AY$17:$AY$297-(H424*(1+$BF$39))&gt;=0,$AY$17:$AY$297-(H424*(1+$BF$39)),"")),$AY$17:$AY$297-(H424*(1+$BF$39)),0))</f>
        <v>8.3900000000000002E-2</v>
      </c>
    </row>
    <row r="425" spans="1:12" x14ac:dyDescent="0.25">
      <c r="A425" s="69" t="str">
        <f>+'3.1.16'!A410</f>
        <v>2017-08-01</v>
      </c>
      <c r="B425" s="56" t="str">
        <f>+'3.1.16'!B410</f>
        <v>2019-07-31</v>
      </c>
      <c r="C425" s="56">
        <f>+'3.1.16'!C410</f>
        <v>24</v>
      </c>
      <c r="D425" s="56" t="str">
        <f>+'3.1.16'!D410</f>
        <v>UNITED ILLUMINATING</v>
      </c>
      <c r="E425" s="56" t="s">
        <v>370</v>
      </c>
      <c r="F425" s="79">
        <f>IF($E$11="",'3.1.16'!Y410/1000,Matrix!$E$11+('3.1.16'!Y410/1000))</f>
        <v>8.1475605927789019E-2</v>
      </c>
      <c r="G425" s="59">
        <f>IF($E$11="",'3.1.16'!Z410/1000,Matrix!$E$11+('3.1.16'!Z410/1000))</f>
        <v>8.3775605927789015E-2</v>
      </c>
      <c r="H425" s="62">
        <f>IF($E$11="",'3.1.16'!AA410/1000,Matrix!$E$11+('3.1.16'!AA410/1000))</f>
        <v>8.3975605927789021E-2</v>
      </c>
      <c r="I425" s="56"/>
      <c r="J425" s="74">
        <f t="array" ref="J425">INDEX($AY$17:$AY$297,MATCH(MIN(IF($AY$17:$AY$297-(F425*(1+$BF$39))&gt;=0,$AY$17:$AY$297-(F425*(1+$BF$39)),"")),$AY$17:$AY$297-(F425*(1+$BF$39)),0))</f>
        <v>8.2900000000000001E-2</v>
      </c>
      <c r="K425" s="59">
        <f t="array" ref="K425">INDEX($AY$17:$AY$297,MATCH(MIN(IF($AY$17:$AY$297-(G425*(1+$BF$39))&gt;=0,$AY$17:$AY$297-(G425*(1+$BF$39)),"")),$AY$17:$AY$297-(G425*(1+$BF$39)),0))</f>
        <v>8.4900000000000003E-2</v>
      </c>
      <c r="L425" s="62">
        <f t="array" ref="L425">INDEX($AY$17:$AY$297,MATCH(MIN(IF($AY$17:$AY$297-(H425*(1+$BF$39))&gt;=0,$AY$17:$AY$297-(H425*(1+$BF$39)),"")),$AY$17:$AY$297-(H425*(1+$BF$39)),0))</f>
        <v>8.4900000000000003E-2</v>
      </c>
    </row>
    <row r="426" spans="1:12" x14ac:dyDescent="0.25">
      <c r="A426" s="69" t="str">
        <f>+'3.1.16'!A411</f>
        <v>2017-08-01</v>
      </c>
      <c r="B426" s="56" t="str">
        <f>+'3.1.16'!B411</f>
        <v>2020-01-31</v>
      </c>
      <c r="C426" s="56">
        <f>+'3.1.16'!C411</f>
        <v>30</v>
      </c>
      <c r="D426" s="56" t="str">
        <f>+'3.1.16'!D411</f>
        <v>UNITED ILLUMINATING</v>
      </c>
      <c r="E426" s="56" t="s">
        <v>370</v>
      </c>
      <c r="F426" s="79">
        <f>IF($E$11="",'3.1.16'!Y411/1000,Matrix!$E$11+('3.1.16'!Y411/1000))</f>
        <v>8.0579079724542715E-2</v>
      </c>
      <c r="G426" s="59">
        <f>IF($E$11="",'3.1.16'!Z411/1000,Matrix!$E$11+('3.1.16'!Z411/1000))</f>
        <v>8.2879079724542712E-2</v>
      </c>
      <c r="H426" s="62">
        <f>IF($E$11="",'3.1.16'!AA411/1000,Matrix!$E$11+('3.1.16'!AA411/1000))</f>
        <v>8.3079079724542704E-2</v>
      </c>
      <c r="I426" s="56"/>
      <c r="J426" s="74">
        <f t="array" ref="J426">INDEX($AY$17:$AY$297,MATCH(MIN(IF($AY$17:$AY$297-(F426*(1+$BF$39))&gt;=0,$AY$17:$AY$297-(F426*(1+$BF$39)),"")),$AY$17:$AY$297-(F426*(1+$BF$39)),0))</f>
        <v>8.1900000000000001E-2</v>
      </c>
      <c r="K426" s="59">
        <f t="array" ref="K426">INDEX($AY$17:$AY$297,MATCH(MIN(IF($AY$17:$AY$297-(G426*(1+$BF$39))&gt;=0,$AY$17:$AY$297-(G426*(1+$BF$39)),"")),$AY$17:$AY$297-(G426*(1+$BF$39)),0))</f>
        <v>8.3900000000000002E-2</v>
      </c>
      <c r="L426" s="62">
        <f t="array" ref="L426">INDEX($AY$17:$AY$297,MATCH(MIN(IF($AY$17:$AY$297-(H426*(1+$BF$39))&gt;=0,$AY$17:$AY$297-(H426*(1+$BF$39)),"")),$AY$17:$AY$297-(H426*(1+$BF$39)),0))</f>
        <v>8.3900000000000002E-2</v>
      </c>
    </row>
    <row r="427" spans="1:12" x14ac:dyDescent="0.25">
      <c r="A427" s="70" t="str">
        <f>+'3.1.16'!A412</f>
        <v>2017-08-01</v>
      </c>
      <c r="B427" s="57" t="str">
        <f>+'3.1.16'!B412</f>
        <v>2020-07-31</v>
      </c>
      <c r="C427" s="57">
        <f>+'3.1.16'!C412</f>
        <v>36</v>
      </c>
      <c r="D427" s="57" t="str">
        <f>+'3.1.16'!D412</f>
        <v>UNITED ILLUMINATING</v>
      </c>
      <c r="E427" s="57" t="s">
        <v>370</v>
      </c>
      <c r="F427" s="81">
        <f>IF($E$11="",'3.1.16'!Y412/1000,Matrix!$E$11+('3.1.16'!Y412/1000))</f>
        <v>8.0197370871798776E-2</v>
      </c>
      <c r="G427" s="60">
        <f>IF($E$11="",'3.1.16'!Z412/1000,Matrix!$E$11+('3.1.16'!Z412/1000))</f>
        <v>8.2497370871798772E-2</v>
      </c>
      <c r="H427" s="63">
        <f>IF($E$11="",'3.1.16'!AA412/1000,Matrix!$E$11+('3.1.16'!AA412/1000))</f>
        <v>8.2697370871798778E-2</v>
      </c>
      <c r="I427" s="56"/>
      <c r="J427" s="75">
        <f t="array" ref="J427">INDEX($AY$17:$AY$297,MATCH(MIN(IF($AY$17:$AY$297-(F427*(1+$BF$39))&gt;=0,$AY$17:$AY$297-(F427*(1+$BF$39)),"")),$AY$17:$AY$297-(F427*(1+$BF$39)),0))</f>
        <v>8.1900000000000001E-2</v>
      </c>
      <c r="K427" s="60">
        <f t="array" ref="K427">INDEX($AY$17:$AY$297,MATCH(MIN(IF($AY$17:$AY$297-(G427*(1+$BF$39))&gt;=0,$AY$17:$AY$297-(G427*(1+$BF$39)),"")),$AY$17:$AY$297-(G427*(1+$BF$39)),0))</f>
        <v>8.3900000000000002E-2</v>
      </c>
      <c r="L427" s="63">
        <f t="array" ref="L427">INDEX($AY$17:$AY$297,MATCH(MIN(IF($AY$17:$AY$297-(H427*(1+$BF$39))&gt;=0,$AY$17:$AY$297-(H427*(1+$BF$39)),"")),$AY$17:$AY$297-(H427*(1+$BF$39)),0))</f>
        <v>8.3900000000000002E-2</v>
      </c>
    </row>
    <row r="428" spans="1:12" x14ac:dyDescent="0.25">
      <c r="A428" s="68" t="str">
        <f>+'3.1.16'!A413</f>
        <v>2017-09-01</v>
      </c>
      <c r="B428" s="55" t="str">
        <f>+'3.1.16'!B413</f>
        <v>2018-08-31</v>
      </c>
      <c r="C428" s="55">
        <f>+'3.1.16'!C413</f>
        <v>12</v>
      </c>
      <c r="D428" s="55" t="str">
        <f>+'3.1.16'!D413</f>
        <v>UNITED ILLUMINATING</v>
      </c>
      <c r="E428" s="55" t="s">
        <v>370</v>
      </c>
      <c r="F428" s="80">
        <f>IF($E$11="",'3.1.16'!Y413/1000,Matrix!$E$11+('3.1.16'!Y413/1000))</f>
        <v>7.9727205489429964E-2</v>
      </c>
      <c r="G428" s="58">
        <f>IF($E$11="",'3.1.16'!Z413/1000,Matrix!$E$11+('3.1.16'!Z413/1000))</f>
        <v>8.2027205489429961E-2</v>
      </c>
      <c r="H428" s="61">
        <f>IF($E$11="",'3.1.16'!AA413/1000,Matrix!$E$11+('3.1.16'!AA413/1000))</f>
        <v>8.2227205489429966E-2</v>
      </c>
      <c r="I428" s="55"/>
      <c r="J428" s="73">
        <f t="array" ref="J428">INDEX($AY$17:$AY$297,MATCH(MIN(IF($AY$17:$AY$297-(F428*(1+$BF$39))&gt;=0,$AY$17:$AY$297-(F428*(1+$BF$39)),"")),$AY$17:$AY$297-(F428*(1+$BF$39)),0))</f>
        <v>8.1900000000000001E-2</v>
      </c>
      <c r="K428" s="58">
        <f t="array" ref="K428">INDEX($AY$17:$AY$297,MATCH(MIN(IF($AY$17:$AY$297-(G428*(1+$BF$39))&gt;=0,$AY$17:$AY$297-(G428*(1+$BF$39)),"")),$AY$17:$AY$297-(G428*(1+$BF$39)),0))</f>
        <v>8.2900000000000001E-2</v>
      </c>
      <c r="L428" s="61">
        <f t="array" ref="L428">INDEX($AY$17:$AY$297,MATCH(MIN(IF($AY$17:$AY$297-(H428*(1+$BF$39))&gt;=0,$AY$17:$AY$297-(H428*(1+$BF$39)),"")),$AY$17:$AY$297-(H428*(1+$BF$39)),0))</f>
        <v>8.2900000000000001E-2</v>
      </c>
    </row>
    <row r="429" spans="1:12" x14ac:dyDescent="0.25">
      <c r="A429" s="69" t="str">
        <f>+'3.1.16'!A414</f>
        <v>2017-09-01</v>
      </c>
      <c r="B429" s="56" t="str">
        <f>+'3.1.16'!B414</f>
        <v>2019-02-28</v>
      </c>
      <c r="C429" s="56">
        <f>+'3.1.16'!C414</f>
        <v>18</v>
      </c>
      <c r="D429" s="56" t="str">
        <f>+'3.1.16'!D414</f>
        <v>UNITED ILLUMINATING</v>
      </c>
      <c r="E429" s="56" t="s">
        <v>370</v>
      </c>
      <c r="F429" s="79">
        <f>IF($E$11="",'3.1.16'!Y414/1000,Matrix!$E$11+('3.1.16'!Y414/1000))</f>
        <v>8.3492840019807377E-2</v>
      </c>
      <c r="G429" s="59">
        <f>IF($E$11="",'3.1.16'!Z414/1000,Matrix!$E$11+('3.1.16'!Z414/1000))</f>
        <v>8.5792840019807373E-2</v>
      </c>
      <c r="H429" s="62">
        <f>IF($E$11="",'3.1.16'!AA414/1000,Matrix!$E$11+('3.1.16'!AA414/1000))</f>
        <v>8.5992840019807379E-2</v>
      </c>
      <c r="I429" s="56"/>
      <c r="J429" s="74">
        <f t="array" ref="J429">INDEX($AY$17:$AY$297,MATCH(MIN(IF($AY$17:$AY$297-(F429*(1+$BF$39))&gt;=0,$AY$17:$AY$297-(F429*(1+$BF$39)),"")),$AY$17:$AY$297-(F429*(1+$BF$39)),0))</f>
        <v>8.4900000000000003E-2</v>
      </c>
      <c r="K429" s="59">
        <f t="array" ref="K429">INDEX($AY$17:$AY$297,MATCH(MIN(IF($AY$17:$AY$297-(G429*(1+$BF$39))&gt;=0,$AY$17:$AY$297-(G429*(1+$BF$39)),"")),$AY$17:$AY$297-(G429*(1+$BF$39)),0))</f>
        <v>8.6900000000000005E-2</v>
      </c>
      <c r="L429" s="62">
        <f t="array" ref="L429">INDEX($AY$17:$AY$297,MATCH(MIN(IF($AY$17:$AY$297-(H429*(1+$BF$39))&gt;=0,$AY$17:$AY$297-(H429*(1+$BF$39)),"")),$AY$17:$AY$297-(H429*(1+$BF$39)),0))</f>
        <v>8.6900000000000005E-2</v>
      </c>
    </row>
    <row r="430" spans="1:12" x14ac:dyDescent="0.25">
      <c r="A430" s="69" t="str">
        <f>+'3.1.16'!A415</f>
        <v>2017-09-01</v>
      </c>
      <c r="B430" s="56" t="str">
        <f>+'3.1.16'!B415</f>
        <v>2019-08-31</v>
      </c>
      <c r="C430" s="56">
        <f>+'3.1.16'!C415</f>
        <v>24</v>
      </c>
      <c r="D430" s="56" t="str">
        <f>+'3.1.16'!D415</f>
        <v>UNITED ILLUMINATING</v>
      </c>
      <c r="E430" s="56" t="s">
        <v>370</v>
      </c>
      <c r="F430" s="79">
        <f>IF($E$11="",'3.1.16'!Y415/1000,Matrix!$E$11+('3.1.16'!Y415/1000))</f>
        <v>8.1419939881156339E-2</v>
      </c>
      <c r="G430" s="59">
        <f>IF($E$11="",'3.1.16'!Z415/1000,Matrix!$E$11+('3.1.16'!Z415/1000))</f>
        <v>8.3719939881156336E-2</v>
      </c>
      <c r="H430" s="62">
        <f>IF($E$11="",'3.1.16'!AA415/1000,Matrix!$E$11+('3.1.16'!AA415/1000))</f>
        <v>8.3919939881156341E-2</v>
      </c>
      <c r="I430" s="56"/>
      <c r="J430" s="74">
        <f t="array" ref="J430">INDEX($AY$17:$AY$297,MATCH(MIN(IF($AY$17:$AY$297-(F430*(1+$BF$39))&gt;=0,$AY$17:$AY$297-(F430*(1+$BF$39)),"")),$AY$17:$AY$297-(F430*(1+$BF$39)),0))</f>
        <v>8.2900000000000001E-2</v>
      </c>
      <c r="K430" s="59">
        <f t="array" ref="K430">INDEX($AY$17:$AY$297,MATCH(MIN(IF($AY$17:$AY$297-(G430*(1+$BF$39))&gt;=0,$AY$17:$AY$297-(G430*(1+$BF$39)),"")),$AY$17:$AY$297-(G430*(1+$BF$39)),0))</f>
        <v>8.4900000000000003E-2</v>
      </c>
      <c r="L430" s="62">
        <f t="array" ref="L430">INDEX($AY$17:$AY$297,MATCH(MIN(IF($AY$17:$AY$297-(H430*(1+$BF$39))&gt;=0,$AY$17:$AY$297-(H430*(1+$BF$39)),"")),$AY$17:$AY$297-(H430*(1+$BF$39)),0))</f>
        <v>8.4900000000000003E-2</v>
      </c>
    </row>
    <row r="431" spans="1:12" x14ac:dyDescent="0.25">
      <c r="A431" s="69" t="str">
        <f>+'3.1.16'!A416</f>
        <v>2017-09-01</v>
      </c>
      <c r="B431" s="56" t="str">
        <f>+'3.1.16'!B416</f>
        <v>2020-02-29</v>
      </c>
      <c r="C431" s="56">
        <f>+'3.1.16'!C416</f>
        <v>30</v>
      </c>
      <c r="D431" s="56" t="str">
        <f>+'3.1.16'!D416</f>
        <v>UNITED ILLUMINATING</v>
      </c>
      <c r="E431" s="56" t="s">
        <v>370</v>
      </c>
      <c r="F431" s="79">
        <f>IF($E$11="",'3.1.16'!Y416/1000,Matrix!$E$11+('3.1.16'!Y416/1000))</f>
        <v>8.1980522596926883E-2</v>
      </c>
      <c r="G431" s="59">
        <f>IF($E$11="",'3.1.16'!Z416/1000,Matrix!$E$11+('3.1.16'!Z416/1000))</f>
        <v>8.428052259692688E-2</v>
      </c>
      <c r="H431" s="62">
        <f>IF($E$11="",'3.1.16'!AA416/1000,Matrix!$E$11+('3.1.16'!AA416/1000))</f>
        <v>8.4480522596926885E-2</v>
      </c>
      <c r="I431" s="56"/>
      <c r="J431" s="74">
        <f t="array" ref="J431">INDEX($AY$17:$AY$297,MATCH(MIN(IF($AY$17:$AY$297-(F431*(1+$BF$39))&gt;=0,$AY$17:$AY$297-(F431*(1+$BF$39)),"")),$AY$17:$AY$297-(F431*(1+$BF$39)),0))</f>
        <v>8.2900000000000001E-2</v>
      </c>
      <c r="K431" s="59">
        <f t="array" ref="K431">INDEX($AY$17:$AY$297,MATCH(MIN(IF($AY$17:$AY$297-(G431*(1+$BF$39))&gt;=0,$AY$17:$AY$297-(G431*(1+$BF$39)),"")),$AY$17:$AY$297-(G431*(1+$BF$39)),0))</f>
        <v>8.4900000000000003E-2</v>
      </c>
      <c r="L431" s="62">
        <f t="array" ref="L431">INDEX($AY$17:$AY$297,MATCH(MIN(IF($AY$17:$AY$297-(H431*(1+$BF$39))&gt;=0,$AY$17:$AY$297-(H431*(1+$BF$39)),"")),$AY$17:$AY$297-(H431*(1+$BF$39)),0))</f>
        <v>8.5900000000000004E-2</v>
      </c>
    </row>
    <row r="432" spans="1:12" x14ac:dyDescent="0.25">
      <c r="A432" s="70" t="str">
        <f>+'3.1.16'!A417</f>
        <v>2017-09-01</v>
      </c>
      <c r="B432" s="57" t="str">
        <f>+'3.1.16'!B417</f>
        <v>2020-08-31</v>
      </c>
      <c r="C432" s="57">
        <f>+'3.1.16'!C417</f>
        <v>36</v>
      </c>
      <c r="D432" s="57" t="str">
        <f>+'3.1.16'!D417</f>
        <v>UNITED ILLUMINATING</v>
      </c>
      <c r="E432" s="57" t="s">
        <v>370</v>
      </c>
      <c r="F432" s="81">
        <f>IF($E$11="",'3.1.16'!Y417/1000,Matrix!$E$11+('3.1.16'!Y417/1000))</f>
        <v>8.0216544638640475E-2</v>
      </c>
      <c r="G432" s="60">
        <f>IF($E$11="",'3.1.16'!Z417/1000,Matrix!$E$11+('3.1.16'!Z417/1000))</f>
        <v>8.2516544638640471E-2</v>
      </c>
      <c r="H432" s="63">
        <f>IF($E$11="",'3.1.16'!AA417/1000,Matrix!$E$11+('3.1.16'!AA417/1000))</f>
        <v>8.2716544638640477E-2</v>
      </c>
      <c r="I432" s="56"/>
      <c r="J432" s="75">
        <f t="array" ref="J432">INDEX($AY$17:$AY$297,MATCH(MIN(IF($AY$17:$AY$297-(F432*(1+$BF$39))&gt;=0,$AY$17:$AY$297-(F432*(1+$BF$39)),"")),$AY$17:$AY$297-(F432*(1+$BF$39)),0))</f>
        <v>8.1900000000000001E-2</v>
      </c>
      <c r="K432" s="60">
        <f t="array" ref="K432">INDEX($AY$17:$AY$297,MATCH(MIN(IF($AY$17:$AY$297-(G432*(1+$BF$39))&gt;=0,$AY$17:$AY$297-(G432*(1+$BF$39)),"")),$AY$17:$AY$297-(G432*(1+$BF$39)),0))</f>
        <v>8.3900000000000002E-2</v>
      </c>
      <c r="L432" s="63">
        <f t="array" ref="L432">INDEX($AY$17:$AY$297,MATCH(MIN(IF($AY$17:$AY$297-(H432*(1+$BF$39))&gt;=0,$AY$17:$AY$297-(H432*(1+$BF$39)),"")),$AY$17:$AY$297-(H432*(1+$BF$39)),0))</f>
        <v>8.3900000000000002E-2</v>
      </c>
    </row>
    <row r="433" spans="1:12" x14ac:dyDescent="0.25">
      <c r="A433" s="68" t="str">
        <f>+'3.1.16'!A418</f>
        <v>2017-10-01</v>
      </c>
      <c r="B433" s="55" t="str">
        <f>+'3.1.16'!B418</f>
        <v>2018-09-30</v>
      </c>
      <c r="C433" s="55">
        <f>+'3.1.16'!C418</f>
        <v>12</v>
      </c>
      <c r="D433" s="55" t="str">
        <f>+'3.1.16'!D418</f>
        <v>UNITED ILLUMINATING</v>
      </c>
      <c r="E433" s="55" t="s">
        <v>370</v>
      </c>
      <c r="F433" s="80">
        <f>IF($E$11="",'3.1.16'!Y418/1000,Matrix!$E$11+('3.1.16'!Y418/1000))</f>
        <v>8.0175207277231639E-2</v>
      </c>
      <c r="G433" s="58">
        <f>IF($E$11="",'3.1.16'!Z418/1000,Matrix!$E$11+('3.1.16'!Z418/1000))</f>
        <v>8.2475207277231635E-2</v>
      </c>
      <c r="H433" s="61">
        <f>IF($E$11="",'3.1.16'!AA418/1000,Matrix!$E$11+('3.1.16'!AA418/1000))</f>
        <v>8.2675207277231641E-2</v>
      </c>
      <c r="I433" s="55"/>
      <c r="J433" s="73">
        <f t="array" ref="J433">INDEX($AY$17:$AY$297,MATCH(MIN(IF($AY$17:$AY$297-(F433*(1+$BF$39))&gt;=0,$AY$17:$AY$297-(F433*(1+$BF$39)),"")),$AY$17:$AY$297-(F433*(1+$BF$39)),0))</f>
        <v>8.1900000000000001E-2</v>
      </c>
      <c r="K433" s="58">
        <f t="array" ref="K433">INDEX($AY$17:$AY$297,MATCH(MIN(IF($AY$17:$AY$297-(G433*(1+$BF$39))&gt;=0,$AY$17:$AY$297-(G433*(1+$BF$39)),"")),$AY$17:$AY$297-(G433*(1+$BF$39)),0))</f>
        <v>8.3900000000000002E-2</v>
      </c>
      <c r="L433" s="61">
        <f t="array" ref="L433">INDEX($AY$17:$AY$297,MATCH(MIN(IF($AY$17:$AY$297-(H433*(1+$BF$39))&gt;=0,$AY$17:$AY$297-(H433*(1+$BF$39)),"")),$AY$17:$AY$297-(H433*(1+$BF$39)),0))</f>
        <v>8.3900000000000002E-2</v>
      </c>
    </row>
    <row r="434" spans="1:12" x14ac:dyDescent="0.25">
      <c r="A434" s="69" t="str">
        <f>+'3.1.16'!A419</f>
        <v>2017-10-01</v>
      </c>
      <c r="B434" s="56" t="str">
        <f>+'3.1.16'!B419</f>
        <v>2019-03-31</v>
      </c>
      <c r="C434" s="56">
        <f>+'3.1.16'!C419</f>
        <v>18</v>
      </c>
      <c r="D434" s="56" t="str">
        <f>+'3.1.16'!D419</f>
        <v>UNITED ILLUMINATING</v>
      </c>
      <c r="E434" s="56" t="s">
        <v>370</v>
      </c>
      <c r="F434" s="79">
        <f>IF($E$11="",'3.1.16'!Y419/1000,Matrix!$E$11+('3.1.16'!Y419/1000))</f>
        <v>8.5013489788347871E-2</v>
      </c>
      <c r="G434" s="59">
        <f>IF($E$11="",'3.1.16'!Z419/1000,Matrix!$E$11+('3.1.16'!Z419/1000))</f>
        <v>8.7313489788347867E-2</v>
      </c>
      <c r="H434" s="62">
        <f>IF($E$11="",'3.1.16'!AA419/1000,Matrix!$E$11+('3.1.16'!AA419/1000))</f>
        <v>8.7513489788347873E-2</v>
      </c>
      <c r="I434" s="56"/>
      <c r="J434" s="74">
        <f t="array" ref="J434">INDEX($AY$17:$AY$297,MATCH(MIN(IF($AY$17:$AY$297-(F434*(1+$BF$39))&gt;=0,$AY$17:$AY$297-(F434*(1+$BF$39)),"")),$AY$17:$AY$297-(F434*(1+$BF$39)),0))</f>
        <v>8.5900000000000004E-2</v>
      </c>
      <c r="K434" s="59">
        <f t="array" ref="K434">INDEX($AY$17:$AY$297,MATCH(MIN(IF($AY$17:$AY$297-(G434*(1+$BF$39))&gt;=0,$AY$17:$AY$297-(G434*(1+$BF$39)),"")),$AY$17:$AY$297-(G434*(1+$BF$39)),0))</f>
        <v>8.8900000000000007E-2</v>
      </c>
      <c r="L434" s="62">
        <f t="array" ref="L434">INDEX($AY$17:$AY$297,MATCH(MIN(IF($AY$17:$AY$297-(H434*(1+$BF$39))&gt;=0,$AY$17:$AY$297-(H434*(1+$BF$39)),"")),$AY$17:$AY$297-(H434*(1+$BF$39)),0))</f>
        <v>8.8900000000000007E-2</v>
      </c>
    </row>
    <row r="435" spans="1:12" x14ac:dyDescent="0.25">
      <c r="A435" s="69" t="str">
        <f>+'3.1.16'!A420</f>
        <v>2017-10-01</v>
      </c>
      <c r="B435" s="56" t="str">
        <f>+'3.1.16'!B420</f>
        <v>2019-09-30</v>
      </c>
      <c r="C435" s="56">
        <f>+'3.1.16'!C420</f>
        <v>24</v>
      </c>
      <c r="D435" s="56" t="str">
        <f>+'3.1.16'!D420</f>
        <v>UNITED ILLUMINATING</v>
      </c>
      <c r="E435" s="56" t="s">
        <v>370</v>
      </c>
      <c r="F435" s="79">
        <f>IF($E$11="",'3.1.16'!Y420/1000,Matrix!$E$11+('3.1.16'!Y420/1000))</f>
        <v>8.1351351298613067E-2</v>
      </c>
      <c r="G435" s="59">
        <f>IF($E$11="",'3.1.16'!Z420/1000,Matrix!$E$11+('3.1.16'!Z420/1000))</f>
        <v>8.3651351298613064E-2</v>
      </c>
      <c r="H435" s="62">
        <f>IF($E$11="",'3.1.16'!AA420/1000,Matrix!$E$11+('3.1.16'!AA420/1000))</f>
        <v>8.3851351298613069E-2</v>
      </c>
      <c r="I435" s="56"/>
      <c r="J435" s="74">
        <f t="array" ref="J435">INDEX($AY$17:$AY$297,MATCH(MIN(IF($AY$17:$AY$297-(F435*(1+$BF$39))&gt;=0,$AY$17:$AY$297-(F435*(1+$BF$39)),"")),$AY$17:$AY$297-(F435*(1+$BF$39)),0))</f>
        <v>8.2900000000000001E-2</v>
      </c>
      <c r="K435" s="59">
        <f t="array" ref="K435">INDEX($AY$17:$AY$297,MATCH(MIN(IF($AY$17:$AY$297-(G435*(1+$BF$39))&gt;=0,$AY$17:$AY$297-(G435*(1+$BF$39)),"")),$AY$17:$AY$297-(G435*(1+$BF$39)),0))</f>
        <v>8.4900000000000003E-2</v>
      </c>
      <c r="L435" s="62">
        <f t="array" ref="L435">INDEX($AY$17:$AY$297,MATCH(MIN(IF($AY$17:$AY$297-(H435*(1+$BF$39))&gt;=0,$AY$17:$AY$297-(H435*(1+$BF$39)),"")),$AY$17:$AY$297-(H435*(1+$BF$39)),0))</f>
        <v>8.4900000000000003E-2</v>
      </c>
    </row>
    <row r="436" spans="1:12" x14ac:dyDescent="0.25">
      <c r="A436" s="69" t="str">
        <f>+'3.1.16'!A421</f>
        <v>2017-10-01</v>
      </c>
      <c r="B436" s="56" t="str">
        <f>+'3.1.16'!B421</f>
        <v>2020-03-31</v>
      </c>
      <c r="C436" s="56">
        <f>+'3.1.16'!C421</f>
        <v>30</v>
      </c>
      <c r="D436" s="56" t="str">
        <f>+'3.1.16'!D421</f>
        <v>UNITED ILLUMINATING</v>
      </c>
      <c r="E436" s="56" t="s">
        <v>370</v>
      </c>
      <c r="F436" s="79">
        <f>IF($E$11="",'3.1.16'!Y421/1000,Matrix!$E$11+('3.1.16'!Y421/1000))</f>
        <v>8.2596751866950993E-2</v>
      </c>
      <c r="G436" s="59">
        <f>IF($E$11="",'3.1.16'!Z421/1000,Matrix!$E$11+('3.1.16'!Z421/1000))</f>
        <v>8.489675186695099E-2</v>
      </c>
      <c r="H436" s="62">
        <f>IF($E$11="",'3.1.16'!AA421/1000,Matrix!$E$11+('3.1.16'!AA421/1000))</f>
        <v>8.5096751866950995E-2</v>
      </c>
      <c r="I436" s="56"/>
      <c r="J436" s="74">
        <f t="array" ref="J436">INDEX($AY$17:$AY$297,MATCH(MIN(IF($AY$17:$AY$297-(F436*(1+$BF$39))&gt;=0,$AY$17:$AY$297-(F436*(1+$BF$39)),"")),$AY$17:$AY$297-(F436*(1+$BF$39)),0))</f>
        <v>8.3900000000000002E-2</v>
      </c>
      <c r="K436" s="59">
        <f t="array" ref="K436">INDEX($AY$17:$AY$297,MATCH(MIN(IF($AY$17:$AY$297-(G436*(1+$BF$39))&gt;=0,$AY$17:$AY$297-(G436*(1+$BF$39)),"")),$AY$17:$AY$297-(G436*(1+$BF$39)),0))</f>
        <v>8.5900000000000004E-2</v>
      </c>
      <c r="L436" s="62">
        <f t="array" ref="L436">INDEX($AY$17:$AY$297,MATCH(MIN(IF($AY$17:$AY$297-(H436*(1+$BF$39))&gt;=0,$AY$17:$AY$297-(H436*(1+$BF$39)),"")),$AY$17:$AY$297-(H436*(1+$BF$39)),0))</f>
        <v>8.5900000000000004E-2</v>
      </c>
    </row>
    <row r="437" spans="1:12" x14ac:dyDescent="0.25">
      <c r="A437" s="70" t="str">
        <f>+'3.1.16'!A422</f>
        <v>2017-10-01</v>
      </c>
      <c r="B437" s="57" t="str">
        <f>+'3.1.16'!B422</f>
        <v>2020-09-30</v>
      </c>
      <c r="C437" s="57">
        <f>+'3.1.16'!C422</f>
        <v>36</v>
      </c>
      <c r="D437" s="57" t="str">
        <f>+'3.1.16'!D422</f>
        <v>UNITED ILLUMINATING</v>
      </c>
      <c r="E437" s="57" t="s">
        <v>370</v>
      </c>
      <c r="F437" s="81">
        <f>IF($E$11="",'3.1.16'!Y422/1000,Matrix!$E$11+('3.1.16'!Y422/1000))</f>
        <v>8.0714239467419166E-2</v>
      </c>
      <c r="G437" s="60">
        <f>IF($E$11="",'3.1.16'!Z422/1000,Matrix!$E$11+('3.1.16'!Z422/1000))</f>
        <v>8.3014239467419162E-2</v>
      </c>
      <c r="H437" s="63">
        <f>IF($E$11="",'3.1.16'!AA422/1000,Matrix!$E$11+('3.1.16'!AA422/1000))</f>
        <v>8.3214239467419168E-2</v>
      </c>
      <c r="I437" s="56"/>
      <c r="J437" s="75">
        <f t="array" ref="J437">INDEX($AY$17:$AY$297,MATCH(MIN(IF($AY$17:$AY$297-(F437*(1+$BF$39))&gt;=0,$AY$17:$AY$297-(F437*(1+$BF$39)),"")),$AY$17:$AY$297-(F437*(1+$BF$39)),0))</f>
        <v>8.1900000000000001E-2</v>
      </c>
      <c r="K437" s="60">
        <f t="array" ref="K437">INDEX($AY$17:$AY$297,MATCH(MIN(IF($AY$17:$AY$297-(G437*(1+$BF$39))&gt;=0,$AY$17:$AY$297-(G437*(1+$BF$39)),"")),$AY$17:$AY$297-(G437*(1+$BF$39)),0))</f>
        <v>8.3900000000000002E-2</v>
      </c>
      <c r="L437" s="63">
        <f t="array" ref="L437">INDEX($AY$17:$AY$297,MATCH(MIN(IF($AY$17:$AY$297-(H437*(1+$BF$39))&gt;=0,$AY$17:$AY$297-(H437*(1+$BF$39)),"")),$AY$17:$AY$297-(H437*(1+$BF$39)),0))</f>
        <v>8.3900000000000002E-2</v>
      </c>
    </row>
    <row r="438" spans="1:12" x14ac:dyDescent="0.25">
      <c r="A438" s="68" t="str">
        <f>+'3.1.16'!A423</f>
        <v>2016-11-01</v>
      </c>
      <c r="B438" s="55" t="str">
        <f>+'3.1.16'!B423</f>
        <v>2017-10-31</v>
      </c>
      <c r="C438" s="55">
        <f>+'3.1.16'!C423</f>
        <v>12</v>
      </c>
      <c r="D438" s="55" t="str">
        <f>+'3.1.16'!D423</f>
        <v>CONNECTICUT LIG</v>
      </c>
      <c r="E438" s="55" t="s">
        <v>370</v>
      </c>
      <c r="F438" s="80">
        <f>IF($E$11="",'3.1.16'!Y423/1000,Matrix!$E$11+('3.1.16'!Y423/1000))</f>
        <v>7.0146238778349634E-2</v>
      </c>
      <c r="G438" s="58">
        <f>IF($E$11="",'3.1.16'!Z423/1000,Matrix!$E$11+('3.1.16'!Z423/1000))</f>
        <v>7.2446238778349645E-2</v>
      </c>
      <c r="H438" s="61">
        <f>IF($E$11="",'3.1.16'!AA423/1000,Matrix!$E$11+('3.1.16'!AA423/1000))</f>
        <v>7.2646238778349637E-2</v>
      </c>
      <c r="I438" s="55"/>
      <c r="J438" s="73">
        <f t="array" ref="J438">INDEX($BA$17:$BA$297,MATCH(MIN(IF($BA$17:$BA$297-(F438*(1+$BF$40))&gt;=0,$BA$17:$BA$297-(F438*(1+$BF$40)),"")),$BA$17:$BA$297-(F438*(1+$BF$40)),0))</f>
        <v>7.0500000000000118E-2</v>
      </c>
      <c r="K438" s="58">
        <f t="shared" ref="K438:L438" si="12">+G438</f>
        <v>7.2446238778349645E-2</v>
      </c>
      <c r="L438" s="61">
        <f t="shared" si="12"/>
        <v>7.2646238778349637E-2</v>
      </c>
    </row>
    <row r="439" spans="1:12" x14ac:dyDescent="0.25">
      <c r="A439" s="69" t="str">
        <f>+'3.1.16'!A424</f>
        <v>2016-11-01</v>
      </c>
      <c r="B439" s="56" t="str">
        <f>+'3.1.16'!B424</f>
        <v>2018-04-30</v>
      </c>
      <c r="C439" s="56">
        <f>+'3.1.16'!C424</f>
        <v>18</v>
      </c>
      <c r="D439" s="56" t="str">
        <f>+'3.1.16'!D424</f>
        <v>CONNECTICUT LIG</v>
      </c>
      <c r="E439" s="56" t="s">
        <v>370</v>
      </c>
      <c r="F439" s="79">
        <f>IF($E$11="",'3.1.16'!Y424/1000,Matrix!$E$11+('3.1.16'!Y424/1000))</f>
        <v>7.678411466703014E-2</v>
      </c>
      <c r="G439" s="59">
        <f>IF($E$11="",'3.1.16'!Z424/1000,Matrix!$E$11+('3.1.16'!Z424/1000))</f>
        <v>7.9084114667030136E-2</v>
      </c>
      <c r="H439" s="62">
        <f>IF($E$11="",'3.1.16'!AA424/1000,Matrix!$E$11+('3.1.16'!AA424/1000))</f>
        <v>7.9284114667030142E-2</v>
      </c>
      <c r="I439" s="56"/>
      <c r="J439" s="74">
        <f t="array" ref="J439">INDEX($BA$17:$BA$297,MATCH(MIN(IF($BA$17:$BA$297-(F439*(1+$BF$40))&gt;=0,$BA$17:$BA$297-(F439*(1+$BF$40)),"")),$BA$17:$BA$297-(F439*(1+$BF$40)),0))</f>
        <v>7.7150000000000177E-2</v>
      </c>
      <c r="K439" s="59">
        <f t="shared" ref="K439:K498" si="13">+G439</f>
        <v>7.9084114667030136E-2</v>
      </c>
      <c r="L439" s="62">
        <f t="shared" ref="L439:L498" si="14">+H439</f>
        <v>7.9284114667030142E-2</v>
      </c>
    </row>
    <row r="440" spans="1:12" x14ac:dyDescent="0.25">
      <c r="A440" s="69" t="str">
        <f>+'3.1.16'!A425</f>
        <v>2016-11-01</v>
      </c>
      <c r="B440" s="56" t="str">
        <f>+'3.1.16'!B425</f>
        <v>2018-10-31</v>
      </c>
      <c r="C440" s="56">
        <f>+'3.1.16'!C425</f>
        <v>24</v>
      </c>
      <c r="D440" s="56" t="str">
        <f>+'3.1.16'!D425</f>
        <v>CONNECTICUT LIG</v>
      </c>
      <c r="E440" s="56" t="s">
        <v>370</v>
      </c>
      <c r="F440" s="79">
        <f>IF($E$11="",'3.1.16'!Y425/1000,Matrix!$E$11+('3.1.16'!Y425/1000))</f>
        <v>7.5607583646280674E-2</v>
      </c>
      <c r="G440" s="59">
        <f>IF($E$11="",'3.1.16'!Z425/1000,Matrix!$E$11+('3.1.16'!Z425/1000))</f>
        <v>7.790758364628067E-2</v>
      </c>
      <c r="H440" s="62">
        <f>IF($E$11="",'3.1.16'!AA425/1000,Matrix!$E$11+('3.1.16'!AA425/1000))</f>
        <v>7.8107583646280676E-2</v>
      </c>
      <c r="I440" s="56"/>
      <c r="J440" s="74">
        <f t="array" ref="J440">INDEX($BA$17:$BA$297,MATCH(MIN(IF($BA$17:$BA$297-(F440*(1+$BF$40))&gt;=0,$BA$17:$BA$297-(F440*(1+$BF$40)),"")),$BA$17:$BA$297-(F440*(1+$BF$40)),0))</f>
        <v>7.6100000000000168E-2</v>
      </c>
      <c r="K440" s="59">
        <f t="shared" si="13"/>
        <v>7.790758364628067E-2</v>
      </c>
      <c r="L440" s="62">
        <f t="shared" si="14"/>
        <v>7.8107583646280676E-2</v>
      </c>
    </row>
    <row r="441" spans="1:12" x14ac:dyDescent="0.25">
      <c r="A441" s="69" t="str">
        <f>+'3.1.16'!A426</f>
        <v>2016-11-01</v>
      </c>
      <c r="B441" s="56" t="str">
        <f>+'3.1.16'!B426</f>
        <v>2019-04-30</v>
      </c>
      <c r="C441" s="56">
        <f>+'3.1.16'!C426</f>
        <v>30</v>
      </c>
      <c r="D441" s="56" t="str">
        <f>+'3.1.16'!D426</f>
        <v>CONNECTICUT LIG</v>
      </c>
      <c r="E441" s="56" t="s">
        <v>370</v>
      </c>
      <c r="F441" s="79">
        <f>IF($E$11="",'3.1.16'!Y426/1000,Matrix!$E$11+('3.1.16'!Y426/1000))</f>
        <v>7.9902319481662834E-2</v>
      </c>
      <c r="G441" s="59">
        <f>IF($E$11="",'3.1.16'!Z426/1000,Matrix!$E$11+('3.1.16'!Z426/1000))</f>
        <v>8.2202319481662831E-2</v>
      </c>
      <c r="H441" s="62">
        <f>IF($E$11="",'3.1.16'!AA426/1000,Matrix!$E$11+('3.1.16'!AA426/1000))</f>
        <v>8.2402319481662822E-2</v>
      </c>
      <c r="I441" s="56"/>
      <c r="J441" s="74">
        <f t="array" ref="J441">INDEX($BA$17:$BA$297,MATCH(MIN(IF($BA$17:$BA$297-(F441*(1+$BF$40))&gt;=0,$BA$17:$BA$297-(F441*(1+$BF$40)),"")),$BA$17:$BA$297-(F441*(1+$BF$40)),0))</f>
        <v>8.0300000000000205E-2</v>
      </c>
      <c r="K441" s="59">
        <f t="shared" si="13"/>
        <v>8.2202319481662831E-2</v>
      </c>
      <c r="L441" s="62">
        <f t="shared" si="14"/>
        <v>8.2402319481662822E-2</v>
      </c>
    </row>
    <row r="442" spans="1:12" x14ac:dyDescent="0.25">
      <c r="A442" s="70" t="str">
        <f>+'3.1.16'!A427</f>
        <v>2016-11-01</v>
      </c>
      <c r="B442" s="57" t="str">
        <f>+'3.1.16'!B427</f>
        <v>2019-10-31</v>
      </c>
      <c r="C442" s="57">
        <f>+'3.1.16'!C427</f>
        <v>36</v>
      </c>
      <c r="D442" s="57" t="str">
        <f>+'3.1.16'!D427</f>
        <v>CONNECTICUT LIG</v>
      </c>
      <c r="E442" s="57" t="s">
        <v>370</v>
      </c>
      <c r="F442" s="81">
        <f>IF($E$11="",'3.1.16'!Y427/1000,Matrix!$E$11+('3.1.16'!Y427/1000))</f>
        <v>7.788572095753063E-2</v>
      </c>
      <c r="G442" s="60">
        <f>IF($E$11="",'3.1.16'!Z427/1000,Matrix!$E$11+('3.1.16'!Z427/1000))</f>
        <v>8.0185720957530626E-2</v>
      </c>
      <c r="H442" s="63">
        <f>IF($E$11="",'3.1.16'!AA427/1000,Matrix!$E$11+('3.1.16'!AA427/1000))</f>
        <v>8.0385720957530618E-2</v>
      </c>
      <c r="I442" s="56"/>
      <c r="J442" s="75">
        <f t="array" ref="J442">INDEX($BA$17:$BA$297,MATCH(MIN(IF($BA$17:$BA$297-(F442*(1+$BF$40))&gt;=0,$BA$17:$BA$297-(F442*(1+$BF$40)),"")),$BA$17:$BA$297-(F442*(1+$BF$40)),0))</f>
        <v>7.8200000000000186E-2</v>
      </c>
      <c r="K442" s="60">
        <f t="shared" si="13"/>
        <v>8.0185720957530626E-2</v>
      </c>
      <c r="L442" s="63">
        <f t="shared" si="14"/>
        <v>8.0385720957530618E-2</v>
      </c>
    </row>
    <row r="443" spans="1:12" x14ac:dyDescent="0.25">
      <c r="A443" s="68" t="str">
        <f>+'3.1.16'!A428</f>
        <v>2016-12-01</v>
      </c>
      <c r="B443" s="55" t="str">
        <f>+'3.1.16'!B428</f>
        <v>2017-11-30</v>
      </c>
      <c r="C443" s="55">
        <f>+'3.1.16'!C428</f>
        <v>12</v>
      </c>
      <c r="D443" s="55" t="str">
        <f>+'3.1.16'!D428</f>
        <v>CONNECTICUT LIG</v>
      </c>
      <c r="E443" s="55" t="s">
        <v>370</v>
      </c>
      <c r="F443" s="80">
        <f>IF($E$11="",'3.1.16'!Y428/1000,Matrix!$E$11+('3.1.16'!Y428/1000))</f>
        <v>7.1646017277762056E-2</v>
      </c>
      <c r="G443" s="58">
        <f>IF($E$11="",'3.1.16'!Z428/1000,Matrix!$E$11+('3.1.16'!Z428/1000))</f>
        <v>7.3946017277762052E-2</v>
      </c>
      <c r="H443" s="61">
        <f>IF($E$11="",'3.1.16'!AA428/1000,Matrix!$E$11+('3.1.16'!AA428/1000))</f>
        <v>7.4146017277762058E-2</v>
      </c>
      <c r="I443" s="55"/>
      <c r="J443" s="73">
        <f t="array" ref="J443">INDEX($BA$17:$BA$297,MATCH(MIN(IF($BA$17:$BA$297-(F443*(1+$BF$40))&gt;=0,$BA$17:$BA$297-(F443*(1+$BF$40)),"")),$BA$17:$BA$297-(F443*(1+$BF$40)),0))</f>
        <v>7.190000000000013E-2</v>
      </c>
      <c r="K443" s="58">
        <f t="shared" si="13"/>
        <v>7.3946017277762052E-2</v>
      </c>
      <c r="L443" s="61">
        <f t="shared" si="14"/>
        <v>7.4146017277762058E-2</v>
      </c>
    </row>
    <row r="444" spans="1:12" x14ac:dyDescent="0.25">
      <c r="A444" s="69" t="str">
        <f>+'3.1.16'!A429</f>
        <v>2016-12-01</v>
      </c>
      <c r="B444" s="56" t="str">
        <f>+'3.1.16'!B429</f>
        <v>2018-05-31</v>
      </c>
      <c r="C444" s="56">
        <f>+'3.1.16'!C429</f>
        <v>18</v>
      </c>
      <c r="D444" s="56" t="str">
        <f>+'3.1.16'!D429</f>
        <v>CONNECTICUT LIG</v>
      </c>
      <c r="E444" s="56" t="s">
        <v>370</v>
      </c>
      <c r="F444" s="79">
        <f>IF($E$11="",'3.1.16'!Y429/1000,Matrix!$E$11+('3.1.16'!Y429/1000))</f>
        <v>7.7462699685722919E-2</v>
      </c>
      <c r="G444" s="59">
        <f>IF($E$11="",'3.1.16'!Z429/1000,Matrix!$E$11+('3.1.16'!Z429/1000))</f>
        <v>7.9762699685722915E-2</v>
      </c>
      <c r="H444" s="62">
        <f>IF($E$11="",'3.1.16'!AA429/1000,Matrix!$E$11+('3.1.16'!AA429/1000))</f>
        <v>7.9962699685722921E-2</v>
      </c>
      <c r="I444" s="56"/>
      <c r="J444" s="74">
        <f t="array" ref="J444">INDEX($BA$17:$BA$297,MATCH(MIN(IF($BA$17:$BA$297-(F444*(1+$BF$40))&gt;=0,$BA$17:$BA$297-(F444*(1+$BF$40)),"")),$BA$17:$BA$297-(F444*(1+$BF$40)),0))</f>
        <v>7.7850000000000183E-2</v>
      </c>
      <c r="K444" s="59">
        <f t="shared" si="13"/>
        <v>7.9762699685722915E-2</v>
      </c>
      <c r="L444" s="62">
        <f t="shared" si="14"/>
        <v>7.9962699685722921E-2</v>
      </c>
    </row>
    <row r="445" spans="1:12" x14ac:dyDescent="0.25">
      <c r="A445" s="69" t="str">
        <f>+'3.1.16'!A430</f>
        <v>2016-12-01</v>
      </c>
      <c r="B445" s="56" t="str">
        <f>+'3.1.16'!B430</f>
        <v>2018-11-30</v>
      </c>
      <c r="C445" s="56">
        <f>+'3.1.16'!C430</f>
        <v>24</v>
      </c>
      <c r="D445" s="56" t="str">
        <f>+'3.1.16'!D430</f>
        <v>CONNECTICUT LIG</v>
      </c>
      <c r="E445" s="56" t="s">
        <v>370</v>
      </c>
      <c r="F445" s="79">
        <f>IF($E$11="",'3.1.16'!Y430/1000,Matrix!$E$11+('3.1.16'!Y430/1000))</f>
        <v>7.6737449668974334E-2</v>
      </c>
      <c r="G445" s="59">
        <f>IF($E$11="",'3.1.16'!Z430/1000,Matrix!$E$11+('3.1.16'!Z430/1000))</f>
        <v>7.903744966897433E-2</v>
      </c>
      <c r="H445" s="62">
        <f>IF($E$11="",'3.1.16'!AA430/1000,Matrix!$E$11+('3.1.16'!AA430/1000))</f>
        <v>7.9237449668974336E-2</v>
      </c>
      <c r="I445" s="56"/>
      <c r="J445" s="74">
        <f t="array" ref="J445">INDEX($BA$17:$BA$297,MATCH(MIN(IF($BA$17:$BA$297-(F445*(1+$BF$40))&gt;=0,$BA$17:$BA$297-(F445*(1+$BF$40)),"")),$BA$17:$BA$297-(F445*(1+$BF$40)),0))</f>
        <v>7.7150000000000177E-2</v>
      </c>
      <c r="K445" s="59">
        <f t="shared" si="13"/>
        <v>7.903744966897433E-2</v>
      </c>
      <c r="L445" s="62">
        <f t="shared" si="14"/>
        <v>7.9237449668974336E-2</v>
      </c>
    </row>
    <row r="446" spans="1:12" x14ac:dyDescent="0.25">
      <c r="A446" s="69" t="str">
        <f>+'3.1.16'!A431</f>
        <v>2016-12-01</v>
      </c>
      <c r="B446" s="56" t="str">
        <f>+'3.1.16'!B431</f>
        <v>2019-05-31</v>
      </c>
      <c r="C446" s="56">
        <f>+'3.1.16'!C431</f>
        <v>30</v>
      </c>
      <c r="D446" s="56" t="str">
        <f>+'3.1.16'!D431</f>
        <v>CONNECTICUT LIG</v>
      </c>
      <c r="E446" s="56" t="s">
        <v>370</v>
      </c>
      <c r="F446" s="79">
        <f>IF($E$11="",'3.1.16'!Y431/1000,Matrix!$E$11+('3.1.16'!Y431/1000))</f>
        <v>8.0450697122427806E-2</v>
      </c>
      <c r="G446" s="59">
        <f>IF($E$11="",'3.1.16'!Z431/1000,Matrix!$E$11+('3.1.16'!Z431/1000))</f>
        <v>8.2750697122427802E-2</v>
      </c>
      <c r="H446" s="62">
        <f>IF($E$11="",'3.1.16'!AA431/1000,Matrix!$E$11+('3.1.16'!AA431/1000))</f>
        <v>8.2950697122427808E-2</v>
      </c>
      <c r="I446" s="56"/>
      <c r="J446" s="74">
        <f t="array" ref="J446">INDEX($BA$17:$BA$297,MATCH(MIN(IF($BA$17:$BA$297-(F446*(1+$BF$40))&gt;=0,$BA$17:$BA$297-(F446*(1+$BF$40)),"")),$BA$17:$BA$297-(F446*(1+$BF$40)),0))</f>
        <v>8.0650000000000208E-2</v>
      </c>
      <c r="K446" s="59">
        <f t="shared" si="13"/>
        <v>8.2750697122427802E-2</v>
      </c>
      <c r="L446" s="62">
        <f t="shared" si="14"/>
        <v>8.2950697122427808E-2</v>
      </c>
    </row>
    <row r="447" spans="1:12" x14ac:dyDescent="0.25">
      <c r="A447" s="70" t="str">
        <f>+'3.1.16'!A432</f>
        <v>2016-12-01</v>
      </c>
      <c r="B447" s="57" t="str">
        <f>+'3.1.16'!B432</f>
        <v>2019-11-30</v>
      </c>
      <c r="C447" s="57">
        <f>+'3.1.16'!C432</f>
        <v>36</v>
      </c>
      <c r="D447" s="57" t="str">
        <f>+'3.1.16'!D432</f>
        <v>CONNECTICUT LIG</v>
      </c>
      <c r="E447" s="57" t="s">
        <v>370</v>
      </c>
      <c r="F447" s="81">
        <f>IF($E$11="",'3.1.16'!Y432/1000,Matrix!$E$11+('3.1.16'!Y432/1000))</f>
        <v>7.8500167374807681E-2</v>
      </c>
      <c r="G447" s="60">
        <f>IF($E$11="",'3.1.16'!Z432/1000,Matrix!$E$11+('3.1.16'!Z432/1000))</f>
        <v>8.0800167374807677E-2</v>
      </c>
      <c r="H447" s="63">
        <f>IF($E$11="",'3.1.16'!AA432/1000,Matrix!$E$11+('3.1.16'!AA432/1000))</f>
        <v>8.1000167374807669E-2</v>
      </c>
      <c r="I447" s="56"/>
      <c r="J447" s="75">
        <f t="array" ref="J447">INDEX($BA$17:$BA$297,MATCH(MIN(IF($BA$17:$BA$297-(F447*(1+$BF$40))&gt;=0,$BA$17:$BA$297-(F447*(1+$BF$40)),"")),$BA$17:$BA$297-(F447*(1+$BF$40)),0))</f>
        <v>7.8900000000000192E-2</v>
      </c>
      <c r="K447" s="60">
        <f t="shared" si="13"/>
        <v>8.0800167374807677E-2</v>
      </c>
      <c r="L447" s="63">
        <f t="shared" si="14"/>
        <v>8.1000167374807669E-2</v>
      </c>
    </row>
    <row r="448" spans="1:12" x14ac:dyDescent="0.25">
      <c r="A448" s="68" t="str">
        <f>+'3.1.16'!A433</f>
        <v>2017-01-01</v>
      </c>
      <c r="B448" s="55" t="str">
        <f>+'3.1.16'!B433</f>
        <v>2017-12-31</v>
      </c>
      <c r="C448" s="55">
        <f>+'3.1.16'!C433</f>
        <v>12</v>
      </c>
      <c r="D448" s="55" t="str">
        <f>+'3.1.16'!D433</f>
        <v>CONNECTICUT LIG</v>
      </c>
      <c r="E448" s="55" t="s">
        <v>370</v>
      </c>
      <c r="F448" s="80">
        <f>IF($E$11="",'3.1.16'!Y433/1000,Matrix!$E$11+('3.1.16'!Y433/1000))</f>
        <v>7.300163123054991E-2</v>
      </c>
      <c r="G448" s="58">
        <f>IF($E$11="",'3.1.16'!Z433/1000,Matrix!$E$11+('3.1.16'!Z433/1000))</f>
        <v>7.5301631230549906E-2</v>
      </c>
      <c r="H448" s="61">
        <f>IF($E$11="",'3.1.16'!AA433/1000,Matrix!$E$11+('3.1.16'!AA433/1000))</f>
        <v>7.5501631230549898E-2</v>
      </c>
      <c r="I448" s="55"/>
      <c r="J448" s="73">
        <f t="array" ref="J448">INDEX($BA$17:$BA$297,MATCH(MIN(IF($BA$17:$BA$297-(F448*(1+$BF$40))&gt;=0,$BA$17:$BA$297-(F448*(1+$BF$40)),"")),$BA$17:$BA$297-(F448*(1+$BF$40)),0))</f>
        <v>7.3300000000000143E-2</v>
      </c>
      <c r="K448" s="58">
        <f t="shared" si="13"/>
        <v>7.5301631230549906E-2</v>
      </c>
      <c r="L448" s="61">
        <f t="shared" si="14"/>
        <v>7.5501631230549898E-2</v>
      </c>
    </row>
    <row r="449" spans="1:12" x14ac:dyDescent="0.25">
      <c r="A449" s="69" t="str">
        <f>+'3.1.16'!A434</f>
        <v>2017-01-01</v>
      </c>
      <c r="B449" s="56" t="str">
        <f>+'3.1.16'!B434</f>
        <v>2018-06-30</v>
      </c>
      <c r="C449" s="56">
        <f>+'3.1.16'!C434</f>
        <v>18</v>
      </c>
      <c r="D449" s="56" t="str">
        <f>+'3.1.16'!D434</f>
        <v>CONNECTICUT LIG</v>
      </c>
      <c r="E449" s="56" t="s">
        <v>370</v>
      </c>
      <c r="F449" s="79">
        <f>IF($E$11="",'3.1.16'!Y434/1000,Matrix!$E$11+('3.1.16'!Y434/1000))</f>
        <v>7.7521868545512268E-2</v>
      </c>
      <c r="G449" s="59">
        <f>IF($E$11="",'3.1.16'!Z434/1000,Matrix!$E$11+('3.1.16'!Z434/1000))</f>
        <v>7.9821868545512265E-2</v>
      </c>
      <c r="H449" s="62">
        <f>IF($E$11="",'3.1.16'!AA434/1000,Matrix!$E$11+('3.1.16'!AA434/1000))</f>
        <v>8.0021868545512256E-2</v>
      </c>
      <c r="I449" s="56"/>
      <c r="J449" s="74">
        <f t="array" ref="J449">INDEX($BA$17:$BA$297,MATCH(MIN(IF($BA$17:$BA$297-(F449*(1+$BF$40))&gt;=0,$BA$17:$BA$297-(F449*(1+$BF$40)),"")),$BA$17:$BA$297-(F449*(1+$BF$40)),0))</f>
        <v>7.7850000000000183E-2</v>
      </c>
      <c r="K449" s="59">
        <f t="shared" si="13"/>
        <v>7.9821868545512265E-2</v>
      </c>
      <c r="L449" s="62">
        <f t="shared" si="14"/>
        <v>8.0021868545512256E-2</v>
      </c>
    </row>
    <row r="450" spans="1:12" x14ac:dyDescent="0.25">
      <c r="A450" s="69" t="str">
        <f>+'3.1.16'!A435</f>
        <v>2017-01-01</v>
      </c>
      <c r="B450" s="56" t="str">
        <f>+'3.1.16'!B435</f>
        <v>2018-12-31</v>
      </c>
      <c r="C450" s="56">
        <f>+'3.1.16'!C435</f>
        <v>24</v>
      </c>
      <c r="D450" s="56" t="str">
        <f>+'3.1.16'!D435</f>
        <v>CONNECTICUT LIG</v>
      </c>
      <c r="E450" s="56" t="s">
        <v>370</v>
      </c>
      <c r="F450" s="79">
        <f>IF($E$11="",'3.1.16'!Y435/1000,Matrix!$E$11+('3.1.16'!Y435/1000))</f>
        <v>7.7684834583564677E-2</v>
      </c>
      <c r="G450" s="59">
        <f>IF($E$11="",'3.1.16'!Z435/1000,Matrix!$E$11+('3.1.16'!Z435/1000))</f>
        <v>7.9984834583564673E-2</v>
      </c>
      <c r="H450" s="62">
        <f>IF($E$11="",'3.1.16'!AA435/1000,Matrix!$E$11+('3.1.16'!AA435/1000))</f>
        <v>8.0184834583564679E-2</v>
      </c>
      <c r="I450" s="56"/>
      <c r="J450" s="74">
        <f t="array" ref="J450">INDEX($BA$17:$BA$297,MATCH(MIN(IF($BA$17:$BA$297-(F450*(1+$BF$40))&gt;=0,$BA$17:$BA$297-(F450*(1+$BF$40)),"")),$BA$17:$BA$297-(F450*(1+$BF$40)),0))</f>
        <v>7.8200000000000186E-2</v>
      </c>
      <c r="K450" s="59">
        <f t="shared" si="13"/>
        <v>7.9984834583564673E-2</v>
      </c>
      <c r="L450" s="62">
        <f t="shared" si="14"/>
        <v>8.0184834583564679E-2</v>
      </c>
    </row>
    <row r="451" spans="1:12" x14ac:dyDescent="0.25">
      <c r="A451" s="69" t="str">
        <f>+'3.1.16'!A436</f>
        <v>2017-01-01</v>
      </c>
      <c r="B451" s="56" t="str">
        <f>+'3.1.16'!B436</f>
        <v>2019-06-30</v>
      </c>
      <c r="C451" s="56">
        <f>+'3.1.16'!C436</f>
        <v>30</v>
      </c>
      <c r="D451" s="56" t="str">
        <f>+'3.1.16'!D436</f>
        <v>CONNECTICUT LIG</v>
      </c>
      <c r="E451" s="56" t="s">
        <v>370</v>
      </c>
      <c r="F451" s="79">
        <f>IF($E$11="",'3.1.16'!Y436/1000,Matrix!$E$11+('3.1.16'!Y436/1000))</f>
        <v>8.0303144066410106E-2</v>
      </c>
      <c r="G451" s="59">
        <f>IF($E$11="",'3.1.16'!Z436/1000,Matrix!$E$11+('3.1.16'!Z436/1000))</f>
        <v>8.2603144066410103E-2</v>
      </c>
      <c r="H451" s="62">
        <f>IF($E$11="",'3.1.16'!AA436/1000,Matrix!$E$11+('3.1.16'!AA436/1000))</f>
        <v>8.2803144066410109E-2</v>
      </c>
      <c r="I451" s="56"/>
      <c r="J451" s="74">
        <f t="array" ref="J451">INDEX($BA$17:$BA$297,MATCH(MIN(IF($BA$17:$BA$297-(F451*(1+$BF$40))&gt;=0,$BA$17:$BA$297-(F451*(1+$BF$40)),"")),$BA$17:$BA$297-(F451*(1+$BF$40)),0))</f>
        <v>8.0650000000000208E-2</v>
      </c>
      <c r="K451" s="59">
        <f t="shared" si="13"/>
        <v>8.2603144066410103E-2</v>
      </c>
      <c r="L451" s="62">
        <f t="shared" si="14"/>
        <v>8.2803144066410109E-2</v>
      </c>
    </row>
    <row r="452" spans="1:12" x14ac:dyDescent="0.25">
      <c r="A452" s="70" t="str">
        <f>+'3.1.16'!A437</f>
        <v>2017-01-01</v>
      </c>
      <c r="B452" s="57" t="str">
        <f>+'3.1.16'!B437</f>
        <v>2019-12-31</v>
      </c>
      <c r="C452" s="57">
        <f>+'3.1.16'!C437</f>
        <v>36</v>
      </c>
      <c r="D452" s="57" t="str">
        <f>+'3.1.16'!D437</f>
        <v>CONNECTICUT LIG</v>
      </c>
      <c r="E452" s="57" t="s">
        <v>370</v>
      </c>
      <c r="F452" s="81">
        <f>IF($E$11="",'3.1.16'!Y437/1000,Matrix!$E$11+('3.1.16'!Y437/1000))</f>
        <v>7.8951811039306444E-2</v>
      </c>
      <c r="G452" s="60">
        <f>IF($E$11="",'3.1.16'!Z437/1000,Matrix!$E$11+('3.1.16'!Z437/1000))</f>
        <v>8.125181103930644E-2</v>
      </c>
      <c r="H452" s="63">
        <f>IF($E$11="",'3.1.16'!AA437/1000,Matrix!$E$11+('3.1.16'!AA437/1000))</f>
        <v>8.1451811039306446E-2</v>
      </c>
      <c r="I452" s="56"/>
      <c r="J452" s="75">
        <f t="array" ref="J452">INDEX($BA$17:$BA$297,MATCH(MIN(IF($BA$17:$BA$297-(F452*(1+$BF$40))&gt;=0,$BA$17:$BA$297-(F452*(1+$BF$40)),"")),$BA$17:$BA$297-(F452*(1+$BF$40)),0))</f>
        <v>7.9250000000000195E-2</v>
      </c>
      <c r="K452" s="60">
        <f t="shared" si="13"/>
        <v>8.125181103930644E-2</v>
      </c>
      <c r="L452" s="63">
        <f t="shared" si="14"/>
        <v>8.1451811039306446E-2</v>
      </c>
    </row>
    <row r="453" spans="1:12" x14ac:dyDescent="0.25">
      <c r="A453" s="68" t="str">
        <f>+'3.1.16'!A438</f>
        <v>2017-02-01</v>
      </c>
      <c r="B453" s="55" t="str">
        <f>+'3.1.16'!B438</f>
        <v>2018-01-31</v>
      </c>
      <c r="C453" s="55">
        <f>+'3.1.16'!C438</f>
        <v>12</v>
      </c>
      <c r="D453" s="55" t="str">
        <f>+'3.1.16'!D438</f>
        <v>CONNECTICUT LIG</v>
      </c>
      <c r="E453" s="55" t="s">
        <v>370</v>
      </c>
      <c r="F453" s="80">
        <f>IF($E$11="",'3.1.16'!Y438/1000,Matrix!$E$11+('3.1.16'!Y438/1000))</f>
        <v>7.4232032080714119E-2</v>
      </c>
      <c r="G453" s="58">
        <f>IF($E$11="",'3.1.16'!Z438/1000,Matrix!$E$11+('3.1.16'!Z438/1000))</f>
        <v>7.6532032080714116E-2</v>
      </c>
      <c r="H453" s="61">
        <f>IF($E$11="",'3.1.16'!AA438/1000,Matrix!$E$11+('3.1.16'!AA438/1000))</f>
        <v>7.6732032080714122E-2</v>
      </c>
      <c r="I453" s="55"/>
      <c r="J453" s="73">
        <f t="array" ref="J453">INDEX($BA$17:$BA$297,MATCH(MIN(IF($BA$17:$BA$297-(F453*(1+$BF$40))&gt;=0,$BA$17:$BA$297-(F453*(1+$BF$40)),"")),$BA$17:$BA$297-(F453*(1+$BF$40)),0))</f>
        <v>7.4700000000000155E-2</v>
      </c>
      <c r="K453" s="58">
        <f t="shared" si="13"/>
        <v>7.6532032080714116E-2</v>
      </c>
      <c r="L453" s="61">
        <f t="shared" si="14"/>
        <v>7.6732032080714122E-2</v>
      </c>
    </row>
    <row r="454" spans="1:12" x14ac:dyDescent="0.25">
      <c r="A454" s="69" t="str">
        <f>+'3.1.16'!A439</f>
        <v>2017-02-01</v>
      </c>
      <c r="B454" s="56" t="str">
        <f>+'3.1.16'!B439</f>
        <v>2018-07-31</v>
      </c>
      <c r="C454" s="56">
        <f>+'3.1.16'!C439</f>
        <v>18</v>
      </c>
      <c r="D454" s="56" t="str">
        <f>+'3.1.16'!D439</f>
        <v>CONNECTICUT LIG</v>
      </c>
      <c r="E454" s="56" t="s">
        <v>370</v>
      </c>
      <c r="F454" s="79">
        <f>IF($E$11="",'3.1.16'!Y439/1000,Matrix!$E$11+('3.1.16'!Y439/1000))</f>
        <v>7.614655646019175E-2</v>
      </c>
      <c r="G454" s="59">
        <f>IF($E$11="",'3.1.16'!Z439/1000,Matrix!$E$11+('3.1.16'!Z439/1000))</f>
        <v>7.8446556460191746E-2</v>
      </c>
      <c r="H454" s="62">
        <f>IF($E$11="",'3.1.16'!AA439/1000,Matrix!$E$11+('3.1.16'!AA439/1000))</f>
        <v>7.8646556460191752E-2</v>
      </c>
      <c r="I454" s="56"/>
      <c r="J454" s="74">
        <f t="array" ref="J454">INDEX($BA$17:$BA$297,MATCH(MIN(IF($BA$17:$BA$297-(F454*(1+$BF$40))&gt;=0,$BA$17:$BA$297-(F454*(1+$BF$40)),"")),$BA$17:$BA$297-(F454*(1+$BF$40)),0))</f>
        <v>7.6450000000000171E-2</v>
      </c>
      <c r="K454" s="59">
        <f t="shared" si="13"/>
        <v>7.8446556460191746E-2</v>
      </c>
      <c r="L454" s="62">
        <f t="shared" si="14"/>
        <v>7.8646556460191752E-2</v>
      </c>
    </row>
    <row r="455" spans="1:12" x14ac:dyDescent="0.25">
      <c r="A455" s="69" t="str">
        <f>+'3.1.16'!A440</f>
        <v>2017-02-01</v>
      </c>
      <c r="B455" s="56" t="str">
        <f>+'3.1.16'!B440</f>
        <v>2019-01-31</v>
      </c>
      <c r="C455" s="56">
        <f>+'3.1.16'!C440</f>
        <v>24</v>
      </c>
      <c r="D455" s="56" t="str">
        <f>+'3.1.16'!D440</f>
        <v>CONNECTICUT LIG</v>
      </c>
      <c r="E455" s="56" t="s">
        <v>370</v>
      </c>
      <c r="F455" s="79">
        <f>IF($E$11="",'3.1.16'!Y440/1000,Matrix!$E$11+('3.1.16'!Y440/1000))</f>
        <v>7.8599411762062546E-2</v>
      </c>
      <c r="G455" s="59">
        <f>IF($E$11="",'3.1.16'!Z440/1000,Matrix!$E$11+('3.1.16'!Z440/1000))</f>
        <v>8.0899411762062542E-2</v>
      </c>
      <c r="H455" s="62">
        <f>IF($E$11="",'3.1.16'!AA440/1000,Matrix!$E$11+('3.1.16'!AA440/1000))</f>
        <v>8.1099411762062548E-2</v>
      </c>
      <c r="I455" s="56"/>
      <c r="J455" s="74">
        <f t="array" ref="J455">INDEX($BA$17:$BA$297,MATCH(MIN(IF($BA$17:$BA$297-(F455*(1+$BF$40))&gt;=0,$BA$17:$BA$297-(F455*(1+$BF$40)),"")),$BA$17:$BA$297-(F455*(1+$BF$40)),0))</f>
        <v>7.8900000000000192E-2</v>
      </c>
      <c r="K455" s="59">
        <f t="shared" si="13"/>
        <v>8.0899411762062542E-2</v>
      </c>
      <c r="L455" s="62">
        <f t="shared" si="14"/>
        <v>8.1099411762062548E-2</v>
      </c>
    </row>
    <row r="456" spans="1:12" x14ac:dyDescent="0.25">
      <c r="A456" s="69" t="str">
        <f>+'3.1.16'!A441</f>
        <v>2017-02-01</v>
      </c>
      <c r="B456" s="56" t="str">
        <f>+'3.1.16'!B441</f>
        <v>2019-07-31</v>
      </c>
      <c r="C456" s="56">
        <f>+'3.1.16'!C441</f>
        <v>30</v>
      </c>
      <c r="D456" s="56" t="str">
        <f>+'3.1.16'!D441</f>
        <v>CONNECTICUT LIG</v>
      </c>
      <c r="E456" s="56" t="s">
        <v>370</v>
      </c>
      <c r="F456" s="79">
        <f>IF($E$11="",'3.1.16'!Y441/1000,Matrix!$E$11+('3.1.16'!Y441/1000))</f>
        <v>7.9326454262619098E-2</v>
      </c>
      <c r="G456" s="59">
        <f>IF($E$11="",'3.1.16'!Z441/1000,Matrix!$E$11+('3.1.16'!Z441/1000))</f>
        <v>8.1626454262619094E-2</v>
      </c>
      <c r="H456" s="62">
        <f>IF($E$11="",'3.1.16'!AA441/1000,Matrix!$E$11+('3.1.16'!AA441/1000))</f>
        <v>8.18264542626191E-2</v>
      </c>
      <c r="I456" s="56"/>
      <c r="J456" s="74">
        <f t="array" ref="J456">INDEX($BA$17:$BA$297,MATCH(MIN(IF($BA$17:$BA$297-(F456*(1+$BF$40))&gt;=0,$BA$17:$BA$297-(F456*(1+$BF$40)),"")),$BA$17:$BA$297-(F456*(1+$BF$40)),0))</f>
        <v>7.9600000000000198E-2</v>
      </c>
      <c r="K456" s="59">
        <f t="shared" si="13"/>
        <v>8.1626454262619094E-2</v>
      </c>
      <c r="L456" s="62">
        <f t="shared" si="14"/>
        <v>8.18264542626191E-2</v>
      </c>
    </row>
    <row r="457" spans="1:12" x14ac:dyDescent="0.25">
      <c r="A457" s="70" t="str">
        <f>+'3.1.16'!A442</f>
        <v>2017-02-01</v>
      </c>
      <c r="B457" s="57" t="str">
        <f>+'3.1.16'!B442</f>
        <v>2020-01-31</v>
      </c>
      <c r="C457" s="57">
        <f>+'3.1.16'!C442</f>
        <v>36</v>
      </c>
      <c r="D457" s="57" t="str">
        <f>+'3.1.16'!D442</f>
        <v>CONNECTICUT LIG</v>
      </c>
      <c r="E457" s="57" t="s">
        <v>370</v>
      </c>
      <c r="F457" s="81">
        <f>IF($E$11="",'3.1.16'!Y442/1000,Matrix!$E$11+('3.1.16'!Y442/1000))</f>
        <v>7.9298382231398193E-2</v>
      </c>
      <c r="G457" s="60">
        <f>IF($E$11="",'3.1.16'!Z442/1000,Matrix!$E$11+('3.1.16'!Z442/1000))</f>
        <v>8.1598382231398189E-2</v>
      </c>
      <c r="H457" s="63">
        <f>IF($E$11="",'3.1.16'!AA442/1000,Matrix!$E$11+('3.1.16'!AA442/1000))</f>
        <v>8.1798382231398195E-2</v>
      </c>
      <c r="I457" s="56"/>
      <c r="J457" s="75">
        <f t="array" ref="J457">INDEX($BA$17:$BA$297,MATCH(MIN(IF($BA$17:$BA$297-(F457*(1+$BF$40))&gt;=0,$BA$17:$BA$297-(F457*(1+$BF$40)),"")),$BA$17:$BA$297-(F457*(1+$BF$40)),0))</f>
        <v>7.9600000000000198E-2</v>
      </c>
      <c r="K457" s="60">
        <f t="shared" si="13"/>
        <v>8.1598382231398189E-2</v>
      </c>
      <c r="L457" s="63">
        <f t="shared" si="14"/>
        <v>8.1798382231398195E-2</v>
      </c>
    </row>
    <row r="458" spans="1:12" x14ac:dyDescent="0.25">
      <c r="A458" s="68" t="str">
        <f>+'3.1.16'!A443</f>
        <v>2017-03-01</v>
      </c>
      <c r="B458" s="55" t="str">
        <f>+'3.1.16'!B443</f>
        <v>2018-02-28</v>
      </c>
      <c r="C458" s="55">
        <f>+'3.1.16'!C443</f>
        <v>12</v>
      </c>
      <c r="D458" s="55" t="str">
        <f>+'3.1.16'!D443</f>
        <v>CONNECTICUT LIG</v>
      </c>
      <c r="E458" s="55" t="s">
        <v>370</v>
      </c>
      <c r="F458" s="80">
        <f>IF($E$11="",'3.1.16'!Y443/1000,Matrix!$E$11+('3.1.16'!Y443/1000))</f>
        <v>7.5394392516416109E-2</v>
      </c>
      <c r="G458" s="58">
        <f>IF($E$11="",'3.1.16'!Z443/1000,Matrix!$E$11+('3.1.16'!Z443/1000))</f>
        <v>7.7694392516416105E-2</v>
      </c>
      <c r="H458" s="61">
        <f>IF($E$11="",'3.1.16'!AA443/1000,Matrix!$E$11+('3.1.16'!AA443/1000))</f>
        <v>7.7894392516416111E-2</v>
      </c>
      <c r="I458" s="55"/>
      <c r="J458" s="73">
        <f t="array" ref="J458">INDEX($BA$17:$BA$297,MATCH(MIN(IF($BA$17:$BA$297-(F458*(1+$BF$40))&gt;=0,$BA$17:$BA$297-(F458*(1+$BF$40)),"")),$BA$17:$BA$297-(F458*(1+$BF$40)),0))</f>
        <v>7.5750000000000164E-2</v>
      </c>
      <c r="K458" s="58">
        <f t="shared" si="13"/>
        <v>7.7694392516416105E-2</v>
      </c>
      <c r="L458" s="61">
        <f t="shared" si="14"/>
        <v>7.7894392516416111E-2</v>
      </c>
    </row>
    <row r="459" spans="1:12" x14ac:dyDescent="0.25">
      <c r="A459" s="69" t="str">
        <f>+'3.1.16'!A444</f>
        <v>2017-03-01</v>
      </c>
      <c r="B459" s="56" t="str">
        <f>+'3.1.16'!B444</f>
        <v>2018-08-31</v>
      </c>
      <c r="C459" s="56">
        <f>+'3.1.16'!C444</f>
        <v>18</v>
      </c>
      <c r="D459" s="56" t="str">
        <f>+'3.1.16'!D444</f>
        <v>CONNECTICUT LIG</v>
      </c>
      <c r="E459" s="56" t="s">
        <v>370</v>
      </c>
      <c r="F459" s="79">
        <f>IF($E$11="",'3.1.16'!Y444/1000,Matrix!$E$11+('3.1.16'!Y444/1000))</f>
        <v>7.496021997109828E-2</v>
      </c>
      <c r="G459" s="59">
        <f>IF($E$11="",'3.1.16'!Z444/1000,Matrix!$E$11+('3.1.16'!Z444/1000))</f>
        <v>7.7260219971098276E-2</v>
      </c>
      <c r="H459" s="62">
        <f>IF($E$11="",'3.1.16'!AA444/1000,Matrix!$E$11+('3.1.16'!AA444/1000))</f>
        <v>7.7460219971098282E-2</v>
      </c>
      <c r="I459" s="56"/>
      <c r="J459" s="74">
        <f t="array" ref="J459">INDEX($BA$17:$BA$297,MATCH(MIN(IF($BA$17:$BA$297-(F459*(1+$BF$40))&gt;=0,$BA$17:$BA$297-(F459*(1+$BF$40)),"")),$BA$17:$BA$297-(F459*(1+$BF$40)),0))</f>
        <v>7.5400000000000161E-2</v>
      </c>
      <c r="K459" s="59">
        <f t="shared" si="13"/>
        <v>7.7260219971098276E-2</v>
      </c>
      <c r="L459" s="62">
        <f t="shared" si="14"/>
        <v>7.7460219971098282E-2</v>
      </c>
    </row>
    <row r="460" spans="1:12" x14ac:dyDescent="0.25">
      <c r="A460" s="69" t="str">
        <f>+'3.1.16'!A445</f>
        <v>2017-03-01</v>
      </c>
      <c r="B460" s="56" t="str">
        <f>+'3.1.16'!B445</f>
        <v>2019-02-28</v>
      </c>
      <c r="C460" s="56">
        <f>+'3.1.16'!C445</f>
        <v>24</v>
      </c>
      <c r="D460" s="56" t="str">
        <f>+'3.1.16'!D445</f>
        <v>CONNECTICUT LIG</v>
      </c>
      <c r="E460" s="56" t="s">
        <v>370</v>
      </c>
      <c r="F460" s="79">
        <f>IF($E$11="",'3.1.16'!Y445/1000,Matrix!$E$11+('3.1.16'!Y445/1000))</f>
        <v>7.9365326670258127E-2</v>
      </c>
      <c r="G460" s="59">
        <f>IF($E$11="",'3.1.16'!Z445/1000,Matrix!$E$11+('3.1.16'!Z445/1000))</f>
        <v>8.1665326670258123E-2</v>
      </c>
      <c r="H460" s="62">
        <f>IF($E$11="",'3.1.16'!AA445/1000,Matrix!$E$11+('3.1.16'!AA445/1000))</f>
        <v>8.1865326670258129E-2</v>
      </c>
      <c r="I460" s="56"/>
      <c r="J460" s="74">
        <f t="array" ref="J460">INDEX($BA$17:$BA$297,MATCH(MIN(IF($BA$17:$BA$297-(F460*(1+$BF$40))&gt;=0,$BA$17:$BA$297-(F460*(1+$BF$40)),"")),$BA$17:$BA$297-(F460*(1+$BF$40)),0))</f>
        <v>7.9600000000000198E-2</v>
      </c>
      <c r="K460" s="59">
        <f t="shared" si="13"/>
        <v>8.1665326670258123E-2</v>
      </c>
      <c r="L460" s="62">
        <f t="shared" si="14"/>
        <v>8.1865326670258129E-2</v>
      </c>
    </row>
    <row r="461" spans="1:12" x14ac:dyDescent="0.25">
      <c r="A461" s="69" t="str">
        <f>+'3.1.16'!A446</f>
        <v>2017-03-01</v>
      </c>
      <c r="B461" s="56" t="str">
        <f>+'3.1.16'!B446</f>
        <v>2019-08-31</v>
      </c>
      <c r="C461" s="56">
        <f>+'3.1.16'!C446</f>
        <v>30</v>
      </c>
      <c r="D461" s="56" t="str">
        <f>+'3.1.16'!D446</f>
        <v>CONNECTICUT LIG</v>
      </c>
      <c r="E461" s="56" t="s">
        <v>370</v>
      </c>
      <c r="F461" s="79">
        <f>IF($E$11="",'3.1.16'!Y446/1000,Matrix!$E$11+('3.1.16'!Y446/1000))</f>
        <v>7.8358895457692535E-2</v>
      </c>
      <c r="G461" s="59">
        <f>IF($E$11="",'3.1.16'!Z446/1000,Matrix!$E$11+('3.1.16'!Z446/1000))</f>
        <v>8.0658895457692531E-2</v>
      </c>
      <c r="H461" s="62">
        <f>IF($E$11="",'3.1.16'!AA446/1000,Matrix!$E$11+('3.1.16'!AA446/1000))</f>
        <v>8.0858895457692537E-2</v>
      </c>
      <c r="I461" s="56"/>
      <c r="J461" s="74">
        <f t="array" ref="J461">INDEX($BA$17:$BA$297,MATCH(MIN(IF($BA$17:$BA$297-(F461*(1+$BF$40))&gt;=0,$BA$17:$BA$297-(F461*(1+$BF$40)),"")),$BA$17:$BA$297-(F461*(1+$BF$40)),0))</f>
        <v>7.8550000000000189E-2</v>
      </c>
      <c r="K461" s="59">
        <f t="shared" si="13"/>
        <v>8.0658895457692531E-2</v>
      </c>
      <c r="L461" s="62">
        <f t="shared" si="14"/>
        <v>8.0858895457692537E-2</v>
      </c>
    </row>
    <row r="462" spans="1:12" x14ac:dyDescent="0.25">
      <c r="A462" s="70" t="str">
        <f>+'3.1.16'!A447</f>
        <v>2017-03-01</v>
      </c>
      <c r="B462" s="57" t="str">
        <f>+'3.1.16'!B447</f>
        <v>2020-02-29</v>
      </c>
      <c r="C462" s="57">
        <f>+'3.1.16'!C447</f>
        <v>36</v>
      </c>
      <c r="D462" s="57" t="str">
        <f>+'3.1.16'!D447</f>
        <v>CONNECTICUT LIG</v>
      </c>
      <c r="E462" s="57" t="s">
        <v>370</v>
      </c>
      <c r="F462" s="81">
        <f>IF($E$11="",'3.1.16'!Y447/1000,Matrix!$E$11+('3.1.16'!Y447/1000))</f>
        <v>7.9619313229644287E-2</v>
      </c>
      <c r="G462" s="60">
        <f>IF($E$11="",'3.1.16'!Z447/1000,Matrix!$E$11+('3.1.16'!Z447/1000))</f>
        <v>8.1919313229644283E-2</v>
      </c>
      <c r="H462" s="63">
        <f>IF($E$11="",'3.1.16'!AA447/1000,Matrix!$E$11+('3.1.16'!AA447/1000))</f>
        <v>8.2119313229644289E-2</v>
      </c>
      <c r="I462" s="56"/>
      <c r="J462" s="75">
        <f t="array" ref="J462">INDEX($BA$17:$BA$297,MATCH(MIN(IF($BA$17:$BA$297-(F462*(1+$BF$40))&gt;=0,$BA$17:$BA$297-(F462*(1+$BF$40)),"")),$BA$17:$BA$297-(F462*(1+$BF$40)),0))</f>
        <v>7.9950000000000201E-2</v>
      </c>
      <c r="K462" s="60">
        <f t="shared" si="13"/>
        <v>8.1919313229644283E-2</v>
      </c>
      <c r="L462" s="63">
        <f t="shared" si="14"/>
        <v>8.2119313229644289E-2</v>
      </c>
    </row>
    <row r="463" spans="1:12" x14ac:dyDescent="0.25">
      <c r="A463" s="68" t="str">
        <f>+'3.1.16'!A448</f>
        <v>2017-04-01</v>
      </c>
      <c r="B463" s="55" t="str">
        <f>+'3.1.16'!B448</f>
        <v>2018-03-31</v>
      </c>
      <c r="C463" s="55">
        <f>+'3.1.16'!C448</f>
        <v>12</v>
      </c>
      <c r="D463" s="55" t="str">
        <f>+'3.1.16'!D448</f>
        <v>CONNECTICUT LIG</v>
      </c>
      <c r="E463" s="55" t="s">
        <v>370</v>
      </c>
      <c r="F463" s="80">
        <f>IF($E$11="",'3.1.16'!Y448/1000,Matrix!$E$11+('3.1.16'!Y448/1000))</f>
        <v>7.6458991411928454E-2</v>
      </c>
      <c r="G463" s="58">
        <f>IF($E$11="",'3.1.16'!Z448/1000,Matrix!$E$11+('3.1.16'!Z448/1000))</f>
        <v>7.875899141192845E-2</v>
      </c>
      <c r="H463" s="61">
        <f>IF($E$11="",'3.1.16'!AA448/1000,Matrix!$E$11+('3.1.16'!AA448/1000))</f>
        <v>7.8958991411928456E-2</v>
      </c>
      <c r="I463" s="55"/>
      <c r="J463" s="73">
        <f t="array" ref="J463">INDEX($BA$17:$BA$297,MATCH(MIN(IF($BA$17:$BA$297-(F463*(1+$BF$40))&gt;=0,$BA$17:$BA$297-(F463*(1+$BF$40)),"")),$BA$17:$BA$297-(F463*(1+$BF$40)),0))</f>
        <v>7.6800000000000174E-2</v>
      </c>
      <c r="K463" s="58">
        <f t="shared" si="13"/>
        <v>7.875899141192845E-2</v>
      </c>
      <c r="L463" s="61">
        <f t="shared" si="14"/>
        <v>7.8958991411928456E-2</v>
      </c>
    </row>
    <row r="464" spans="1:12" x14ac:dyDescent="0.25">
      <c r="A464" s="69" t="str">
        <f>+'3.1.16'!A449</f>
        <v>2017-04-01</v>
      </c>
      <c r="B464" s="56" t="str">
        <f>+'3.1.16'!B449</f>
        <v>2018-09-30</v>
      </c>
      <c r="C464" s="56">
        <f>+'3.1.16'!C449</f>
        <v>18</v>
      </c>
      <c r="D464" s="56" t="str">
        <f>+'3.1.16'!D449</f>
        <v>CONNECTICUT LIG</v>
      </c>
      <c r="E464" s="56" t="s">
        <v>370</v>
      </c>
      <c r="F464" s="79">
        <f>IF($E$11="",'3.1.16'!Y449/1000,Matrix!$E$11+('3.1.16'!Y449/1000))</f>
        <v>7.509378312174729E-2</v>
      </c>
      <c r="G464" s="59">
        <f>IF($E$11="",'3.1.16'!Z449/1000,Matrix!$E$11+('3.1.16'!Z449/1000))</f>
        <v>7.7393783121747287E-2</v>
      </c>
      <c r="H464" s="62">
        <f>IF($E$11="",'3.1.16'!AA449/1000,Matrix!$E$11+('3.1.16'!AA449/1000))</f>
        <v>7.7593783121747292E-2</v>
      </c>
      <c r="I464" s="56"/>
      <c r="J464" s="74">
        <f t="array" ref="J464">INDEX($BA$17:$BA$297,MATCH(MIN(IF($BA$17:$BA$297-(F464*(1+$BF$40))&gt;=0,$BA$17:$BA$297-(F464*(1+$BF$40)),"")),$BA$17:$BA$297-(F464*(1+$BF$40)),0))</f>
        <v>7.5400000000000161E-2</v>
      </c>
      <c r="K464" s="59">
        <f t="shared" si="13"/>
        <v>7.7393783121747287E-2</v>
      </c>
      <c r="L464" s="62">
        <f t="shared" si="14"/>
        <v>7.7593783121747292E-2</v>
      </c>
    </row>
    <row r="465" spans="1:12" x14ac:dyDescent="0.25">
      <c r="A465" s="69" t="str">
        <f>+'3.1.16'!A450</f>
        <v>2017-04-01</v>
      </c>
      <c r="B465" s="56" t="str">
        <f>+'3.1.16'!B450</f>
        <v>2019-03-31</v>
      </c>
      <c r="C465" s="56">
        <f>+'3.1.16'!C450</f>
        <v>24</v>
      </c>
      <c r="D465" s="56" t="str">
        <f>+'3.1.16'!D450</f>
        <v>CONNECTICUT LIG</v>
      </c>
      <c r="E465" s="56" t="s">
        <v>370</v>
      </c>
      <c r="F465" s="79">
        <f>IF($E$11="",'3.1.16'!Y450/1000,Matrix!$E$11+('3.1.16'!Y450/1000))</f>
        <v>8.0194641198995151E-2</v>
      </c>
      <c r="G465" s="59">
        <f>IF($E$11="",'3.1.16'!Z450/1000,Matrix!$E$11+('3.1.16'!Z450/1000))</f>
        <v>8.2494641198995161E-2</v>
      </c>
      <c r="H465" s="62">
        <f>IF($E$11="",'3.1.16'!AA450/1000,Matrix!$E$11+('3.1.16'!AA450/1000))</f>
        <v>8.2694641198995153E-2</v>
      </c>
      <c r="I465" s="56"/>
      <c r="J465" s="74">
        <f t="array" ref="J465">INDEX($BA$17:$BA$297,MATCH(MIN(IF($BA$17:$BA$297-(F465*(1+$BF$40))&gt;=0,$BA$17:$BA$297-(F465*(1+$BF$40)),"")),$BA$17:$BA$297-(F465*(1+$BF$40)),0))</f>
        <v>8.0650000000000208E-2</v>
      </c>
      <c r="K465" s="59">
        <f t="shared" si="13"/>
        <v>8.2494641198995161E-2</v>
      </c>
      <c r="L465" s="62">
        <f t="shared" si="14"/>
        <v>8.2694641198995153E-2</v>
      </c>
    </row>
    <row r="466" spans="1:12" x14ac:dyDescent="0.25">
      <c r="A466" s="69" t="str">
        <f>+'3.1.16'!A451</f>
        <v>2017-04-01</v>
      </c>
      <c r="B466" s="56" t="str">
        <f>+'3.1.16'!B451</f>
        <v>2019-09-30</v>
      </c>
      <c r="C466" s="56">
        <f>+'3.1.16'!C451</f>
        <v>30</v>
      </c>
      <c r="D466" s="56" t="str">
        <f>+'3.1.16'!D451</f>
        <v>CONNECTICUT LIG</v>
      </c>
      <c r="E466" s="56" t="s">
        <v>370</v>
      </c>
      <c r="F466" s="79">
        <f>IF($E$11="",'3.1.16'!Y451/1000,Matrix!$E$11+('3.1.16'!Y451/1000))</f>
        <v>7.821205101323786E-2</v>
      </c>
      <c r="G466" s="59">
        <f>IF($E$11="",'3.1.16'!Z451/1000,Matrix!$E$11+('3.1.16'!Z451/1000))</f>
        <v>8.0512051013237856E-2</v>
      </c>
      <c r="H466" s="62">
        <f>IF($E$11="",'3.1.16'!AA451/1000,Matrix!$E$11+('3.1.16'!AA451/1000))</f>
        <v>8.0712051013237848E-2</v>
      </c>
      <c r="I466" s="56"/>
      <c r="J466" s="74">
        <f t="array" ref="J466">INDEX($BA$17:$BA$297,MATCH(MIN(IF($BA$17:$BA$297-(F466*(1+$BF$40))&gt;=0,$BA$17:$BA$297-(F466*(1+$BF$40)),"")),$BA$17:$BA$297-(F466*(1+$BF$40)),0))</f>
        <v>7.8550000000000189E-2</v>
      </c>
      <c r="K466" s="59">
        <f t="shared" si="13"/>
        <v>8.0512051013237856E-2</v>
      </c>
      <c r="L466" s="62">
        <f t="shared" si="14"/>
        <v>8.0712051013237848E-2</v>
      </c>
    </row>
    <row r="467" spans="1:12" x14ac:dyDescent="0.25">
      <c r="A467" s="70" t="str">
        <f>+'3.1.16'!A452</f>
        <v>2017-04-01</v>
      </c>
      <c r="B467" s="57" t="str">
        <f>+'3.1.16'!B452</f>
        <v>2020-03-31</v>
      </c>
      <c r="C467" s="57">
        <f>+'3.1.16'!C452</f>
        <v>36</v>
      </c>
      <c r="D467" s="57" t="str">
        <f>+'3.1.16'!D452</f>
        <v>CONNECTICUT LIG</v>
      </c>
      <c r="E467" s="57" t="s">
        <v>370</v>
      </c>
      <c r="F467" s="81">
        <f>IF($E$11="",'3.1.16'!Y452/1000,Matrix!$E$11+('3.1.16'!Y452/1000))</f>
        <v>7.9930858905510035E-2</v>
      </c>
      <c r="G467" s="60">
        <f>IF($E$11="",'3.1.16'!Z452/1000,Matrix!$E$11+('3.1.16'!Z452/1000))</f>
        <v>8.2230858905510032E-2</v>
      </c>
      <c r="H467" s="63">
        <f>IF($E$11="",'3.1.16'!AA452/1000,Matrix!$E$11+('3.1.16'!AA452/1000))</f>
        <v>8.2430858905510038E-2</v>
      </c>
      <c r="I467" s="56"/>
      <c r="J467" s="75">
        <f t="array" ref="J467">INDEX($BA$17:$BA$297,MATCH(MIN(IF($BA$17:$BA$297-(F467*(1+$BF$40))&gt;=0,$BA$17:$BA$297-(F467*(1+$BF$40)),"")),$BA$17:$BA$297-(F467*(1+$BF$40)),0))</f>
        <v>8.0300000000000205E-2</v>
      </c>
      <c r="K467" s="60">
        <f t="shared" si="13"/>
        <v>8.2230858905510032E-2</v>
      </c>
      <c r="L467" s="63">
        <f t="shared" si="14"/>
        <v>8.2430858905510038E-2</v>
      </c>
    </row>
    <row r="468" spans="1:12" x14ac:dyDescent="0.25">
      <c r="A468" s="68" t="str">
        <f>+'3.1.16'!A453</f>
        <v>2017-05-01</v>
      </c>
      <c r="B468" s="55" t="str">
        <f>+'3.1.16'!B453</f>
        <v>2018-04-30</v>
      </c>
      <c r="C468" s="55">
        <f>+'3.1.16'!C453</f>
        <v>12</v>
      </c>
      <c r="D468" s="55" t="str">
        <f>+'3.1.16'!D453</f>
        <v>CONNECTICUT LIG</v>
      </c>
      <c r="E468" s="55" t="s">
        <v>370</v>
      </c>
      <c r="F468" s="80">
        <f>IF($E$11="",'3.1.16'!Y453/1000,Matrix!$E$11+('3.1.16'!Y453/1000))</f>
        <v>7.7864671610313879E-2</v>
      </c>
      <c r="G468" s="58">
        <f>IF($E$11="",'3.1.16'!Z453/1000,Matrix!$E$11+('3.1.16'!Z453/1000))</f>
        <v>8.0164671610313876E-2</v>
      </c>
      <c r="H468" s="61">
        <f>IF($E$11="",'3.1.16'!AA453/1000,Matrix!$E$11+('3.1.16'!AA453/1000))</f>
        <v>8.0364671610313881E-2</v>
      </c>
      <c r="I468" s="55"/>
      <c r="J468" s="73">
        <f t="array" ref="J468">INDEX($BA$17:$BA$297,MATCH(MIN(IF($BA$17:$BA$297-(F468*(1+$BF$40))&gt;=0,$BA$17:$BA$297-(F468*(1+$BF$40)),"")),$BA$17:$BA$297-(F468*(1+$BF$40)),0))</f>
        <v>7.8200000000000186E-2</v>
      </c>
      <c r="K468" s="58">
        <f t="shared" si="13"/>
        <v>8.0164671610313876E-2</v>
      </c>
      <c r="L468" s="61">
        <f t="shared" si="14"/>
        <v>8.0364671610313881E-2</v>
      </c>
    </row>
    <row r="469" spans="1:12" x14ac:dyDescent="0.25">
      <c r="A469" s="69" t="str">
        <f>+'3.1.16'!A454</f>
        <v>2017-05-01</v>
      </c>
      <c r="B469" s="56" t="str">
        <f>+'3.1.16'!B454</f>
        <v>2018-10-31</v>
      </c>
      <c r="C469" s="56">
        <f>+'3.1.16'!C454</f>
        <v>18</v>
      </c>
      <c r="D469" s="56" t="str">
        <f>+'3.1.16'!D454</f>
        <v>CONNECTICUT LIG</v>
      </c>
      <c r="E469" s="56" t="s">
        <v>370</v>
      </c>
      <c r="F469" s="79">
        <f>IF($E$11="",'3.1.16'!Y454/1000,Matrix!$E$11+('3.1.16'!Y454/1000))</f>
        <v>7.5948910453748603E-2</v>
      </c>
      <c r="G469" s="59">
        <f>IF($E$11="",'3.1.16'!Z454/1000,Matrix!$E$11+('3.1.16'!Z454/1000))</f>
        <v>7.8248910453748599E-2</v>
      </c>
      <c r="H469" s="62">
        <f>IF($E$11="",'3.1.16'!AA454/1000,Matrix!$E$11+('3.1.16'!AA454/1000))</f>
        <v>7.8448910453748591E-2</v>
      </c>
      <c r="I469" s="56"/>
      <c r="J469" s="74">
        <f t="array" ref="J469">INDEX($BA$17:$BA$297,MATCH(MIN(IF($BA$17:$BA$297-(F469*(1+$BF$40))&gt;=0,$BA$17:$BA$297-(F469*(1+$BF$40)),"")),$BA$17:$BA$297-(F469*(1+$BF$40)),0))</f>
        <v>7.6450000000000171E-2</v>
      </c>
      <c r="K469" s="59">
        <f t="shared" si="13"/>
        <v>7.8248910453748599E-2</v>
      </c>
      <c r="L469" s="62">
        <f t="shared" si="14"/>
        <v>7.8448910453748591E-2</v>
      </c>
    </row>
    <row r="470" spans="1:12" x14ac:dyDescent="0.25">
      <c r="A470" s="69" t="str">
        <f>+'3.1.16'!A455</f>
        <v>2017-05-01</v>
      </c>
      <c r="B470" s="56" t="str">
        <f>+'3.1.16'!B455</f>
        <v>2019-04-30</v>
      </c>
      <c r="C470" s="56">
        <f>+'3.1.16'!C455</f>
        <v>24</v>
      </c>
      <c r="D470" s="56" t="str">
        <f>+'3.1.16'!D455</f>
        <v>CONNECTICUT LIG</v>
      </c>
      <c r="E470" s="56" t="s">
        <v>370</v>
      </c>
      <c r="F470" s="79">
        <f>IF($E$11="",'3.1.16'!Y455/1000,Matrix!$E$11+('3.1.16'!Y455/1000))</f>
        <v>8.118537681773233E-2</v>
      </c>
      <c r="G470" s="59">
        <f>IF($E$11="",'3.1.16'!Z455/1000,Matrix!$E$11+('3.1.16'!Z455/1000))</f>
        <v>8.3485376817732326E-2</v>
      </c>
      <c r="H470" s="62">
        <f>IF($E$11="",'3.1.16'!AA455/1000,Matrix!$E$11+('3.1.16'!AA455/1000))</f>
        <v>8.3685376817732332E-2</v>
      </c>
      <c r="I470" s="56"/>
      <c r="J470" s="74">
        <f t="array" ref="J470">INDEX($BA$17:$BA$297,MATCH(MIN(IF($BA$17:$BA$297-(F470*(1+$BF$40))&gt;=0,$BA$17:$BA$297-(F470*(1+$BF$40)),"")),$BA$17:$BA$297-(F470*(1+$BF$40)),0))</f>
        <v>8.1700000000000217E-2</v>
      </c>
      <c r="K470" s="59">
        <f t="shared" si="13"/>
        <v>8.3485376817732326E-2</v>
      </c>
      <c r="L470" s="62">
        <f t="shared" si="14"/>
        <v>8.3685376817732332E-2</v>
      </c>
    </row>
    <row r="471" spans="1:12" x14ac:dyDescent="0.25">
      <c r="A471" s="69" t="str">
        <f>+'3.1.16'!A456</f>
        <v>2017-05-01</v>
      </c>
      <c r="B471" s="56" t="str">
        <f>+'3.1.16'!B456</f>
        <v>2019-10-31</v>
      </c>
      <c r="C471" s="56">
        <f>+'3.1.16'!C456</f>
        <v>30</v>
      </c>
      <c r="D471" s="56" t="str">
        <f>+'3.1.16'!D456</f>
        <v>CONNECTICUT LIG</v>
      </c>
      <c r="E471" s="56" t="s">
        <v>370</v>
      </c>
      <c r="F471" s="79">
        <f>IF($E$11="",'3.1.16'!Y456/1000,Matrix!$E$11+('3.1.16'!Y456/1000))</f>
        <v>7.8521870598245641E-2</v>
      </c>
      <c r="G471" s="59">
        <f>IF($E$11="",'3.1.16'!Z456/1000,Matrix!$E$11+('3.1.16'!Z456/1000))</f>
        <v>8.0821870598245638E-2</v>
      </c>
      <c r="H471" s="62">
        <f>IF($E$11="",'3.1.16'!AA456/1000,Matrix!$E$11+('3.1.16'!AA456/1000))</f>
        <v>8.1021870598245643E-2</v>
      </c>
      <c r="I471" s="56"/>
      <c r="J471" s="74">
        <f t="array" ref="J471">INDEX($BA$17:$BA$297,MATCH(MIN(IF($BA$17:$BA$297-(F471*(1+$BF$40))&gt;=0,$BA$17:$BA$297-(F471*(1+$BF$40)),"")),$BA$17:$BA$297-(F471*(1+$BF$40)),0))</f>
        <v>7.8900000000000192E-2</v>
      </c>
      <c r="K471" s="59">
        <f t="shared" si="13"/>
        <v>8.0821870598245638E-2</v>
      </c>
      <c r="L471" s="62">
        <f t="shared" si="14"/>
        <v>8.1021870598245643E-2</v>
      </c>
    </row>
    <row r="472" spans="1:12" x14ac:dyDescent="0.25">
      <c r="A472" s="70" t="str">
        <f>+'3.1.16'!A457</f>
        <v>2017-05-01</v>
      </c>
      <c r="B472" s="57" t="str">
        <f>+'3.1.16'!B457</f>
        <v>2020-04-30</v>
      </c>
      <c r="C472" s="57">
        <f>+'3.1.16'!C457</f>
        <v>36</v>
      </c>
      <c r="D472" s="57" t="str">
        <f>+'3.1.16'!D457</f>
        <v>CONNECTICUT LIG</v>
      </c>
      <c r="E472" s="57" t="s">
        <v>370</v>
      </c>
      <c r="F472" s="81">
        <f>IF($E$11="",'3.1.16'!Y457/1000,Matrix!$E$11+('3.1.16'!Y457/1000))</f>
        <v>8.0519530551811505E-2</v>
      </c>
      <c r="G472" s="60">
        <f>IF($E$11="",'3.1.16'!Z457/1000,Matrix!$E$11+('3.1.16'!Z457/1000))</f>
        <v>8.2819530551811502E-2</v>
      </c>
      <c r="H472" s="63">
        <f>IF($E$11="",'3.1.16'!AA457/1000,Matrix!$E$11+('3.1.16'!AA457/1000))</f>
        <v>8.3019530551811493E-2</v>
      </c>
      <c r="I472" s="56"/>
      <c r="J472" s="75">
        <f t="array" ref="J472">INDEX($BA$17:$BA$297,MATCH(MIN(IF($BA$17:$BA$297-(F472*(1+$BF$40))&gt;=0,$BA$17:$BA$297-(F472*(1+$BF$40)),"")),$BA$17:$BA$297-(F472*(1+$BF$40)),0))</f>
        <v>8.1000000000000211E-2</v>
      </c>
      <c r="K472" s="60">
        <f t="shared" si="13"/>
        <v>8.2819530551811502E-2</v>
      </c>
      <c r="L472" s="63">
        <f t="shared" si="14"/>
        <v>8.3019530551811493E-2</v>
      </c>
    </row>
    <row r="473" spans="1:12" x14ac:dyDescent="0.25">
      <c r="A473" s="68" t="str">
        <f>+'3.1.16'!A458</f>
        <v>2017-06-01</v>
      </c>
      <c r="B473" s="55" t="str">
        <f>+'3.1.16'!B458</f>
        <v>2018-05-31</v>
      </c>
      <c r="C473" s="55">
        <f>+'3.1.16'!C458</f>
        <v>12</v>
      </c>
      <c r="D473" s="55" t="str">
        <f>+'3.1.16'!D458</f>
        <v>CONNECTICUT LIG</v>
      </c>
      <c r="E473" s="55" t="s">
        <v>370</v>
      </c>
      <c r="F473" s="80">
        <f>IF($E$11="",'3.1.16'!Y458/1000,Matrix!$E$11+('3.1.16'!Y458/1000))</f>
        <v>7.9048224344866899E-2</v>
      </c>
      <c r="G473" s="58">
        <f>IF($E$11="",'3.1.16'!Z458/1000,Matrix!$E$11+('3.1.16'!Z458/1000))</f>
        <v>8.1348224344866896E-2</v>
      </c>
      <c r="H473" s="61">
        <f>IF($E$11="",'3.1.16'!AA458/1000,Matrix!$E$11+('3.1.16'!AA458/1000))</f>
        <v>8.1548224344866901E-2</v>
      </c>
      <c r="I473" s="55"/>
      <c r="J473" s="73">
        <f t="array" ref="J473">INDEX($BA$17:$BA$297,MATCH(MIN(IF($BA$17:$BA$297-(F473*(1+$BF$40))&gt;=0,$BA$17:$BA$297-(F473*(1+$BF$40)),"")),$BA$17:$BA$297-(F473*(1+$BF$40)),0))</f>
        <v>7.9250000000000195E-2</v>
      </c>
      <c r="K473" s="58">
        <f t="shared" si="13"/>
        <v>8.1348224344866896E-2</v>
      </c>
      <c r="L473" s="61">
        <f t="shared" si="14"/>
        <v>8.1548224344866901E-2</v>
      </c>
    </row>
    <row r="474" spans="1:12" x14ac:dyDescent="0.25">
      <c r="A474" s="69" t="str">
        <f>+'3.1.16'!A459</f>
        <v>2017-06-01</v>
      </c>
      <c r="B474" s="56" t="str">
        <f>+'3.1.16'!B459</f>
        <v>2018-11-30</v>
      </c>
      <c r="C474" s="56">
        <f>+'3.1.16'!C459</f>
        <v>18</v>
      </c>
      <c r="D474" s="56" t="str">
        <f>+'3.1.16'!D459</f>
        <v>CONNECTICUT LIG</v>
      </c>
      <c r="E474" s="56" t="s">
        <v>370</v>
      </c>
      <c r="F474" s="79">
        <f>IF($E$11="",'3.1.16'!Y459/1000,Matrix!$E$11+('3.1.16'!Y459/1000))</f>
        <v>7.7575871655730419E-2</v>
      </c>
      <c r="G474" s="59">
        <f>IF($E$11="",'3.1.16'!Z459/1000,Matrix!$E$11+('3.1.16'!Z459/1000))</f>
        <v>7.9875871655730415E-2</v>
      </c>
      <c r="H474" s="62">
        <f>IF($E$11="",'3.1.16'!AA459/1000,Matrix!$E$11+('3.1.16'!AA459/1000))</f>
        <v>8.0075871655730421E-2</v>
      </c>
      <c r="I474" s="56"/>
      <c r="J474" s="74">
        <f t="array" ref="J474">INDEX($BA$17:$BA$297,MATCH(MIN(IF($BA$17:$BA$297-(F474*(1+$BF$40))&gt;=0,$BA$17:$BA$297-(F474*(1+$BF$40)),"")),$BA$17:$BA$297-(F474*(1+$BF$40)),0))</f>
        <v>7.7850000000000183E-2</v>
      </c>
      <c r="K474" s="59">
        <f t="shared" si="13"/>
        <v>7.9875871655730415E-2</v>
      </c>
      <c r="L474" s="62">
        <f t="shared" si="14"/>
        <v>8.0075871655730421E-2</v>
      </c>
    </row>
    <row r="475" spans="1:12" x14ac:dyDescent="0.25">
      <c r="A475" s="69" t="str">
        <f>+'3.1.16'!A460</f>
        <v>2017-06-01</v>
      </c>
      <c r="B475" s="56" t="str">
        <f>+'3.1.16'!B460</f>
        <v>2019-05-31</v>
      </c>
      <c r="C475" s="56">
        <f>+'3.1.16'!C460</f>
        <v>24</v>
      </c>
      <c r="D475" s="56" t="str">
        <f>+'3.1.16'!D460</f>
        <v>CONNECTICUT LIG</v>
      </c>
      <c r="E475" s="56" t="s">
        <v>370</v>
      </c>
      <c r="F475" s="79">
        <f>IF($E$11="",'3.1.16'!Y460/1000,Matrix!$E$11+('3.1.16'!Y460/1000))</f>
        <v>8.2009818569220932E-2</v>
      </c>
      <c r="G475" s="59">
        <f>IF($E$11="",'3.1.16'!Z460/1000,Matrix!$E$11+('3.1.16'!Z460/1000))</f>
        <v>8.4309818569220929E-2</v>
      </c>
      <c r="H475" s="62">
        <f>IF($E$11="",'3.1.16'!AA460/1000,Matrix!$E$11+('3.1.16'!AA460/1000))</f>
        <v>8.4509818569220921E-2</v>
      </c>
      <c r="I475" s="56"/>
      <c r="J475" s="74">
        <f t="array" ref="J475">INDEX($BA$17:$BA$297,MATCH(MIN(IF($BA$17:$BA$297-(F475*(1+$BF$40))&gt;=0,$BA$17:$BA$297-(F475*(1+$BF$40)),"")),$BA$17:$BA$297-(F475*(1+$BF$40)),0))</f>
        <v>8.2400000000000223E-2</v>
      </c>
      <c r="K475" s="59">
        <f t="shared" si="13"/>
        <v>8.4309818569220929E-2</v>
      </c>
      <c r="L475" s="62">
        <f t="shared" si="14"/>
        <v>8.4509818569220921E-2</v>
      </c>
    </row>
    <row r="476" spans="1:12" x14ac:dyDescent="0.25">
      <c r="A476" s="69" t="str">
        <f>+'3.1.16'!A461</f>
        <v>2017-06-01</v>
      </c>
      <c r="B476" s="56" t="str">
        <f>+'3.1.16'!B461</f>
        <v>2019-11-30</v>
      </c>
      <c r="C476" s="56">
        <f>+'3.1.16'!C461</f>
        <v>30</v>
      </c>
      <c r="D476" s="56" t="str">
        <f>+'3.1.16'!D461</f>
        <v>CONNECTICUT LIG</v>
      </c>
      <c r="E476" s="56" t="s">
        <v>370</v>
      </c>
      <c r="F476" s="79">
        <f>IF($E$11="",'3.1.16'!Y461/1000,Matrix!$E$11+('3.1.16'!Y461/1000))</f>
        <v>7.9382540472854396E-2</v>
      </c>
      <c r="G476" s="59">
        <f>IF($E$11="",'3.1.16'!Z461/1000,Matrix!$E$11+('3.1.16'!Z461/1000))</f>
        <v>8.1682540472854392E-2</v>
      </c>
      <c r="H476" s="62">
        <f>IF($E$11="",'3.1.16'!AA461/1000,Matrix!$E$11+('3.1.16'!AA461/1000))</f>
        <v>8.1882540472854398E-2</v>
      </c>
      <c r="I476" s="56"/>
      <c r="J476" s="74">
        <f t="array" ref="J476">INDEX($BA$17:$BA$297,MATCH(MIN(IF($BA$17:$BA$297-(F476*(1+$BF$40))&gt;=0,$BA$17:$BA$297-(F476*(1+$BF$40)),"")),$BA$17:$BA$297-(F476*(1+$BF$40)),0))</f>
        <v>7.9600000000000198E-2</v>
      </c>
      <c r="K476" s="59">
        <f t="shared" si="13"/>
        <v>8.1682540472854392E-2</v>
      </c>
      <c r="L476" s="62">
        <f t="shared" si="14"/>
        <v>8.1882540472854398E-2</v>
      </c>
    </row>
    <row r="477" spans="1:12" x14ac:dyDescent="0.25">
      <c r="A477" s="70" t="str">
        <f>+'3.1.16'!A462</f>
        <v>2017-06-01</v>
      </c>
      <c r="B477" s="57" t="str">
        <f>+'3.1.16'!B462</f>
        <v>2020-05-31</v>
      </c>
      <c r="C477" s="57">
        <f>+'3.1.16'!C462</f>
        <v>36</v>
      </c>
      <c r="D477" s="57" t="str">
        <f>+'3.1.16'!D462</f>
        <v>CONNECTICUT LIG</v>
      </c>
      <c r="E477" s="57" t="s">
        <v>370</v>
      </c>
      <c r="F477" s="81">
        <f>IF($E$11="",'3.1.16'!Y462/1000,Matrix!$E$11+('3.1.16'!Y462/1000))</f>
        <v>8.0765809749499262E-2</v>
      </c>
      <c r="G477" s="60">
        <f>IF($E$11="",'3.1.16'!Z462/1000,Matrix!$E$11+('3.1.16'!Z462/1000))</f>
        <v>8.3065809749499273E-2</v>
      </c>
      <c r="H477" s="63">
        <f>IF($E$11="",'3.1.16'!AA462/1000,Matrix!$E$11+('3.1.16'!AA462/1000))</f>
        <v>8.3265809749499264E-2</v>
      </c>
      <c r="I477" s="56"/>
      <c r="J477" s="75">
        <f t="array" ref="J477">INDEX($BA$17:$BA$297,MATCH(MIN(IF($BA$17:$BA$297-(F477*(1+$BF$40))&gt;=0,$BA$17:$BA$297-(F477*(1+$BF$40)),"")),$BA$17:$BA$297-(F477*(1+$BF$40)),0))</f>
        <v>8.1000000000000211E-2</v>
      </c>
      <c r="K477" s="60">
        <f t="shared" si="13"/>
        <v>8.3065809749499273E-2</v>
      </c>
      <c r="L477" s="63">
        <f t="shared" si="14"/>
        <v>8.3265809749499264E-2</v>
      </c>
    </row>
    <row r="478" spans="1:12" x14ac:dyDescent="0.25">
      <c r="A478" s="68" t="str">
        <f>+'3.1.16'!A463</f>
        <v>2017-07-01</v>
      </c>
      <c r="B478" s="55" t="str">
        <f>+'3.1.16'!B463</f>
        <v>2018-06-30</v>
      </c>
      <c r="C478" s="55">
        <f>+'3.1.16'!C463</f>
        <v>12</v>
      </c>
      <c r="D478" s="55" t="str">
        <f>+'3.1.16'!D463</f>
        <v>CONNECTICUT LIG</v>
      </c>
      <c r="E478" s="55" t="s">
        <v>370</v>
      </c>
      <c r="F478" s="80">
        <f>IF($E$11="",'3.1.16'!Y463/1000,Matrix!$E$11+('3.1.16'!Y463/1000))</f>
        <v>7.9503636632532571E-2</v>
      </c>
      <c r="G478" s="58">
        <f>IF($E$11="",'3.1.16'!Z463/1000,Matrix!$E$11+('3.1.16'!Z463/1000))</f>
        <v>8.1803636632532567E-2</v>
      </c>
      <c r="H478" s="61">
        <f>IF($E$11="",'3.1.16'!AA463/1000,Matrix!$E$11+('3.1.16'!AA463/1000))</f>
        <v>8.2003636632532573E-2</v>
      </c>
      <c r="I478" s="55"/>
      <c r="J478" s="73">
        <f t="array" ref="J478">INDEX($BA$17:$BA$297,MATCH(MIN(IF($BA$17:$BA$297-(F478*(1+$BF$40))&gt;=0,$BA$17:$BA$297-(F478*(1+$BF$40)),"")),$BA$17:$BA$297-(F478*(1+$BF$40)),0))</f>
        <v>7.9950000000000201E-2</v>
      </c>
      <c r="K478" s="58">
        <f t="shared" si="13"/>
        <v>8.1803636632532567E-2</v>
      </c>
      <c r="L478" s="61">
        <f t="shared" si="14"/>
        <v>8.2003636632532573E-2</v>
      </c>
    </row>
    <row r="479" spans="1:12" x14ac:dyDescent="0.25">
      <c r="A479" s="69" t="str">
        <f>+'3.1.16'!A464</f>
        <v>2017-07-01</v>
      </c>
      <c r="B479" s="56" t="str">
        <f>+'3.1.16'!B464</f>
        <v>2018-12-31</v>
      </c>
      <c r="C479" s="56">
        <f>+'3.1.16'!C464</f>
        <v>18</v>
      </c>
      <c r="D479" s="56" t="str">
        <f>+'3.1.16'!D464</f>
        <v>CONNECTICUT LIG</v>
      </c>
      <c r="E479" s="56" t="s">
        <v>370</v>
      </c>
      <c r="F479" s="79">
        <f>IF($E$11="",'3.1.16'!Y464/1000,Matrix!$E$11+('3.1.16'!Y464/1000))</f>
        <v>7.9079837191216307E-2</v>
      </c>
      <c r="G479" s="59">
        <f>IF($E$11="",'3.1.16'!Z464/1000,Matrix!$E$11+('3.1.16'!Z464/1000))</f>
        <v>8.1379837191216317E-2</v>
      </c>
      <c r="H479" s="62">
        <f>IF($E$11="",'3.1.16'!AA464/1000,Matrix!$E$11+('3.1.16'!AA464/1000))</f>
        <v>8.1579837191216309E-2</v>
      </c>
      <c r="I479" s="56"/>
      <c r="J479" s="74">
        <f t="array" ref="J479">INDEX($BA$17:$BA$297,MATCH(MIN(IF($BA$17:$BA$297-(F479*(1+$BF$40))&gt;=0,$BA$17:$BA$297-(F479*(1+$BF$40)),"")),$BA$17:$BA$297-(F479*(1+$BF$40)),0))</f>
        <v>7.9600000000000198E-2</v>
      </c>
      <c r="K479" s="59">
        <f t="shared" si="13"/>
        <v>8.1379837191216317E-2</v>
      </c>
      <c r="L479" s="62">
        <f t="shared" si="14"/>
        <v>8.1579837191216309E-2</v>
      </c>
    </row>
    <row r="480" spans="1:12" x14ac:dyDescent="0.25">
      <c r="A480" s="69" t="str">
        <f>+'3.1.16'!A465</f>
        <v>2017-07-01</v>
      </c>
      <c r="B480" s="56" t="str">
        <f>+'3.1.16'!B465</f>
        <v>2019-06-30</v>
      </c>
      <c r="C480" s="56">
        <f>+'3.1.16'!C465</f>
        <v>24</v>
      </c>
      <c r="D480" s="56" t="str">
        <f>+'3.1.16'!D465</f>
        <v>CONNECTICUT LIG</v>
      </c>
      <c r="E480" s="56" t="s">
        <v>370</v>
      </c>
      <c r="F480" s="79">
        <f>IF($E$11="",'3.1.16'!Y465/1000,Matrix!$E$11+('3.1.16'!Y465/1000))</f>
        <v>8.2024736263114281E-2</v>
      </c>
      <c r="G480" s="59">
        <f>IF($E$11="",'3.1.16'!Z465/1000,Matrix!$E$11+('3.1.16'!Z465/1000))</f>
        <v>8.4324736263114278E-2</v>
      </c>
      <c r="H480" s="62">
        <f>IF($E$11="",'3.1.16'!AA465/1000,Matrix!$E$11+('3.1.16'!AA465/1000))</f>
        <v>8.4524736263114283E-2</v>
      </c>
      <c r="I480" s="56"/>
      <c r="J480" s="74">
        <f t="array" ref="J480">INDEX($BA$17:$BA$297,MATCH(MIN(IF($BA$17:$BA$297-(F480*(1+$BF$40))&gt;=0,$BA$17:$BA$297-(F480*(1+$BF$40)),"")),$BA$17:$BA$297-(F480*(1+$BF$40)),0))</f>
        <v>8.2400000000000223E-2</v>
      </c>
      <c r="K480" s="59">
        <f t="shared" si="13"/>
        <v>8.4324736263114278E-2</v>
      </c>
      <c r="L480" s="62">
        <f t="shared" si="14"/>
        <v>8.4524736263114283E-2</v>
      </c>
    </row>
    <row r="481" spans="1:12" x14ac:dyDescent="0.25">
      <c r="A481" s="69" t="str">
        <f>+'3.1.16'!A466</f>
        <v>2017-07-01</v>
      </c>
      <c r="B481" s="56" t="str">
        <f>+'3.1.16'!B466</f>
        <v>2019-12-31</v>
      </c>
      <c r="C481" s="56">
        <f>+'3.1.16'!C466</f>
        <v>30</v>
      </c>
      <c r="D481" s="56" t="str">
        <f>+'3.1.16'!D466</f>
        <v>CONNECTICUT LIG</v>
      </c>
      <c r="E481" s="56" t="s">
        <v>370</v>
      </c>
      <c r="F481" s="79">
        <f>IF($E$11="",'3.1.16'!Y466/1000,Matrix!$E$11+('3.1.16'!Y466/1000))</f>
        <v>8.0079043331324998E-2</v>
      </c>
      <c r="G481" s="59">
        <f>IF($E$11="",'3.1.16'!Z466/1000,Matrix!$E$11+('3.1.16'!Z466/1000))</f>
        <v>8.2379043331324994E-2</v>
      </c>
      <c r="H481" s="62">
        <f>IF($E$11="",'3.1.16'!AA466/1000,Matrix!$E$11+('3.1.16'!AA466/1000))</f>
        <v>8.2579043331325E-2</v>
      </c>
      <c r="I481" s="56"/>
      <c r="J481" s="74">
        <f t="array" ref="J481">INDEX($BA$17:$BA$297,MATCH(MIN(IF($BA$17:$BA$297-(F481*(1+$BF$40))&gt;=0,$BA$17:$BA$297-(F481*(1+$BF$40)),"")),$BA$17:$BA$297-(F481*(1+$BF$40)),0))</f>
        <v>8.0300000000000205E-2</v>
      </c>
      <c r="K481" s="59">
        <f t="shared" si="13"/>
        <v>8.2379043331324994E-2</v>
      </c>
      <c r="L481" s="62">
        <f t="shared" si="14"/>
        <v>8.2579043331325E-2</v>
      </c>
    </row>
    <row r="482" spans="1:12" x14ac:dyDescent="0.25">
      <c r="A482" s="70" t="str">
        <f>+'3.1.16'!A467</f>
        <v>2017-07-01</v>
      </c>
      <c r="B482" s="57" t="str">
        <f>+'3.1.16'!B467</f>
        <v>2020-06-30</v>
      </c>
      <c r="C482" s="57">
        <f>+'3.1.16'!C467</f>
        <v>36</v>
      </c>
      <c r="D482" s="57" t="str">
        <f>+'3.1.16'!D467</f>
        <v>CONNECTICUT LIG</v>
      </c>
      <c r="E482" s="57" t="s">
        <v>370</v>
      </c>
      <c r="F482" s="81">
        <f>IF($E$11="",'3.1.16'!Y467/1000,Matrix!$E$11+('3.1.16'!Y467/1000))</f>
        <v>8.0757359773435525E-2</v>
      </c>
      <c r="G482" s="60">
        <f>IF($E$11="",'3.1.16'!Z467/1000,Matrix!$E$11+('3.1.16'!Z467/1000))</f>
        <v>8.3057359773435521E-2</v>
      </c>
      <c r="H482" s="63">
        <f>IF($E$11="",'3.1.16'!AA467/1000,Matrix!$E$11+('3.1.16'!AA467/1000))</f>
        <v>8.3257359773435527E-2</v>
      </c>
      <c r="I482" s="56"/>
      <c r="J482" s="75">
        <f t="array" ref="J482">INDEX($BA$17:$BA$297,MATCH(MIN(IF($BA$17:$BA$297-(F482*(1+$BF$40))&gt;=0,$BA$17:$BA$297-(F482*(1+$BF$40)),"")),$BA$17:$BA$297-(F482*(1+$BF$40)),0))</f>
        <v>8.1000000000000211E-2</v>
      </c>
      <c r="K482" s="60">
        <f t="shared" si="13"/>
        <v>8.3057359773435521E-2</v>
      </c>
      <c r="L482" s="63">
        <f t="shared" si="14"/>
        <v>8.3257359773435527E-2</v>
      </c>
    </row>
    <row r="483" spans="1:12" x14ac:dyDescent="0.25">
      <c r="A483" s="68" t="str">
        <f>+'3.1.16'!A468</f>
        <v>2017-08-01</v>
      </c>
      <c r="B483" s="55" t="str">
        <f>+'3.1.16'!B468</f>
        <v>2018-07-31</v>
      </c>
      <c r="C483" s="55">
        <f>+'3.1.16'!C468</f>
        <v>12</v>
      </c>
      <c r="D483" s="55" t="str">
        <f>+'3.1.16'!D468</f>
        <v>CONNECTICUT LIG</v>
      </c>
      <c r="E483" s="55" t="s">
        <v>370</v>
      </c>
      <c r="F483" s="80">
        <f>IF($E$11="",'3.1.16'!Y468/1000,Matrix!$E$11+('3.1.16'!Y468/1000))</f>
        <v>7.9744394248709854E-2</v>
      </c>
      <c r="G483" s="58">
        <f>IF($E$11="",'3.1.16'!Z468/1000,Matrix!$E$11+('3.1.16'!Z468/1000))</f>
        <v>8.2044394248709851E-2</v>
      </c>
      <c r="H483" s="61">
        <f>IF($E$11="",'3.1.16'!AA468/1000,Matrix!$E$11+('3.1.16'!AA468/1000))</f>
        <v>8.2244394248709857E-2</v>
      </c>
      <c r="I483" s="55"/>
      <c r="J483" s="73">
        <f t="array" ref="J483">INDEX($BA$17:$BA$297,MATCH(MIN(IF($BA$17:$BA$297-(F483*(1+$BF$40))&gt;=0,$BA$17:$BA$297-(F483*(1+$BF$40)),"")),$BA$17:$BA$297-(F483*(1+$BF$40)),0))</f>
        <v>7.9950000000000201E-2</v>
      </c>
      <c r="K483" s="58">
        <f t="shared" si="13"/>
        <v>8.2044394248709851E-2</v>
      </c>
      <c r="L483" s="61">
        <f t="shared" si="14"/>
        <v>8.2244394248709857E-2</v>
      </c>
    </row>
    <row r="484" spans="1:12" x14ac:dyDescent="0.25">
      <c r="A484" s="69" t="str">
        <f>+'3.1.16'!A469</f>
        <v>2017-08-01</v>
      </c>
      <c r="B484" s="56" t="str">
        <f>+'3.1.16'!B469</f>
        <v>2019-01-31</v>
      </c>
      <c r="C484" s="56">
        <f>+'3.1.16'!C469</f>
        <v>18</v>
      </c>
      <c r="D484" s="56" t="str">
        <f>+'3.1.16'!D469</f>
        <v>CONNECTICUT LIG</v>
      </c>
      <c r="E484" s="56" t="s">
        <v>370</v>
      </c>
      <c r="F484" s="79">
        <f>IF($E$11="",'3.1.16'!Y469/1000,Matrix!$E$11+('3.1.16'!Y469/1000))</f>
        <v>8.1890365121217376E-2</v>
      </c>
      <c r="G484" s="59">
        <f>IF($E$11="",'3.1.16'!Z469/1000,Matrix!$E$11+('3.1.16'!Z469/1000))</f>
        <v>8.4190365121217373E-2</v>
      </c>
      <c r="H484" s="62">
        <f>IF($E$11="",'3.1.16'!AA469/1000,Matrix!$E$11+('3.1.16'!AA469/1000))</f>
        <v>8.4390365121217364E-2</v>
      </c>
      <c r="I484" s="56"/>
      <c r="J484" s="74">
        <f t="array" ref="J484">INDEX($BA$17:$BA$297,MATCH(MIN(IF($BA$17:$BA$297-(F484*(1+$BF$40))&gt;=0,$BA$17:$BA$297-(F484*(1+$BF$40)),"")),$BA$17:$BA$297-(F484*(1+$BF$40)),0))</f>
        <v>8.2400000000000223E-2</v>
      </c>
      <c r="K484" s="59">
        <f t="shared" si="13"/>
        <v>8.4190365121217373E-2</v>
      </c>
      <c r="L484" s="62">
        <f t="shared" si="14"/>
        <v>8.4390365121217364E-2</v>
      </c>
    </row>
    <row r="485" spans="1:12" x14ac:dyDescent="0.25">
      <c r="A485" s="69" t="str">
        <f>+'3.1.16'!A470</f>
        <v>2017-08-01</v>
      </c>
      <c r="B485" s="56" t="str">
        <f>+'3.1.16'!B470</f>
        <v>2019-07-31</v>
      </c>
      <c r="C485" s="56">
        <f>+'3.1.16'!C470</f>
        <v>24</v>
      </c>
      <c r="D485" s="56" t="str">
        <f>+'3.1.16'!D470</f>
        <v>CONNECTICUT LIG</v>
      </c>
      <c r="E485" s="56" t="s">
        <v>370</v>
      </c>
      <c r="F485" s="79">
        <f>IF($E$11="",'3.1.16'!Y470/1000,Matrix!$E$11+('3.1.16'!Y470/1000))</f>
        <v>8.1985323013053224E-2</v>
      </c>
      <c r="G485" s="59">
        <f>IF($E$11="",'3.1.16'!Z470/1000,Matrix!$E$11+('3.1.16'!Z470/1000))</f>
        <v>8.428532301305322E-2</v>
      </c>
      <c r="H485" s="62">
        <f>IF($E$11="",'3.1.16'!AA470/1000,Matrix!$E$11+('3.1.16'!AA470/1000))</f>
        <v>8.4485323013053212E-2</v>
      </c>
      <c r="I485" s="56"/>
      <c r="J485" s="74">
        <f t="array" ref="J485">INDEX($BA$17:$BA$297,MATCH(MIN(IF($BA$17:$BA$297-(F485*(1+$BF$40))&gt;=0,$BA$17:$BA$297-(F485*(1+$BF$40)),"")),$BA$17:$BA$297-(F485*(1+$BF$40)),0))</f>
        <v>8.2400000000000223E-2</v>
      </c>
      <c r="K485" s="59">
        <f t="shared" si="13"/>
        <v>8.428532301305322E-2</v>
      </c>
      <c r="L485" s="62">
        <f t="shared" si="14"/>
        <v>8.4485323013053212E-2</v>
      </c>
    </row>
    <row r="486" spans="1:12" x14ac:dyDescent="0.25">
      <c r="A486" s="69" t="str">
        <f>+'3.1.16'!A471</f>
        <v>2017-08-01</v>
      </c>
      <c r="B486" s="56" t="str">
        <f>+'3.1.16'!B471</f>
        <v>2020-01-31</v>
      </c>
      <c r="C486" s="56">
        <f>+'3.1.16'!C471</f>
        <v>30</v>
      </c>
      <c r="D486" s="56" t="str">
        <f>+'3.1.16'!D471</f>
        <v>CONNECTICUT LIG</v>
      </c>
      <c r="E486" s="56" t="s">
        <v>370</v>
      </c>
      <c r="F486" s="79">
        <f>IF($E$11="",'3.1.16'!Y471/1000,Matrix!$E$11+('3.1.16'!Y471/1000))</f>
        <v>8.14512768686185E-2</v>
      </c>
      <c r="G486" s="59">
        <f>IF($E$11="",'3.1.16'!Z471/1000,Matrix!$E$11+('3.1.16'!Z471/1000))</f>
        <v>8.3751276868618496E-2</v>
      </c>
      <c r="H486" s="62">
        <f>IF($E$11="",'3.1.16'!AA471/1000,Matrix!$E$11+('3.1.16'!AA471/1000))</f>
        <v>8.3951276868618488E-2</v>
      </c>
      <c r="I486" s="56"/>
      <c r="J486" s="74">
        <f t="array" ref="J486">INDEX($BA$17:$BA$297,MATCH(MIN(IF($BA$17:$BA$297-(F486*(1+$BF$40))&gt;=0,$BA$17:$BA$297-(F486*(1+$BF$40)),"")),$BA$17:$BA$297-(F486*(1+$BF$40)),0))</f>
        <v>8.1700000000000217E-2</v>
      </c>
      <c r="K486" s="59">
        <f t="shared" si="13"/>
        <v>8.3751276868618496E-2</v>
      </c>
      <c r="L486" s="62">
        <f t="shared" si="14"/>
        <v>8.3951276868618488E-2</v>
      </c>
    </row>
    <row r="487" spans="1:12" x14ac:dyDescent="0.25">
      <c r="A487" s="70" t="str">
        <f>+'3.1.16'!A472</f>
        <v>2017-08-01</v>
      </c>
      <c r="B487" s="57" t="str">
        <f>+'3.1.16'!B472</f>
        <v>2020-07-31</v>
      </c>
      <c r="C487" s="57">
        <f>+'3.1.16'!C472</f>
        <v>36</v>
      </c>
      <c r="D487" s="57" t="str">
        <f>+'3.1.16'!D472</f>
        <v>CONNECTICUT LIG</v>
      </c>
      <c r="E487" s="57" t="s">
        <v>370</v>
      </c>
      <c r="F487" s="81">
        <f>IF($E$11="",'3.1.16'!Y472/1000,Matrix!$E$11+('3.1.16'!Y472/1000))</f>
        <v>8.0704893806689243E-2</v>
      </c>
      <c r="G487" s="60">
        <f>IF($E$11="",'3.1.16'!Z472/1000,Matrix!$E$11+('3.1.16'!Z472/1000))</f>
        <v>8.3004893806689239E-2</v>
      </c>
      <c r="H487" s="63">
        <f>IF($E$11="",'3.1.16'!AA472/1000,Matrix!$E$11+('3.1.16'!AA472/1000))</f>
        <v>8.3204893806689245E-2</v>
      </c>
      <c r="I487" s="56"/>
      <c r="J487" s="75">
        <f t="array" ref="J487">INDEX($BA$17:$BA$297,MATCH(MIN(IF($BA$17:$BA$297-(F487*(1+$BF$40))&gt;=0,$BA$17:$BA$297-(F487*(1+$BF$40)),"")),$BA$17:$BA$297-(F487*(1+$BF$40)),0))</f>
        <v>8.1000000000000211E-2</v>
      </c>
      <c r="K487" s="60">
        <f t="shared" si="13"/>
        <v>8.3004893806689239E-2</v>
      </c>
      <c r="L487" s="63">
        <f t="shared" si="14"/>
        <v>8.3204893806689245E-2</v>
      </c>
    </row>
    <row r="488" spans="1:12" x14ac:dyDescent="0.25">
      <c r="A488" s="68" t="str">
        <f>+'3.1.16'!A473</f>
        <v>2017-09-01</v>
      </c>
      <c r="B488" s="55" t="str">
        <f>+'3.1.16'!B473</f>
        <v>2018-08-31</v>
      </c>
      <c r="C488" s="55">
        <f>+'3.1.16'!C473</f>
        <v>12</v>
      </c>
      <c r="D488" s="55" t="str">
        <f>+'3.1.16'!D473</f>
        <v>CONNECTICUT LIG</v>
      </c>
      <c r="E488" s="55" t="s">
        <v>370</v>
      </c>
      <c r="F488" s="80">
        <f>IF($E$11="",'3.1.16'!Y473/1000,Matrix!$E$11+('3.1.16'!Y473/1000))</f>
        <v>8.0208466679465601E-2</v>
      </c>
      <c r="G488" s="58">
        <f>IF($E$11="",'3.1.16'!Z473/1000,Matrix!$E$11+('3.1.16'!Z473/1000))</f>
        <v>8.2508466679465597E-2</v>
      </c>
      <c r="H488" s="61">
        <f>IF($E$11="",'3.1.16'!AA473/1000,Matrix!$E$11+('3.1.16'!AA473/1000))</f>
        <v>8.2708466679465603E-2</v>
      </c>
      <c r="I488" s="55"/>
      <c r="J488" s="73">
        <f t="array" ref="J488">INDEX($BA$17:$BA$297,MATCH(MIN(IF($BA$17:$BA$297-(F488*(1+$BF$40))&gt;=0,$BA$17:$BA$297-(F488*(1+$BF$40)),"")),$BA$17:$BA$297-(F488*(1+$BF$40)),0))</f>
        <v>8.0650000000000208E-2</v>
      </c>
      <c r="K488" s="58">
        <f t="shared" si="13"/>
        <v>8.2508466679465597E-2</v>
      </c>
      <c r="L488" s="61">
        <f t="shared" si="14"/>
        <v>8.2708466679465603E-2</v>
      </c>
    </row>
    <row r="489" spans="1:12" x14ac:dyDescent="0.25">
      <c r="A489" s="69" t="str">
        <f>+'3.1.16'!A474</f>
        <v>2017-09-01</v>
      </c>
      <c r="B489" s="56" t="str">
        <f>+'3.1.16'!B474</f>
        <v>2019-02-28</v>
      </c>
      <c r="C489" s="56">
        <f>+'3.1.16'!C474</f>
        <v>18</v>
      </c>
      <c r="D489" s="56" t="str">
        <f>+'3.1.16'!D474</f>
        <v>CONNECTICUT LIG</v>
      </c>
      <c r="E489" s="56" t="s">
        <v>370</v>
      </c>
      <c r="F489" s="79">
        <f>IF($E$11="",'3.1.16'!Y474/1000,Matrix!$E$11+('3.1.16'!Y474/1000))</f>
        <v>8.4551986984421457E-2</v>
      </c>
      <c r="G489" s="59">
        <f>IF($E$11="",'3.1.16'!Z474/1000,Matrix!$E$11+('3.1.16'!Z474/1000))</f>
        <v>8.6851986984421453E-2</v>
      </c>
      <c r="H489" s="62">
        <f>IF($E$11="",'3.1.16'!AA474/1000,Matrix!$E$11+('3.1.16'!AA474/1000))</f>
        <v>8.7051986984421459E-2</v>
      </c>
      <c r="I489" s="56"/>
      <c r="J489" s="74">
        <f t="array" ref="J489">INDEX($BA$17:$BA$297,MATCH(MIN(IF($BA$17:$BA$297-(F489*(1+$BF$40))&gt;=0,$BA$17:$BA$297-(F489*(1+$BF$40)),"")),$BA$17:$BA$297-(F489*(1+$BF$40)),0))</f>
        <v>8.4850000000000245E-2</v>
      </c>
      <c r="K489" s="59">
        <f t="shared" si="13"/>
        <v>8.6851986984421453E-2</v>
      </c>
      <c r="L489" s="62">
        <f t="shared" si="14"/>
        <v>8.7051986984421459E-2</v>
      </c>
    </row>
    <row r="490" spans="1:12" x14ac:dyDescent="0.25">
      <c r="A490" s="69" t="str">
        <f>+'3.1.16'!A475</f>
        <v>2017-09-01</v>
      </c>
      <c r="B490" s="56" t="str">
        <f>+'3.1.16'!B475</f>
        <v>2019-08-31</v>
      </c>
      <c r="C490" s="56">
        <f>+'3.1.16'!C475</f>
        <v>24</v>
      </c>
      <c r="D490" s="56" t="str">
        <f>+'3.1.16'!D475</f>
        <v>CONNECTICUT LIG</v>
      </c>
      <c r="E490" s="56" t="s">
        <v>370</v>
      </c>
      <c r="F490" s="79">
        <f>IF($E$11="",'3.1.16'!Y475/1000,Matrix!$E$11+('3.1.16'!Y475/1000))</f>
        <v>8.1929394749400697E-2</v>
      </c>
      <c r="G490" s="59">
        <f>IF($E$11="",'3.1.16'!Z475/1000,Matrix!$E$11+('3.1.16'!Z475/1000))</f>
        <v>8.4229394749400693E-2</v>
      </c>
      <c r="H490" s="62">
        <f>IF($E$11="",'3.1.16'!AA475/1000,Matrix!$E$11+('3.1.16'!AA475/1000))</f>
        <v>8.4429394749400699E-2</v>
      </c>
      <c r="I490" s="56"/>
      <c r="J490" s="74">
        <f t="array" ref="J490">INDEX($BA$17:$BA$297,MATCH(MIN(IF($BA$17:$BA$297-(F490*(1+$BF$40))&gt;=0,$BA$17:$BA$297-(F490*(1+$BF$40)),"")),$BA$17:$BA$297-(F490*(1+$BF$40)),0))</f>
        <v>8.2400000000000223E-2</v>
      </c>
      <c r="K490" s="59">
        <f t="shared" si="13"/>
        <v>8.4229394749400693E-2</v>
      </c>
      <c r="L490" s="62">
        <f t="shared" si="14"/>
        <v>8.4429394749400699E-2</v>
      </c>
    </row>
    <row r="491" spans="1:12" x14ac:dyDescent="0.25">
      <c r="A491" s="69" t="str">
        <f>+'3.1.16'!A476</f>
        <v>2017-09-01</v>
      </c>
      <c r="B491" s="56" t="str">
        <f>+'3.1.16'!B476</f>
        <v>2020-02-29</v>
      </c>
      <c r="C491" s="56">
        <f>+'3.1.16'!C476</f>
        <v>30</v>
      </c>
      <c r="D491" s="56" t="str">
        <f>+'3.1.16'!D476</f>
        <v>CONNECTICUT LIG</v>
      </c>
      <c r="E491" s="56" t="s">
        <v>370</v>
      </c>
      <c r="F491" s="79">
        <f>IF($E$11="",'3.1.16'!Y476/1000,Matrix!$E$11+('3.1.16'!Y476/1000))</f>
        <v>8.2803240962613864E-2</v>
      </c>
      <c r="G491" s="59">
        <f>IF($E$11="",'3.1.16'!Z476/1000,Matrix!$E$11+('3.1.16'!Z476/1000))</f>
        <v>8.5103240962613874E-2</v>
      </c>
      <c r="H491" s="62">
        <f>IF($E$11="",'3.1.16'!AA476/1000,Matrix!$E$11+('3.1.16'!AA476/1000))</f>
        <v>8.5303240962613866E-2</v>
      </c>
      <c r="I491" s="56"/>
      <c r="J491" s="74">
        <f t="array" ref="J491">INDEX($BA$17:$BA$297,MATCH(MIN(IF($BA$17:$BA$297-(F491*(1+$BF$40))&gt;=0,$BA$17:$BA$297-(F491*(1+$BF$40)),"")),$BA$17:$BA$297-(F491*(1+$BF$40)),0))</f>
        <v>8.3100000000000229E-2</v>
      </c>
      <c r="K491" s="59">
        <f t="shared" si="13"/>
        <v>8.5103240962613874E-2</v>
      </c>
      <c r="L491" s="62">
        <f t="shared" si="14"/>
        <v>8.5303240962613866E-2</v>
      </c>
    </row>
    <row r="492" spans="1:12" x14ac:dyDescent="0.25">
      <c r="A492" s="70" t="str">
        <f>+'3.1.16'!A477</f>
        <v>2017-09-01</v>
      </c>
      <c r="B492" s="57" t="str">
        <f>+'3.1.16'!B477</f>
        <v>2020-08-31</v>
      </c>
      <c r="C492" s="57">
        <f>+'3.1.16'!C477</f>
        <v>36</v>
      </c>
      <c r="D492" s="57" t="str">
        <f>+'3.1.16'!D477</f>
        <v>CONNECTICUT LIG</v>
      </c>
      <c r="E492" s="57" t="s">
        <v>370</v>
      </c>
      <c r="F492" s="81">
        <f>IF($E$11="",'3.1.16'!Y477/1000,Matrix!$E$11+('3.1.16'!Y477/1000))</f>
        <v>8.0719958895496227E-2</v>
      </c>
      <c r="G492" s="60">
        <f>IF($E$11="",'3.1.16'!Z477/1000,Matrix!$E$11+('3.1.16'!Z477/1000))</f>
        <v>8.3019958895496238E-2</v>
      </c>
      <c r="H492" s="63">
        <f>IF($E$11="",'3.1.16'!AA477/1000,Matrix!$E$11+('3.1.16'!AA477/1000))</f>
        <v>8.3219958895496229E-2</v>
      </c>
      <c r="I492" s="56"/>
      <c r="J492" s="75">
        <f t="array" ref="J492">INDEX($BA$17:$BA$297,MATCH(MIN(IF($BA$17:$BA$297-(F492*(1+$BF$40))&gt;=0,$BA$17:$BA$297-(F492*(1+$BF$40)),"")),$BA$17:$BA$297-(F492*(1+$BF$40)),0))</f>
        <v>8.1000000000000211E-2</v>
      </c>
      <c r="K492" s="60">
        <f t="shared" si="13"/>
        <v>8.3019958895496238E-2</v>
      </c>
      <c r="L492" s="63">
        <f t="shared" si="14"/>
        <v>8.3219958895496229E-2</v>
      </c>
    </row>
    <row r="493" spans="1:12" x14ac:dyDescent="0.25">
      <c r="A493" s="68" t="str">
        <f>+'3.1.16'!A478</f>
        <v>2017-10-01</v>
      </c>
      <c r="B493" s="55" t="str">
        <f>+'3.1.16'!B478</f>
        <v>2018-09-30</v>
      </c>
      <c r="C493" s="55">
        <f>+'3.1.16'!C478</f>
        <v>12</v>
      </c>
      <c r="D493" s="55" t="str">
        <f>+'3.1.16'!D478</f>
        <v>CONNECTICUT LIG</v>
      </c>
      <c r="E493" s="55" t="s">
        <v>370</v>
      </c>
      <c r="F493" s="80">
        <f>IF($E$11="",'3.1.16'!Y478/1000,Matrix!$E$11+('3.1.16'!Y478/1000))</f>
        <v>8.0651179098302009E-2</v>
      </c>
      <c r="G493" s="58">
        <f>IF($E$11="",'3.1.16'!Z478/1000,Matrix!$E$11+('3.1.16'!Z478/1000))</f>
        <v>8.2951179098302005E-2</v>
      </c>
      <c r="H493" s="61">
        <f>IF($E$11="",'3.1.16'!AA478/1000,Matrix!$E$11+('3.1.16'!AA478/1000))</f>
        <v>8.3151179098302011E-2</v>
      </c>
      <c r="I493" s="55"/>
      <c r="J493" s="73">
        <f t="array" ref="J493">INDEX($BA$17:$BA$297,MATCH(MIN(IF($BA$17:$BA$297-(F493*(1+$BF$40))&gt;=0,$BA$17:$BA$297-(F493*(1+$BF$40)),"")),$BA$17:$BA$297-(F493*(1+$BF$40)),0))</f>
        <v>8.1000000000000211E-2</v>
      </c>
      <c r="K493" s="58">
        <f t="shared" si="13"/>
        <v>8.2951179098302005E-2</v>
      </c>
      <c r="L493" s="61">
        <f t="shared" si="14"/>
        <v>8.3151179098302011E-2</v>
      </c>
    </row>
    <row r="494" spans="1:12" x14ac:dyDescent="0.25">
      <c r="A494" s="69" t="str">
        <f>+'3.1.16'!A479</f>
        <v>2017-10-01</v>
      </c>
      <c r="B494" s="56" t="str">
        <f>+'3.1.16'!B479</f>
        <v>2019-03-31</v>
      </c>
      <c r="C494" s="56">
        <f>+'3.1.16'!C479</f>
        <v>18</v>
      </c>
      <c r="D494" s="56" t="str">
        <f>+'3.1.16'!D479</f>
        <v>CONNECTICUT LIG</v>
      </c>
      <c r="E494" s="56" t="s">
        <v>370</v>
      </c>
      <c r="F494" s="79">
        <f>IF($E$11="",'3.1.16'!Y479/1000,Matrix!$E$11+('3.1.16'!Y479/1000))</f>
        <v>8.5797643210087843E-2</v>
      </c>
      <c r="G494" s="59">
        <f>IF($E$11="",'3.1.16'!Z479/1000,Matrix!$E$11+('3.1.16'!Z479/1000))</f>
        <v>8.8097643210087839E-2</v>
      </c>
      <c r="H494" s="62">
        <f>IF($E$11="",'3.1.16'!AA479/1000,Matrix!$E$11+('3.1.16'!AA479/1000))</f>
        <v>8.8297643210087845E-2</v>
      </c>
      <c r="I494" s="56"/>
      <c r="J494" s="74">
        <f t="array" ref="J494">INDEX($BA$17:$BA$297,MATCH(MIN(IF($BA$17:$BA$297-(F494*(1+$BF$40))&gt;=0,$BA$17:$BA$297-(F494*(1+$BF$40)),"")),$BA$17:$BA$297-(F494*(1+$BF$40)),0))</f>
        <v>8.6250000000000257E-2</v>
      </c>
      <c r="K494" s="59">
        <f t="shared" si="13"/>
        <v>8.8097643210087839E-2</v>
      </c>
      <c r="L494" s="62">
        <f t="shared" si="14"/>
        <v>8.8297643210087845E-2</v>
      </c>
    </row>
    <row r="495" spans="1:12" x14ac:dyDescent="0.25">
      <c r="A495" s="69" t="str">
        <f>+'3.1.16'!A480</f>
        <v>2017-10-01</v>
      </c>
      <c r="B495" s="56" t="str">
        <f>+'3.1.16'!B480</f>
        <v>2019-09-30</v>
      </c>
      <c r="C495" s="56">
        <f>+'3.1.16'!C480</f>
        <v>24</v>
      </c>
      <c r="D495" s="56" t="str">
        <f>+'3.1.16'!D480</f>
        <v>CONNECTICUT LIG</v>
      </c>
      <c r="E495" s="56" t="s">
        <v>370</v>
      </c>
      <c r="F495" s="79">
        <f>IF($E$11="",'3.1.16'!Y480/1000,Matrix!$E$11+('3.1.16'!Y480/1000))</f>
        <v>8.1853518494596447E-2</v>
      </c>
      <c r="G495" s="59">
        <f>IF($E$11="",'3.1.16'!Z480/1000,Matrix!$E$11+('3.1.16'!Z480/1000))</f>
        <v>8.4153518494596444E-2</v>
      </c>
      <c r="H495" s="62">
        <f>IF($E$11="",'3.1.16'!AA480/1000,Matrix!$E$11+('3.1.16'!AA480/1000))</f>
        <v>8.4353518494596449E-2</v>
      </c>
      <c r="I495" s="56"/>
      <c r="J495" s="74">
        <f t="array" ref="J495">INDEX($BA$17:$BA$297,MATCH(MIN(IF($BA$17:$BA$297-(F495*(1+$BF$40))&gt;=0,$BA$17:$BA$297-(F495*(1+$BF$40)),"")),$BA$17:$BA$297-(F495*(1+$BF$40)),0))</f>
        <v>8.205000000000022E-2</v>
      </c>
      <c r="K495" s="59">
        <f t="shared" si="13"/>
        <v>8.4153518494596444E-2</v>
      </c>
      <c r="L495" s="62">
        <f t="shared" si="14"/>
        <v>8.4353518494596449E-2</v>
      </c>
    </row>
    <row r="496" spans="1:12" x14ac:dyDescent="0.25">
      <c r="A496" s="69" t="str">
        <f>+'3.1.16'!A481</f>
        <v>2017-10-01</v>
      </c>
      <c r="B496" s="56" t="str">
        <f>+'3.1.16'!B481</f>
        <v>2020-03-31</v>
      </c>
      <c r="C496" s="56">
        <f>+'3.1.16'!C481</f>
        <v>30</v>
      </c>
      <c r="D496" s="56" t="str">
        <f>+'3.1.16'!D481</f>
        <v>CONNECTICUT LIG</v>
      </c>
      <c r="E496" s="56" t="s">
        <v>370</v>
      </c>
      <c r="F496" s="79">
        <f>IF($E$11="",'3.1.16'!Y481/1000,Matrix!$E$11+('3.1.16'!Y481/1000))</f>
        <v>8.3258676129603942E-2</v>
      </c>
      <c r="G496" s="59">
        <f>IF($E$11="",'3.1.16'!Z481/1000,Matrix!$E$11+('3.1.16'!Z481/1000))</f>
        <v>8.5558676129603939E-2</v>
      </c>
      <c r="H496" s="62">
        <f>IF($E$11="",'3.1.16'!AA481/1000,Matrix!$E$11+('3.1.16'!AA481/1000))</f>
        <v>8.5758676129603945E-2</v>
      </c>
      <c r="I496" s="56"/>
      <c r="J496" s="74">
        <f t="array" ref="J496">INDEX($BA$17:$BA$297,MATCH(MIN(IF($BA$17:$BA$297-(F496*(1+$BF$40))&gt;=0,$BA$17:$BA$297-(F496*(1+$BF$40)),"")),$BA$17:$BA$297-(F496*(1+$BF$40)),0))</f>
        <v>8.3800000000000235E-2</v>
      </c>
      <c r="K496" s="59">
        <f t="shared" si="13"/>
        <v>8.5558676129603939E-2</v>
      </c>
      <c r="L496" s="62">
        <f t="shared" si="14"/>
        <v>8.5758676129603945E-2</v>
      </c>
    </row>
    <row r="497" spans="1:12" x14ac:dyDescent="0.25">
      <c r="A497" s="70" t="str">
        <f>+'3.1.16'!A482</f>
        <v>2017-10-01</v>
      </c>
      <c r="B497" s="57" t="str">
        <f>+'3.1.16'!B482</f>
        <v>2020-09-30</v>
      </c>
      <c r="C497" s="57">
        <f>+'3.1.16'!C482</f>
        <v>36</v>
      </c>
      <c r="D497" s="57" t="str">
        <f>+'3.1.16'!D482</f>
        <v>CONNECTICUT LIG</v>
      </c>
      <c r="E497" s="57" t="s">
        <v>370</v>
      </c>
      <c r="F497" s="81">
        <f>IF($E$11="",'3.1.16'!Y482/1000,Matrix!$E$11+('3.1.16'!Y482/1000))</f>
        <v>8.1083090985360096E-2</v>
      </c>
      <c r="G497" s="60">
        <f>IF($E$11="",'3.1.16'!Z482/1000,Matrix!$E$11+('3.1.16'!Z482/1000))</f>
        <v>8.3383090985360092E-2</v>
      </c>
      <c r="H497" s="63">
        <f>IF($E$11="",'3.1.16'!AA482/1000,Matrix!$E$11+('3.1.16'!AA482/1000))</f>
        <v>8.3583090985360098E-2</v>
      </c>
      <c r="I497" s="56"/>
      <c r="J497" s="75">
        <f t="array" ref="J497">INDEX($BA$17:$BA$297,MATCH(MIN(IF($BA$17:$BA$297-(F497*(1+$BF$40))&gt;=0,$BA$17:$BA$297-(F497*(1+$BF$40)),"")),$BA$17:$BA$297-(F497*(1+$BF$40)),0))</f>
        <v>8.1350000000000214E-2</v>
      </c>
      <c r="K497" s="60">
        <f t="shared" si="13"/>
        <v>8.3383090985360092E-2</v>
      </c>
      <c r="L497" s="63">
        <f t="shared" si="14"/>
        <v>8.3583090985360098E-2</v>
      </c>
    </row>
    <row r="498" spans="1:12" x14ac:dyDescent="0.25">
      <c r="A498" s="68" t="str">
        <f>+'3.1.16'!A483</f>
        <v>2016-11-01</v>
      </c>
      <c r="B498" s="55" t="str">
        <f>+'3.1.16'!B483</f>
        <v>2017-10-31</v>
      </c>
      <c r="C498" s="55">
        <f>+'3.1.16'!C483</f>
        <v>12</v>
      </c>
      <c r="D498" s="55" t="str">
        <f>+'3.1.16'!D483</f>
        <v>BGEMD</v>
      </c>
      <c r="E498" s="55" t="s">
        <v>370</v>
      </c>
      <c r="F498" s="80">
        <f>IF($E$11="",'3.1.16'!Y483/1000,Matrix!$E$11+('3.1.16'!Y483/1000))</f>
        <v>7.8956331719103615E-2</v>
      </c>
      <c r="G498" s="58">
        <f>IF($E$11="",'3.1.16'!Z483/1000,Matrix!$E$11+('3.1.16'!Z483/1000))</f>
        <v>8.1256331719103611E-2</v>
      </c>
      <c r="H498" s="61">
        <f>IF($E$11="",'3.1.16'!AA483/1000,Matrix!$E$11+('3.1.16'!AA483/1000))</f>
        <v>8.1456331719103617E-2</v>
      </c>
      <c r="I498" s="55"/>
      <c r="J498" s="73">
        <f>+F498</f>
        <v>7.8956331719103615E-2</v>
      </c>
      <c r="K498" s="58">
        <f t="shared" si="13"/>
        <v>8.1256331719103611E-2</v>
      </c>
      <c r="L498" s="61">
        <f t="shared" si="14"/>
        <v>8.1456331719103617E-2</v>
      </c>
    </row>
    <row r="499" spans="1:12" x14ac:dyDescent="0.25">
      <c r="A499" s="69" t="str">
        <f>+'3.1.16'!A484</f>
        <v>2016-11-01</v>
      </c>
      <c r="B499" s="56" t="str">
        <f>+'3.1.16'!B484</f>
        <v>2018-04-30</v>
      </c>
      <c r="C499" s="56">
        <f>+'3.1.16'!C484</f>
        <v>18</v>
      </c>
      <c r="D499" s="56" t="str">
        <f>+'3.1.16'!D484</f>
        <v>BGEMD</v>
      </c>
      <c r="E499" s="56" t="s">
        <v>370</v>
      </c>
      <c r="F499" s="79">
        <f>IF($E$11="",'3.1.16'!Y484/1000,Matrix!$E$11+('3.1.16'!Y484/1000))</f>
        <v>7.936472481675369E-2</v>
      </c>
      <c r="G499" s="59">
        <f>IF($E$11="",'3.1.16'!Z484/1000,Matrix!$E$11+('3.1.16'!Z484/1000))</f>
        <v>8.1664724816753687E-2</v>
      </c>
      <c r="H499" s="62">
        <f>IF($E$11="",'3.1.16'!AA484/1000,Matrix!$E$11+('3.1.16'!AA484/1000))</f>
        <v>8.1864724816753692E-2</v>
      </c>
      <c r="I499" s="56"/>
      <c r="J499" s="74">
        <f t="shared" ref="J499:J562" si="15">+F499</f>
        <v>7.936472481675369E-2</v>
      </c>
      <c r="K499" s="59">
        <f t="shared" ref="K499:K562" si="16">+G499</f>
        <v>8.1664724816753687E-2</v>
      </c>
      <c r="L499" s="62">
        <f t="shared" ref="L499:L562" si="17">+H499</f>
        <v>8.1864724816753692E-2</v>
      </c>
    </row>
    <row r="500" spans="1:12" x14ac:dyDescent="0.25">
      <c r="A500" s="69" t="str">
        <f>+'3.1.16'!A485</f>
        <v>2016-11-01</v>
      </c>
      <c r="B500" s="56" t="str">
        <f>+'3.1.16'!B485</f>
        <v>2018-10-31</v>
      </c>
      <c r="C500" s="56">
        <f>+'3.1.16'!C485</f>
        <v>24</v>
      </c>
      <c r="D500" s="56" t="str">
        <f>+'3.1.16'!D485</f>
        <v>BGEMD</v>
      </c>
      <c r="E500" s="56" t="s">
        <v>370</v>
      </c>
      <c r="F500" s="79">
        <f>IF($E$11="",'3.1.16'!Y485/1000,Matrix!$E$11+('3.1.16'!Y485/1000))</f>
        <v>7.7224770155135861E-2</v>
      </c>
      <c r="G500" s="59">
        <f>IF($E$11="",'3.1.16'!Z485/1000,Matrix!$E$11+('3.1.16'!Z485/1000))</f>
        <v>7.9524770155135857E-2</v>
      </c>
      <c r="H500" s="62">
        <f>IF($E$11="",'3.1.16'!AA485/1000,Matrix!$E$11+('3.1.16'!AA485/1000))</f>
        <v>7.9724770155135863E-2</v>
      </c>
      <c r="I500" s="56"/>
      <c r="J500" s="74">
        <f t="shared" si="15"/>
        <v>7.7224770155135861E-2</v>
      </c>
      <c r="K500" s="59">
        <f t="shared" si="16"/>
        <v>7.9524770155135857E-2</v>
      </c>
      <c r="L500" s="62">
        <f t="shared" si="17"/>
        <v>7.9724770155135863E-2</v>
      </c>
    </row>
    <row r="501" spans="1:12" x14ac:dyDescent="0.25">
      <c r="A501" s="69" t="str">
        <f>+'3.1.16'!A486</f>
        <v>2016-11-01</v>
      </c>
      <c r="B501" s="56" t="str">
        <f>+'3.1.16'!B486</f>
        <v>2019-04-30</v>
      </c>
      <c r="C501" s="56">
        <f>+'3.1.16'!C486</f>
        <v>30</v>
      </c>
      <c r="D501" s="56" t="str">
        <f>+'3.1.16'!D486</f>
        <v>BGEMD</v>
      </c>
      <c r="E501" s="56" t="s">
        <v>370</v>
      </c>
      <c r="F501" s="79">
        <f>IF($E$11="",'3.1.16'!Y486/1000,Matrix!$E$11+('3.1.16'!Y486/1000))</f>
        <v>7.744600247101599E-2</v>
      </c>
      <c r="G501" s="59">
        <f>IF($E$11="",'3.1.16'!Z486/1000,Matrix!$E$11+('3.1.16'!Z486/1000))</f>
        <v>7.9746002471015986E-2</v>
      </c>
      <c r="H501" s="62">
        <f>IF($E$11="",'3.1.16'!AA486/1000,Matrix!$E$11+('3.1.16'!AA486/1000))</f>
        <v>7.9946002471015992E-2</v>
      </c>
      <c r="I501" s="56"/>
      <c r="J501" s="74">
        <f t="shared" si="15"/>
        <v>7.744600247101599E-2</v>
      </c>
      <c r="K501" s="59">
        <f t="shared" si="16"/>
        <v>7.9746002471015986E-2</v>
      </c>
      <c r="L501" s="62">
        <f t="shared" si="17"/>
        <v>7.9946002471015992E-2</v>
      </c>
    </row>
    <row r="502" spans="1:12" x14ac:dyDescent="0.25">
      <c r="A502" s="70" t="str">
        <f>+'3.1.16'!A487</f>
        <v>2016-11-01</v>
      </c>
      <c r="B502" s="57" t="str">
        <f>+'3.1.16'!B487</f>
        <v>2019-10-31</v>
      </c>
      <c r="C502" s="57">
        <f>+'3.1.16'!C487</f>
        <v>36</v>
      </c>
      <c r="D502" s="57" t="str">
        <f>+'3.1.16'!D487</f>
        <v>BGEMD</v>
      </c>
      <c r="E502" s="57" t="s">
        <v>370</v>
      </c>
      <c r="F502" s="81">
        <f>IF($E$11="",'3.1.16'!Y487/1000,Matrix!$E$11+('3.1.16'!Y487/1000))</f>
        <v>7.5383182814109995E-2</v>
      </c>
      <c r="G502" s="60">
        <f>IF($E$11="",'3.1.16'!Z487/1000,Matrix!$E$11+('3.1.16'!Z487/1000))</f>
        <v>7.7683182814109991E-2</v>
      </c>
      <c r="H502" s="63">
        <f>IF($E$11="",'3.1.16'!AA487/1000,Matrix!$E$11+('3.1.16'!AA487/1000))</f>
        <v>7.7883182814109997E-2</v>
      </c>
      <c r="I502" s="56"/>
      <c r="J502" s="75">
        <f t="shared" si="15"/>
        <v>7.5383182814109995E-2</v>
      </c>
      <c r="K502" s="60">
        <f t="shared" si="16"/>
        <v>7.7683182814109991E-2</v>
      </c>
      <c r="L502" s="63">
        <f t="shared" si="17"/>
        <v>7.7883182814109997E-2</v>
      </c>
    </row>
    <row r="503" spans="1:12" x14ac:dyDescent="0.25">
      <c r="A503" s="68" t="str">
        <f>+'3.1.16'!A488</f>
        <v>2016-12-01</v>
      </c>
      <c r="B503" s="55" t="str">
        <f>+'3.1.16'!B488</f>
        <v>2017-11-30</v>
      </c>
      <c r="C503" s="55">
        <f>+'3.1.16'!C488</f>
        <v>12</v>
      </c>
      <c r="D503" s="55" t="str">
        <f>+'3.1.16'!D488</f>
        <v>BGEMD</v>
      </c>
      <c r="E503" s="55" t="s">
        <v>370</v>
      </c>
      <c r="F503" s="80">
        <f>IF($E$11="",'3.1.16'!Y488/1000,Matrix!$E$11+('3.1.16'!Y488/1000))</f>
        <v>7.8474418138881244E-2</v>
      </c>
      <c r="G503" s="58">
        <f>IF($E$11="",'3.1.16'!Z488/1000,Matrix!$E$11+('3.1.16'!Z488/1000))</f>
        <v>8.077441813888124E-2</v>
      </c>
      <c r="H503" s="61">
        <f>IF($E$11="",'3.1.16'!AA488/1000,Matrix!$E$11+('3.1.16'!AA488/1000))</f>
        <v>8.0974418138881246E-2</v>
      </c>
      <c r="I503" s="55"/>
      <c r="J503" s="73">
        <f t="shared" si="15"/>
        <v>7.8474418138881244E-2</v>
      </c>
      <c r="K503" s="58">
        <f t="shared" si="16"/>
        <v>8.077441813888124E-2</v>
      </c>
      <c r="L503" s="61">
        <f t="shared" si="17"/>
        <v>8.0974418138881246E-2</v>
      </c>
    </row>
    <row r="504" spans="1:12" x14ac:dyDescent="0.25">
      <c r="A504" s="69" t="str">
        <f>+'3.1.16'!A489</f>
        <v>2016-12-01</v>
      </c>
      <c r="B504" s="56" t="str">
        <f>+'3.1.16'!B489</f>
        <v>2018-05-31</v>
      </c>
      <c r="C504" s="56">
        <f>+'3.1.16'!C489</f>
        <v>18</v>
      </c>
      <c r="D504" s="56" t="str">
        <f>+'3.1.16'!D489</f>
        <v>BGEMD</v>
      </c>
      <c r="E504" s="56" t="s">
        <v>370</v>
      </c>
      <c r="F504" s="79">
        <f>IF($E$11="",'3.1.16'!Y489/1000,Matrix!$E$11+('3.1.16'!Y489/1000))</f>
        <v>7.888882202290369E-2</v>
      </c>
      <c r="G504" s="59">
        <f>IF($E$11="",'3.1.16'!Z489/1000,Matrix!$E$11+('3.1.16'!Z489/1000))</f>
        <v>8.1188822022903687E-2</v>
      </c>
      <c r="H504" s="62">
        <f>IF($E$11="",'3.1.16'!AA489/1000,Matrix!$E$11+('3.1.16'!AA489/1000))</f>
        <v>8.1388822022903692E-2</v>
      </c>
      <c r="I504" s="56"/>
      <c r="J504" s="74">
        <f t="shared" si="15"/>
        <v>7.888882202290369E-2</v>
      </c>
      <c r="K504" s="59">
        <f t="shared" si="16"/>
        <v>8.1188822022903687E-2</v>
      </c>
      <c r="L504" s="62">
        <f t="shared" si="17"/>
        <v>8.1388822022903692E-2</v>
      </c>
    </row>
    <row r="505" spans="1:12" x14ac:dyDescent="0.25">
      <c r="A505" s="69" t="str">
        <f>+'3.1.16'!A490</f>
        <v>2016-12-01</v>
      </c>
      <c r="B505" s="56" t="str">
        <f>+'3.1.16'!B490</f>
        <v>2018-11-30</v>
      </c>
      <c r="C505" s="56">
        <f>+'3.1.16'!C490</f>
        <v>24</v>
      </c>
      <c r="D505" s="56" t="str">
        <f>+'3.1.16'!D490</f>
        <v>BGEMD</v>
      </c>
      <c r="E505" s="56" t="s">
        <v>370</v>
      </c>
      <c r="F505" s="79">
        <f>IF($E$11="",'3.1.16'!Y490/1000,Matrix!$E$11+('3.1.16'!Y490/1000))</f>
        <v>7.6921201078080717E-2</v>
      </c>
      <c r="G505" s="59">
        <f>IF($E$11="",'3.1.16'!Z490/1000,Matrix!$E$11+('3.1.16'!Z490/1000))</f>
        <v>7.9221201078080714E-2</v>
      </c>
      <c r="H505" s="62">
        <f>IF($E$11="",'3.1.16'!AA490/1000,Matrix!$E$11+('3.1.16'!AA490/1000))</f>
        <v>7.9421201078080719E-2</v>
      </c>
      <c r="I505" s="56"/>
      <c r="J505" s="74">
        <f t="shared" si="15"/>
        <v>7.6921201078080717E-2</v>
      </c>
      <c r="K505" s="59">
        <f t="shared" si="16"/>
        <v>7.9221201078080714E-2</v>
      </c>
      <c r="L505" s="62">
        <f t="shared" si="17"/>
        <v>7.9421201078080719E-2</v>
      </c>
    </row>
    <row r="506" spans="1:12" x14ac:dyDescent="0.25">
      <c r="A506" s="69" t="str">
        <f>+'3.1.16'!A491</f>
        <v>2016-12-01</v>
      </c>
      <c r="B506" s="56" t="str">
        <f>+'3.1.16'!B491</f>
        <v>2019-05-31</v>
      </c>
      <c r="C506" s="56">
        <f>+'3.1.16'!C491</f>
        <v>30</v>
      </c>
      <c r="D506" s="56" t="str">
        <f>+'3.1.16'!D491</f>
        <v>BGEMD</v>
      </c>
      <c r="E506" s="56" t="s">
        <v>370</v>
      </c>
      <c r="F506" s="79">
        <f>IF($E$11="",'3.1.16'!Y491/1000,Matrix!$E$11+('3.1.16'!Y491/1000))</f>
        <v>7.713168849920557E-2</v>
      </c>
      <c r="G506" s="59">
        <f>IF($E$11="",'3.1.16'!Z491/1000,Matrix!$E$11+('3.1.16'!Z491/1000))</f>
        <v>7.9431688499205566E-2</v>
      </c>
      <c r="H506" s="62">
        <f>IF($E$11="",'3.1.16'!AA491/1000,Matrix!$E$11+('3.1.16'!AA491/1000))</f>
        <v>7.9631688499205572E-2</v>
      </c>
      <c r="I506" s="56"/>
      <c r="J506" s="74">
        <f t="shared" si="15"/>
        <v>7.713168849920557E-2</v>
      </c>
      <c r="K506" s="59">
        <f t="shared" si="16"/>
        <v>7.9431688499205566E-2</v>
      </c>
      <c r="L506" s="62">
        <f t="shared" si="17"/>
        <v>7.9631688499205572E-2</v>
      </c>
    </row>
    <row r="507" spans="1:12" x14ac:dyDescent="0.25">
      <c r="A507" s="70" t="str">
        <f>+'3.1.16'!A492</f>
        <v>2016-12-01</v>
      </c>
      <c r="B507" s="57" t="str">
        <f>+'3.1.16'!B492</f>
        <v>2019-11-30</v>
      </c>
      <c r="C507" s="57">
        <f>+'3.1.16'!C492</f>
        <v>36</v>
      </c>
      <c r="D507" s="57" t="str">
        <f>+'3.1.16'!D492</f>
        <v>BGEMD</v>
      </c>
      <c r="E507" s="57" t="s">
        <v>370</v>
      </c>
      <c r="F507" s="81">
        <f>IF($E$11="",'3.1.16'!Y492/1000,Matrix!$E$11+('3.1.16'!Y492/1000))</f>
        <v>7.4990535180315412E-2</v>
      </c>
      <c r="G507" s="60">
        <f>IF($E$11="",'3.1.16'!Z492/1000,Matrix!$E$11+('3.1.16'!Z492/1000))</f>
        <v>7.7290535180315423E-2</v>
      </c>
      <c r="H507" s="63">
        <f>IF($E$11="",'3.1.16'!AA492/1000,Matrix!$E$11+('3.1.16'!AA492/1000))</f>
        <v>7.7490535180315415E-2</v>
      </c>
      <c r="I507" s="56"/>
      <c r="J507" s="75">
        <f t="shared" si="15"/>
        <v>7.4990535180315412E-2</v>
      </c>
      <c r="K507" s="60">
        <f t="shared" si="16"/>
        <v>7.7290535180315423E-2</v>
      </c>
      <c r="L507" s="63">
        <f t="shared" si="17"/>
        <v>7.7490535180315415E-2</v>
      </c>
    </row>
    <row r="508" spans="1:12" x14ac:dyDescent="0.25">
      <c r="A508" s="68" t="str">
        <f>+'3.1.16'!A493</f>
        <v>2017-01-01</v>
      </c>
      <c r="B508" s="55" t="str">
        <f>+'3.1.16'!B493</f>
        <v>2017-12-31</v>
      </c>
      <c r="C508" s="55">
        <f>+'3.1.16'!C493</f>
        <v>12</v>
      </c>
      <c r="D508" s="55" t="str">
        <f>+'3.1.16'!D493</f>
        <v>BGEMD</v>
      </c>
      <c r="E508" s="55" t="s">
        <v>370</v>
      </c>
      <c r="F508" s="80">
        <f>IF($E$11="",'3.1.16'!Y493/1000,Matrix!$E$11+('3.1.16'!Y493/1000))</f>
        <v>7.8163168818140324E-2</v>
      </c>
      <c r="G508" s="58">
        <f>IF($E$11="",'3.1.16'!Z493/1000,Matrix!$E$11+('3.1.16'!Z493/1000))</f>
        <v>8.0463168818140321E-2</v>
      </c>
      <c r="H508" s="61">
        <f>IF($E$11="",'3.1.16'!AA493/1000,Matrix!$E$11+('3.1.16'!AA493/1000))</f>
        <v>8.0663168818140327E-2</v>
      </c>
      <c r="I508" s="55"/>
      <c r="J508" s="73">
        <f t="shared" si="15"/>
        <v>7.8163168818140324E-2</v>
      </c>
      <c r="K508" s="58">
        <f t="shared" si="16"/>
        <v>8.0463168818140321E-2</v>
      </c>
      <c r="L508" s="61">
        <f t="shared" si="17"/>
        <v>8.0663168818140327E-2</v>
      </c>
    </row>
    <row r="509" spans="1:12" x14ac:dyDescent="0.25">
      <c r="A509" s="69" t="str">
        <f>+'3.1.16'!A494</f>
        <v>2017-01-01</v>
      </c>
      <c r="B509" s="56" t="str">
        <f>+'3.1.16'!B494</f>
        <v>2018-06-30</v>
      </c>
      <c r="C509" s="56">
        <f>+'3.1.16'!C494</f>
        <v>18</v>
      </c>
      <c r="D509" s="56" t="str">
        <f>+'3.1.16'!D494</f>
        <v>BGEMD</v>
      </c>
      <c r="E509" s="56" t="s">
        <v>370</v>
      </c>
      <c r="F509" s="79">
        <f>IF($E$11="",'3.1.16'!Y494/1000,Matrix!$E$11+('3.1.16'!Y494/1000))</f>
        <v>7.8311620523079231E-2</v>
      </c>
      <c r="G509" s="59">
        <f>IF($E$11="",'3.1.16'!Z494/1000,Matrix!$E$11+('3.1.16'!Z494/1000))</f>
        <v>8.0611620523079228E-2</v>
      </c>
      <c r="H509" s="62">
        <f>IF($E$11="",'3.1.16'!AA494/1000,Matrix!$E$11+('3.1.16'!AA494/1000))</f>
        <v>8.0811620523079233E-2</v>
      </c>
      <c r="I509" s="56"/>
      <c r="J509" s="74">
        <f t="shared" si="15"/>
        <v>7.8311620523079231E-2</v>
      </c>
      <c r="K509" s="59">
        <f t="shared" si="16"/>
        <v>8.0611620523079228E-2</v>
      </c>
      <c r="L509" s="62">
        <f t="shared" si="17"/>
        <v>8.0811620523079233E-2</v>
      </c>
    </row>
    <row r="510" spans="1:12" x14ac:dyDescent="0.25">
      <c r="A510" s="69" t="str">
        <f>+'3.1.16'!A495</f>
        <v>2017-01-01</v>
      </c>
      <c r="B510" s="56" t="str">
        <f>+'3.1.16'!B495</f>
        <v>2018-12-31</v>
      </c>
      <c r="C510" s="56">
        <f>+'3.1.16'!C495</f>
        <v>24</v>
      </c>
      <c r="D510" s="56" t="str">
        <f>+'3.1.16'!D495</f>
        <v>BGEMD</v>
      </c>
      <c r="E510" s="56" t="s">
        <v>370</v>
      </c>
      <c r="F510" s="79">
        <f>IF($E$11="",'3.1.16'!Y495/1000,Matrix!$E$11+('3.1.16'!Y495/1000))</f>
        <v>7.6561168592603368E-2</v>
      </c>
      <c r="G510" s="59">
        <f>IF($E$11="",'3.1.16'!Z495/1000,Matrix!$E$11+('3.1.16'!Z495/1000))</f>
        <v>7.8861168592603365E-2</v>
      </c>
      <c r="H510" s="62">
        <f>IF($E$11="",'3.1.16'!AA495/1000,Matrix!$E$11+('3.1.16'!AA495/1000))</f>
        <v>7.906116859260337E-2</v>
      </c>
      <c r="I510" s="56"/>
      <c r="J510" s="74">
        <f t="shared" si="15"/>
        <v>7.6561168592603368E-2</v>
      </c>
      <c r="K510" s="59">
        <f t="shared" si="16"/>
        <v>7.8861168592603365E-2</v>
      </c>
      <c r="L510" s="62">
        <f t="shared" si="17"/>
        <v>7.906116859260337E-2</v>
      </c>
    </row>
    <row r="511" spans="1:12" x14ac:dyDescent="0.25">
      <c r="A511" s="69" t="str">
        <f>+'3.1.16'!A496</f>
        <v>2017-01-01</v>
      </c>
      <c r="B511" s="56" t="str">
        <f>+'3.1.16'!B496</f>
        <v>2019-06-30</v>
      </c>
      <c r="C511" s="56">
        <f>+'3.1.16'!C496</f>
        <v>30</v>
      </c>
      <c r="D511" s="56" t="str">
        <f>+'3.1.16'!D496</f>
        <v>BGEMD</v>
      </c>
      <c r="E511" s="56" t="s">
        <v>370</v>
      </c>
      <c r="F511" s="79">
        <f>IF($E$11="",'3.1.16'!Y496/1000,Matrix!$E$11+('3.1.16'!Y496/1000))</f>
        <v>7.6543019510480551E-2</v>
      </c>
      <c r="G511" s="59">
        <f>IF($E$11="",'3.1.16'!Z496/1000,Matrix!$E$11+('3.1.16'!Z496/1000))</f>
        <v>7.8843019510480547E-2</v>
      </c>
      <c r="H511" s="62">
        <f>IF($E$11="",'3.1.16'!AA496/1000,Matrix!$E$11+('3.1.16'!AA496/1000))</f>
        <v>7.9043019510480553E-2</v>
      </c>
      <c r="I511" s="56"/>
      <c r="J511" s="74">
        <f t="shared" si="15"/>
        <v>7.6543019510480551E-2</v>
      </c>
      <c r="K511" s="59">
        <f t="shared" si="16"/>
        <v>7.8843019510480547E-2</v>
      </c>
      <c r="L511" s="62">
        <f t="shared" si="17"/>
        <v>7.9043019510480553E-2</v>
      </c>
    </row>
    <row r="512" spans="1:12" x14ac:dyDescent="0.25">
      <c r="A512" s="70" t="str">
        <f>+'3.1.16'!A497</f>
        <v>2017-01-01</v>
      </c>
      <c r="B512" s="57" t="str">
        <f>+'3.1.16'!B497</f>
        <v>2019-12-31</v>
      </c>
      <c r="C512" s="57">
        <f>+'3.1.16'!C497</f>
        <v>36</v>
      </c>
      <c r="D512" s="57" t="str">
        <f>+'3.1.16'!D497</f>
        <v>BGEMD</v>
      </c>
      <c r="E512" s="57" t="s">
        <v>370</v>
      </c>
      <c r="F512" s="81">
        <f>IF($E$11="",'3.1.16'!Y497/1000,Matrix!$E$11+('3.1.16'!Y497/1000))</f>
        <v>7.4532107791413379E-2</v>
      </c>
      <c r="G512" s="60">
        <f>IF($E$11="",'3.1.16'!Z497/1000,Matrix!$E$11+('3.1.16'!Z497/1000))</f>
        <v>7.6832107791413376E-2</v>
      </c>
      <c r="H512" s="63">
        <f>IF($E$11="",'3.1.16'!AA497/1000,Matrix!$E$11+('3.1.16'!AA497/1000))</f>
        <v>7.7032107791413382E-2</v>
      </c>
      <c r="I512" s="56"/>
      <c r="J512" s="75">
        <f t="shared" si="15"/>
        <v>7.4532107791413379E-2</v>
      </c>
      <c r="K512" s="60">
        <f t="shared" si="16"/>
        <v>7.6832107791413376E-2</v>
      </c>
      <c r="L512" s="63">
        <f t="shared" si="17"/>
        <v>7.7032107791413382E-2</v>
      </c>
    </row>
    <row r="513" spans="1:12" x14ac:dyDescent="0.25">
      <c r="A513" s="68" t="str">
        <f>+'3.1.16'!A498</f>
        <v>2017-02-01</v>
      </c>
      <c r="B513" s="55" t="str">
        <f>+'3.1.16'!B498</f>
        <v>2018-01-31</v>
      </c>
      <c r="C513" s="55">
        <f>+'3.1.16'!C498</f>
        <v>12</v>
      </c>
      <c r="D513" s="55" t="str">
        <f>+'3.1.16'!D498</f>
        <v>BGEMD</v>
      </c>
      <c r="E513" s="55" t="s">
        <v>370</v>
      </c>
      <c r="F513" s="80">
        <f>IF($E$11="",'3.1.16'!Y498/1000,Matrix!$E$11+('3.1.16'!Y498/1000))</f>
        <v>7.7901726330223062E-2</v>
      </c>
      <c r="G513" s="58">
        <f>IF($E$11="",'3.1.16'!Z498/1000,Matrix!$E$11+('3.1.16'!Z498/1000))</f>
        <v>8.0201726330223058E-2</v>
      </c>
      <c r="H513" s="61">
        <f>IF($E$11="",'3.1.16'!AA498/1000,Matrix!$E$11+('3.1.16'!AA498/1000))</f>
        <v>8.040172633022305E-2</v>
      </c>
      <c r="I513" s="55"/>
      <c r="J513" s="73">
        <f t="shared" si="15"/>
        <v>7.7901726330223062E-2</v>
      </c>
      <c r="K513" s="58">
        <f t="shared" si="16"/>
        <v>8.0201726330223058E-2</v>
      </c>
      <c r="L513" s="61">
        <f t="shared" si="17"/>
        <v>8.040172633022305E-2</v>
      </c>
    </row>
    <row r="514" spans="1:12" x14ac:dyDescent="0.25">
      <c r="A514" s="69" t="str">
        <f>+'3.1.16'!A499</f>
        <v>2017-02-01</v>
      </c>
      <c r="B514" s="56" t="str">
        <f>+'3.1.16'!B499</f>
        <v>2018-07-31</v>
      </c>
      <c r="C514" s="56">
        <f>+'3.1.16'!C499</f>
        <v>18</v>
      </c>
      <c r="D514" s="56" t="str">
        <f>+'3.1.16'!D499</f>
        <v>BGEMD</v>
      </c>
      <c r="E514" s="56" t="s">
        <v>370</v>
      </c>
      <c r="F514" s="79">
        <f>IF($E$11="",'3.1.16'!Y499/1000,Matrix!$E$11+('3.1.16'!Y499/1000))</f>
        <v>7.7028458291899055E-2</v>
      </c>
      <c r="G514" s="59">
        <f>IF($E$11="",'3.1.16'!Z499/1000,Matrix!$E$11+('3.1.16'!Z499/1000))</f>
        <v>7.9328458291899051E-2</v>
      </c>
      <c r="H514" s="62">
        <f>IF($E$11="",'3.1.16'!AA499/1000,Matrix!$E$11+('3.1.16'!AA499/1000))</f>
        <v>7.9528458291899057E-2</v>
      </c>
      <c r="I514" s="56"/>
      <c r="J514" s="74">
        <f t="shared" si="15"/>
        <v>7.7028458291899055E-2</v>
      </c>
      <c r="K514" s="59">
        <f t="shared" si="16"/>
        <v>7.9328458291899051E-2</v>
      </c>
      <c r="L514" s="62">
        <f t="shared" si="17"/>
        <v>7.9528458291899057E-2</v>
      </c>
    </row>
    <row r="515" spans="1:12" x14ac:dyDescent="0.25">
      <c r="A515" s="69" t="str">
        <f>+'3.1.16'!A500</f>
        <v>2017-02-01</v>
      </c>
      <c r="B515" s="56" t="str">
        <f>+'3.1.16'!B500</f>
        <v>2019-01-31</v>
      </c>
      <c r="C515" s="56">
        <f>+'3.1.16'!C500</f>
        <v>24</v>
      </c>
      <c r="D515" s="56" t="str">
        <f>+'3.1.16'!D500</f>
        <v>BGEMD</v>
      </c>
      <c r="E515" s="56" t="s">
        <v>370</v>
      </c>
      <c r="F515" s="79">
        <f>IF($E$11="",'3.1.16'!Y500/1000,Matrix!$E$11+('3.1.16'!Y500/1000))</f>
        <v>7.6373223081063119E-2</v>
      </c>
      <c r="G515" s="59">
        <f>IF($E$11="",'3.1.16'!Z500/1000,Matrix!$E$11+('3.1.16'!Z500/1000))</f>
        <v>7.8673223081063115E-2</v>
      </c>
      <c r="H515" s="62">
        <f>IF($E$11="",'3.1.16'!AA500/1000,Matrix!$E$11+('3.1.16'!AA500/1000))</f>
        <v>7.8873223081063121E-2</v>
      </c>
      <c r="I515" s="56"/>
      <c r="J515" s="74">
        <f t="shared" si="15"/>
        <v>7.6373223081063119E-2</v>
      </c>
      <c r="K515" s="59">
        <f t="shared" si="16"/>
        <v>7.8673223081063115E-2</v>
      </c>
      <c r="L515" s="62">
        <f t="shared" si="17"/>
        <v>7.8873223081063121E-2</v>
      </c>
    </row>
    <row r="516" spans="1:12" x14ac:dyDescent="0.25">
      <c r="A516" s="69" t="str">
        <f>+'3.1.16'!A501</f>
        <v>2017-02-01</v>
      </c>
      <c r="B516" s="56" t="str">
        <f>+'3.1.16'!B501</f>
        <v>2019-07-31</v>
      </c>
      <c r="C516" s="56">
        <f>+'3.1.16'!C501</f>
        <v>30</v>
      </c>
      <c r="D516" s="56" t="str">
        <f>+'3.1.16'!D501</f>
        <v>BGEMD</v>
      </c>
      <c r="E516" s="56" t="s">
        <v>370</v>
      </c>
      <c r="F516" s="79">
        <f>IF($E$11="",'3.1.16'!Y501/1000,Matrix!$E$11+('3.1.16'!Y501/1000))</f>
        <v>7.5573234569059428E-2</v>
      </c>
      <c r="G516" s="59">
        <f>IF($E$11="",'3.1.16'!Z501/1000,Matrix!$E$11+('3.1.16'!Z501/1000))</f>
        <v>7.7873234569059424E-2</v>
      </c>
      <c r="H516" s="62">
        <f>IF($E$11="",'3.1.16'!AA501/1000,Matrix!$E$11+('3.1.16'!AA501/1000))</f>
        <v>7.807323456905943E-2</v>
      </c>
      <c r="I516" s="56"/>
      <c r="J516" s="74">
        <f t="shared" si="15"/>
        <v>7.5573234569059428E-2</v>
      </c>
      <c r="K516" s="59">
        <f t="shared" si="16"/>
        <v>7.7873234569059424E-2</v>
      </c>
      <c r="L516" s="62">
        <f t="shared" si="17"/>
        <v>7.807323456905943E-2</v>
      </c>
    </row>
    <row r="517" spans="1:12" x14ac:dyDescent="0.25">
      <c r="A517" s="70" t="str">
        <f>+'3.1.16'!A502</f>
        <v>2017-02-01</v>
      </c>
      <c r="B517" s="57" t="str">
        <f>+'3.1.16'!B502</f>
        <v>2020-01-31</v>
      </c>
      <c r="C517" s="57">
        <f>+'3.1.16'!C502</f>
        <v>36</v>
      </c>
      <c r="D517" s="57" t="str">
        <f>+'3.1.16'!D502</f>
        <v>BGEMD</v>
      </c>
      <c r="E517" s="57" t="s">
        <v>370</v>
      </c>
      <c r="F517" s="81">
        <f>IF($E$11="",'3.1.16'!Y502/1000,Matrix!$E$11+('3.1.16'!Y502/1000))</f>
        <v>7.419048140697794E-2</v>
      </c>
      <c r="G517" s="60">
        <f>IF($E$11="",'3.1.16'!Z502/1000,Matrix!$E$11+('3.1.16'!Z502/1000))</f>
        <v>7.6490481406977937E-2</v>
      </c>
      <c r="H517" s="63">
        <f>IF($E$11="",'3.1.16'!AA502/1000,Matrix!$E$11+('3.1.16'!AA502/1000))</f>
        <v>7.6690481406977942E-2</v>
      </c>
      <c r="I517" s="56"/>
      <c r="J517" s="75">
        <f t="shared" si="15"/>
        <v>7.419048140697794E-2</v>
      </c>
      <c r="K517" s="60">
        <f t="shared" si="16"/>
        <v>7.6490481406977937E-2</v>
      </c>
      <c r="L517" s="63">
        <f t="shared" si="17"/>
        <v>7.6690481406977942E-2</v>
      </c>
    </row>
    <row r="518" spans="1:12" x14ac:dyDescent="0.25">
      <c r="A518" s="68" t="str">
        <f>+'3.1.16'!A503</f>
        <v>2017-03-01</v>
      </c>
      <c r="B518" s="55" t="str">
        <f>+'3.1.16'!B503</f>
        <v>2018-02-28</v>
      </c>
      <c r="C518" s="55">
        <f>+'3.1.16'!C503</f>
        <v>12</v>
      </c>
      <c r="D518" s="55" t="str">
        <f>+'3.1.16'!D503</f>
        <v>BGEMD</v>
      </c>
      <c r="E518" s="55" t="s">
        <v>370</v>
      </c>
      <c r="F518" s="80">
        <f>IF($E$11="",'3.1.16'!Y503/1000,Matrix!$E$11+('3.1.16'!Y503/1000))</f>
        <v>7.7582182052952878E-2</v>
      </c>
      <c r="G518" s="58">
        <f>IF($E$11="",'3.1.16'!Z503/1000,Matrix!$E$11+('3.1.16'!Z503/1000))</f>
        <v>7.9882182052952874E-2</v>
      </c>
      <c r="H518" s="61">
        <f>IF($E$11="",'3.1.16'!AA503/1000,Matrix!$E$11+('3.1.16'!AA503/1000))</f>
        <v>8.008218205295288E-2</v>
      </c>
      <c r="I518" s="55"/>
      <c r="J518" s="73">
        <f t="shared" si="15"/>
        <v>7.7582182052952878E-2</v>
      </c>
      <c r="K518" s="58">
        <f t="shared" si="16"/>
        <v>7.9882182052952874E-2</v>
      </c>
      <c r="L518" s="61">
        <f t="shared" si="17"/>
        <v>8.008218205295288E-2</v>
      </c>
    </row>
    <row r="519" spans="1:12" x14ac:dyDescent="0.25">
      <c r="A519" s="69" t="str">
        <f>+'3.1.16'!A504</f>
        <v>2017-03-01</v>
      </c>
      <c r="B519" s="56" t="str">
        <f>+'3.1.16'!B504</f>
        <v>2018-08-31</v>
      </c>
      <c r="C519" s="56">
        <f>+'3.1.16'!C504</f>
        <v>18</v>
      </c>
      <c r="D519" s="56" t="str">
        <f>+'3.1.16'!D504</f>
        <v>BGEMD</v>
      </c>
      <c r="E519" s="56" t="s">
        <v>370</v>
      </c>
      <c r="F519" s="79">
        <f>IF($E$11="",'3.1.16'!Y504/1000,Matrix!$E$11+('3.1.16'!Y504/1000))</f>
        <v>7.5898269559317569E-2</v>
      </c>
      <c r="G519" s="59">
        <f>IF($E$11="",'3.1.16'!Z504/1000,Matrix!$E$11+('3.1.16'!Z504/1000))</f>
        <v>7.8198269559317565E-2</v>
      </c>
      <c r="H519" s="62">
        <f>IF($E$11="",'3.1.16'!AA504/1000,Matrix!$E$11+('3.1.16'!AA504/1000))</f>
        <v>7.8398269559317571E-2</v>
      </c>
      <c r="I519" s="56"/>
      <c r="J519" s="74">
        <f t="shared" si="15"/>
        <v>7.5898269559317569E-2</v>
      </c>
      <c r="K519" s="59">
        <f t="shared" si="16"/>
        <v>7.8198269559317565E-2</v>
      </c>
      <c r="L519" s="62">
        <f t="shared" si="17"/>
        <v>7.8398269559317571E-2</v>
      </c>
    </row>
    <row r="520" spans="1:12" x14ac:dyDescent="0.25">
      <c r="A520" s="69" t="str">
        <f>+'3.1.16'!A505</f>
        <v>2017-03-01</v>
      </c>
      <c r="B520" s="56" t="str">
        <f>+'3.1.16'!B505</f>
        <v>2019-02-28</v>
      </c>
      <c r="C520" s="56">
        <f>+'3.1.16'!C505</f>
        <v>24</v>
      </c>
      <c r="D520" s="56" t="str">
        <f>+'3.1.16'!D505</f>
        <v>BGEMD</v>
      </c>
      <c r="E520" s="56" t="s">
        <v>370</v>
      </c>
      <c r="F520" s="79">
        <f>IF($E$11="",'3.1.16'!Y505/1000,Matrix!$E$11+('3.1.16'!Y505/1000))</f>
        <v>7.6175836188473192E-2</v>
      </c>
      <c r="G520" s="59">
        <f>IF($E$11="",'3.1.16'!Z505/1000,Matrix!$E$11+('3.1.16'!Z505/1000))</f>
        <v>7.8475836188473189E-2</v>
      </c>
      <c r="H520" s="62">
        <f>IF($E$11="",'3.1.16'!AA505/1000,Matrix!$E$11+('3.1.16'!AA505/1000))</f>
        <v>7.8675836188473194E-2</v>
      </c>
      <c r="I520" s="56"/>
      <c r="J520" s="74">
        <f t="shared" si="15"/>
        <v>7.6175836188473192E-2</v>
      </c>
      <c r="K520" s="59">
        <f t="shared" si="16"/>
        <v>7.8475836188473189E-2</v>
      </c>
      <c r="L520" s="62">
        <f t="shared" si="17"/>
        <v>7.8675836188473194E-2</v>
      </c>
    </row>
    <row r="521" spans="1:12" x14ac:dyDescent="0.25">
      <c r="A521" s="69" t="str">
        <f>+'3.1.16'!A506</f>
        <v>2017-03-01</v>
      </c>
      <c r="B521" s="56" t="str">
        <f>+'3.1.16'!B506</f>
        <v>2019-08-31</v>
      </c>
      <c r="C521" s="56">
        <f>+'3.1.16'!C506</f>
        <v>30</v>
      </c>
      <c r="D521" s="56" t="str">
        <f>+'3.1.16'!D506</f>
        <v>BGEMD</v>
      </c>
      <c r="E521" s="56" t="s">
        <v>370</v>
      </c>
      <c r="F521" s="79">
        <f>IF($E$11="",'3.1.16'!Y506/1000,Matrix!$E$11+('3.1.16'!Y506/1000))</f>
        <v>7.4674190787542588E-2</v>
      </c>
      <c r="G521" s="59">
        <f>IF($E$11="",'3.1.16'!Z506/1000,Matrix!$E$11+('3.1.16'!Z506/1000))</f>
        <v>7.6974190787542585E-2</v>
      </c>
      <c r="H521" s="62">
        <f>IF($E$11="",'3.1.16'!AA506/1000,Matrix!$E$11+('3.1.16'!AA506/1000))</f>
        <v>7.717419078754259E-2</v>
      </c>
      <c r="I521" s="56"/>
      <c r="J521" s="74">
        <f t="shared" si="15"/>
        <v>7.4674190787542588E-2</v>
      </c>
      <c r="K521" s="59">
        <f t="shared" si="16"/>
        <v>7.6974190787542585E-2</v>
      </c>
      <c r="L521" s="62">
        <f t="shared" si="17"/>
        <v>7.717419078754259E-2</v>
      </c>
    </row>
    <row r="522" spans="1:12" x14ac:dyDescent="0.25">
      <c r="A522" s="70" t="str">
        <f>+'3.1.16'!A507</f>
        <v>2017-03-01</v>
      </c>
      <c r="B522" s="57" t="str">
        <f>+'3.1.16'!B507</f>
        <v>2020-02-29</v>
      </c>
      <c r="C522" s="57">
        <f>+'3.1.16'!C507</f>
        <v>36</v>
      </c>
      <c r="D522" s="57" t="str">
        <f>+'3.1.16'!D507</f>
        <v>BGEMD</v>
      </c>
      <c r="E522" s="57" t="s">
        <v>370</v>
      </c>
      <c r="F522" s="81">
        <f>IF($E$11="",'3.1.16'!Y507/1000,Matrix!$E$11+('3.1.16'!Y507/1000))</f>
        <v>7.3868836432412363E-2</v>
      </c>
      <c r="G522" s="60">
        <f>IF($E$11="",'3.1.16'!Z507/1000,Matrix!$E$11+('3.1.16'!Z507/1000))</f>
        <v>7.616883643241236E-2</v>
      </c>
      <c r="H522" s="63">
        <f>IF($E$11="",'3.1.16'!AA507/1000,Matrix!$E$11+('3.1.16'!AA507/1000))</f>
        <v>7.6368836432412365E-2</v>
      </c>
      <c r="I522" s="56"/>
      <c r="J522" s="75">
        <f t="shared" si="15"/>
        <v>7.3868836432412363E-2</v>
      </c>
      <c r="K522" s="60">
        <f t="shared" si="16"/>
        <v>7.616883643241236E-2</v>
      </c>
      <c r="L522" s="63">
        <f t="shared" si="17"/>
        <v>7.6368836432412365E-2</v>
      </c>
    </row>
    <row r="523" spans="1:12" x14ac:dyDescent="0.25">
      <c r="A523" s="68" t="str">
        <f>+'3.1.16'!A508</f>
        <v>2017-04-01</v>
      </c>
      <c r="B523" s="55" t="str">
        <f>+'3.1.16'!B508</f>
        <v>2018-03-31</v>
      </c>
      <c r="C523" s="55">
        <f>+'3.1.16'!C508</f>
        <v>12</v>
      </c>
      <c r="D523" s="55" t="str">
        <f>+'3.1.16'!D508</f>
        <v>BGEMD</v>
      </c>
      <c r="E523" s="55" t="s">
        <v>370</v>
      </c>
      <c r="F523" s="80">
        <f>IF($E$11="",'3.1.16'!Y508/1000,Matrix!$E$11+('3.1.16'!Y508/1000))</f>
        <v>7.6948396264048827E-2</v>
      </c>
      <c r="G523" s="58">
        <f>IF($E$11="",'3.1.16'!Z508/1000,Matrix!$E$11+('3.1.16'!Z508/1000))</f>
        <v>7.9248396264048823E-2</v>
      </c>
      <c r="H523" s="61">
        <f>IF($E$11="",'3.1.16'!AA508/1000,Matrix!$E$11+('3.1.16'!AA508/1000))</f>
        <v>7.9448396264048829E-2</v>
      </c>
      <c r="I523" s="55"/>
      <c r="J523" s="73">
        <f t="shared" si="15"/>
        <v>7.6948396264048827E-2</v>
      </c>
      <c r="K523" s="58">
        <f t="shared" si="16"/>
        <v>7.9248396264048823E-2</v>
      </c>
      <c r="L523" s="61">
        <f t="shared" si="17"/>
        <v>7.9448396264048829E-2</v>
      </c>
    </row>
    <row r="524" spans="1:12" x14ac:dyDescent="0.25">
      <c r="A524" s="69" t="str">
        <f>+'3.1.16'!A509</f>
        <v>2017-04-01</v>
      </c>
      <c r="B524" s="56" t="str">
        <f>+'3.1.16'!B509</f>
        <v>2018-09-30</v>
      </c>
      <c r="C524" s="56">
        <f>+'3.1.16'!C509</f>
        <v>18</v>
      </c>
      <c r="D524" s="56" t="str">
        <f>+'3.1.16'!D509</f>
        <v>BGEMD</v>
      </c>
      <c r="E524" s="56" t="s">
        <v>370</v>
      </c>
      <c r="F524" s="79">
        <f>IF($E$11="",'3.1.16'!Y509/1000,Matrix!$E$11+('3.1.16'!Y509/1000))</f>
        <v>7.503482113981394E-2</v>
      </c>
      <c r="G524" s="59">
        <f>IF($E$11="",'3.1.16'!Z509/1000,Matrix!$E$11+('3.1.16'!Z509/1000))</f>
        <v>7.7334821139813936E-2</v>
      </c>
      <c r="H524" s="62">
        <f>IF($E$11="",'3.1.16'!AA509/1000,Matrix!$E$11+('3.1.16'!AA509/1000))</f>
        <v>7.7534821139813942E-2</v>
      </c>
      <c r="I524" s="56"/>
      <c r="J524" s="74">
        <f t="shared" si="15"/>
        <v>7.503482113981394E-2</v>
      </c>
      <c r="K524" s="59">
        <f t="shared" si="16"/>
        <v>7.7334821139813936E-2</v>
      </c>
      <c r="L524" s="62">
        <f t="shared" si="17"/>
        <v>7.7534821139813942E-2</v>
      </c>
    </row>
    <row r="525" spans="1:12" x14ac:dyDescent="0.25">
      <c r="A525" s="69" t="str">
        <f>+'3.1.16'!A510</f>
        <v>2017-04-01</v>
      </c>
      <c r="B525" s="56" t="str">
        <f>+'3.1.16'!B510</f>
        <v>2019-03-31</v>
      </c>
      <c r="C525" s="56">
        <f>+'3.1.16'!C510</f>
        <v>24</v>
      </c>
      <c r="D525" s="56" t="str">
        <f>+'3.1.16'!D510</f>
        <v>BGEMD</v>
      </c>
      <c r="E525" s="56" t="s">
        <v>370</v>
      </c>
      <c r="F525" s="79">
        <f>IF($E$11="",'3.1.16'!Y510/1000,Matrix!$E$11+('3.1.16'!Y510/1000))</f>
        <v>7.579353172340407E-2</v>
      </c>
      <c r="G525" s="59">
        <f>IF($E$11="",'3.1.16'!Z510/1000,Matrix!$E$11+('3.1.16'!Z510/1000))</f>
        <v>7.8093531723404067E-2</v>
      </c>
      <c r="H525" s="62">
        <f>IF($E$11="",'3.1.16'!AA510/1000,Matrix!$E$11+('3.1.16'!AA510/1000))</f>
        <v>7.8293531723404072E-2</v>
      </c>
      <c r="I525" s="56"/>
      <c r="J525" s="74">
        <f t="shared" si="15"/>
        <v>7.579353172340407E-2</v>
      </c>
      <c r="K525" s="59">
        <f t="shared" si="16"/>
        <v>7.8093531723404067E-2</v>
      </c>
      <c r="L525" s="62">
        <f t="shared" si="17"/>
        <v>7.8293531723404072E-2</v>
      </c>
    </row>
    <row r="526" spans="1:12" x14ac:dyDescent="0.25">
      <c r="A526" s="69" t="str">
        <f>+'3.1.16'!A511</f>
        <v>2017-04-01</v>
      </c>
      <c r="B526" s="56" t="str">
        <f>+'3.1.16'!B511</f>
        <v>2019-09-30</v>
      </c>
      <c r="C526" s="56">
        <f>+'3.1.16'!C511</f>
        <v>30</v>
      </c>
      <c r="D526" s="56" t="str">
        <f>+'3.1.16'!D511</f>
        <v>BGEMD</v>
      </c>
      <c r="E526" s="56" t="s">
        <v>370</v>
      </c>
      <c r="F526" s="79">
        <f>IF($E$11="",'3.1.16'!Y511/1000,Matrix!$E$11+('3.1.16'!Y511/1000))</f>
        <v>7.3939148721688178E-2</v>
      </c>
      <c r="G526" s="59">
        <f>IF($E$11="",'3.1.16'!Z511/1000,Matrix!$E$11+('3.1.16'!Z511/1000))</f>
        <v>7.6239148721688188E-2</v>
      </c>
      <c r="H526" s="62">
        <f>IF($E$11="",'3.1.16'!AA511/1000,Matrix!$E$11+('3.1.16'!AA511/1000))</f>
        <v>7.643914872168818E-2</v>
      </c>
      <c r="I526" s="56"/>
      <c r="J526" s="74">
        <f t="shared" si="15"/>
        <v>7.3939148721688178E-2</v>
      </c>
      <c r="K526" s="59">
        <f t="shared" si="16"/>
        <v>7.6239148721688188E-2</v>
      </c>
      <c r="L526" s="62">
        <f t="shared" si="17"/>
        <v>7.643914872168818E-2</v>
      </c>
    </row>
    <row r="527" spans="1:12" x14ac:dyDescent="0.25">
      <c r="A527" s="70" t="str">
        <f>+'3.1.16'!A512</f>
        <v>2017-04-01</v>
      </c>
      <c r="B527" s="57" t="str">
        <f>+'3.1.16'!B512</f>
        <v>2020-03-31</v>
      </c>
      <c r="C527" s="57">
        <f>+'3.1.16'!C512</f>
        <v>36</v>
      </c>
      <c r="D527" s="57" t="str">
        <f>+'3.1.16'!D512</f>
        <v>BGEMD</v>
      </c>
      <c r="E527" s="57" t="s">
        <v>370</v>
      </c>
      <c r="F527" s="81">
        <f>IF($E$11="",'3.1.16'!Y512/1000,Matrix!$E$11+('3.1.16'!Y512/1000))</f>
        <v>7.3429388200145634E-2</v>
      </c>
      <c r="G527" s="60">
        <f>IF($E$11="",'3.1.16'!Z512/1000,Matrix!$E$11+('3.1.16'!Z512/1000))</f>
        <v>7.5729388200145631E-2</v>
      </c>
      <c r="H527" s="63">
        <f>IF($E$11="",'3.1.16'!AA512/1000,Matrix!$E$11+('3.1.16'!AA512/1000))</f>
        <v>7.5929388200145637E-2</v>
      </c>
      <c r="I527" s="56"/>
      <c r="J527" s="75">
        <f t="shared" si="15"/>
        <v>7.3429388200145634E-2</v>
      </c>
      <c r="K527" s="60">
        <f t="shared" si="16"/>
        <v>7.5729388200145631E-2</v>
      </c>
      <c r="L527" s="63">
        <f t="shared" si="17"/>
        <v>7.5929388200145637E-2</v>
      </c>
    </row>
    <row r="528" spans="1:12" x14ac:dyDescent="0.25">
      <c r="A528" s="68" t="str">
        <f>+'3.1.16'!A513</f>
        <v>2017-05-01</v>
      </c>
      <c r="B528" s="55" t="str">
        <f>+'3.1.16'!B513</f>
        <v>2018-04-30</v>
      </c>
      <c r="C528" s="55">
        <f>+'3.1.16'!C513</f>
        <v>12</v>
      </c>
      <c r="D528" s="55" t="str">
        <f>+'3.1.16'!D513</f>
        <v>BGEMD</v>
      </c>
      <c r="E528" s="55" t="s">
        <v>370</v>
      </c>
      <c r="F528" s="80">
        <f>IF($E$11="",'3.1.16'!Y513/1000,Matrix!$E$11+('3.1.16'!Y513/1000))</f>
        <v>7.65157174445599E-2</v>
      </c>
      <c r="G528" s="58">
        <f>IF($E$11="",'3.1.16'!Z513/1000,Matrix!$E$11+('3.1.16'!Z513/1000))</f>
        <v>7.8815717444559896E-2</v>
      </c>
      <c r="H528" s="61">
        <f>IF($E$11="",'3.1.16'!AA513/1000,Matrix!$E$11+('3.1.16'!AA513/1000))</f>
        <v>7.9015717444559902E-2</v>
      </c>
      <c r="I528" s="55"/>
      <c r="J528" s="73">
        <f t="shared" si="15"/>
        <v>7.65157174445599E-2</v>
      </c>
      <c r="K528" s="58">
        <f t="shared" si="16"/>
        <v>7.8815717444559896E-2</v>
      </c>
      <c r="L528" s="61">
        <f t="shared" si="17"/>
        <v>7.9015717444559902E-2</v>
      </c>
    </row>
    <row r="529" spans="1:12" x14ac:dyDescent="0.25">
      <c r="A529" s="69" t="str">
        <f>+'3.1.16'!A514</f>
        <v>2017-05-01</v>
      </c>
      <c r="B529" s="56" t="str">
        <f>+'3.1.16'!B514</f>
        <v>2018-10-31</v>
      </c>
      <c r="C529" s="56">
        <f>+'3.1.16'!C514</f>
        <v>18</v>
      </c>
      <c r="D529" s="56" t="str">
        <f>+'3.1.16'!D514</f>
        <v>BGEMD</v>
      </c>
      <c r="E529" s="56" t="s">
        <v>370</v>
      </c>
      <c r="F529" s="79">
        <f>IF($E$11="",'3.1.16'!Y514/1000,Matrix!$E$11+('3.1.16'!Y514/1000))</f>
        <v>7.4625862082624297E-2</v>
      </c>
      <c r="G529" s="59">
        <f>IF($E$11="",'3.1.16'!Z514/1000,Matrix!$E$11+('3.1.16'!Z514/1000))</f>
        <v>7.6925862082624294E-2</v>
      </c>
      <c r="H529" s="62">
        <f>IF($E$11="",'3.1.16'!AA514/1000,Matrix!$E$11+('3.1.16'!AA514/1000))</f>
        <v>7.71258620826243E-2</v>
      </c>
      <c r="I529" s="56"/>
      <c r="J529" s="74">
        <f t="shared" si="15"/>
        <v>7.4625862082624297E-2</v>
      </c>
      <c r="K529" s="59">
        <f t="shared" si="16"/>
        <v>7.6925862082624294E-2</v>
      </c>
      <c r="L529" s="62">
        <f t="shared" si="17"/>
        <v>7.71258620826243E-2</v>
      </c>
    </row>
    <row r="530" spans="1:12" x14ac:dyDescent="0.25">
      <c r="A530" s="69" t="str">
        <f>+'3.1.16'!A515</f>
        <v>2017-05-01</v>
      </c>
      <c r="B530" s="56" t="str">
        <f>+'3.1.16'!B515</f>
        <v>2019-04-30</v>
      </c>
      <c r="C530" s="56">
        <f>+'3.1.16'!C515</f>
        <v>24</v>
      </c>
      <c r="D530" s="56" t="str">
        <f>+'3.1.16'!D515</f>
        <v>BGEMD</v>
      </c>
      <c r="E530" s="56" t="s">
        <v>370</v>
      </c>
      <c r="F530" s="79">
        <f>IF($E$11="",'3.1.16'!Y515/1000,Matrix!$E$11+('3.1.16'!Y515/1000))</f>
        <v>7.5545302916026236E-2</v>
      </c>
      <c r="G530" s="59">
        <f>IF($E$11="",'3.1.16'!Z515/1000,Matrix!$E$11+('3.1.16'!Z515/1000))</f>
        <v>7.7845302916026232E-2</v>
      </c>
      <c r="H530" s="62">
        <f>IF($E$11="",'3.1.16'!AA515/1000,Matrix!$E$11+('3.1.16'!AA515/1000))</f>
        <v>7.8045302916026224E-2</v>
      </c>
      <c r="I530" s="56"/>
      <c r="J530" s="74">
        <f t="shared" si="15"/>
        <v>7.5545302916026236E-2</v>
      </c>
      <c r="K530" s="59">
        <f t="shared" si="16"/>
        <v>7.7845302916026232E-2</v>
      </c>
      <c r="L530" s="62">
        <f t="shared" si="17"/>
        <v>7.8045302916026224E-2</v>
      </c>
    </row>
    <row r="531" spans="1:12" x14ac:dyDescent="0.25">
      <c r="A531" s="69" t="str">
        <f>+'3.1.16'!A516</f>
        <v>2017-05-01</v>
      </c>
      <c r="B531" s="56" t="str">
        <f>+'3.1.16'!B516</f>
        <v>2019-10-31</v>
      </c>
      <c r="C531" s="56">
        <f>+'3.1.16'!C516</f>
        <v>30</v>
      </c>
      <c r="D531" s="56" t="str">
        <f>+'3.1.16'!D516</f>
        <v>BGEMD</v>
      </c>
      <c r="E531" s="56" t="s">
        <v>370</v>
      </c>
      <c r="F531" s="79">
        <f>IF($E$11="",'3.1.16'!Y516/1000,Matrix!$E$11+('3.1.16'!Y516/1000))</f>
        <v>7.3458578923295881E-2</v>
      </c>
      <c r="G531" s="59">
        <f>IF($E$11="",'3.1.16'!Z516/1000,Matrix!$E$11+('3.1.16'!Z516/1000))</f>
        <v>7.5758578923295877E-2</v>
      </c>
      <c r="H531" s="62">
        <f>IF($E$11="",'3.1.16'!AA516/1000,Matrix!$E$11+('3.1.16'!AA516/1000))</f>
        <v>7.5958578923295869E-2</v>
      </c>
      <c r="I531" s="56"/>
      <c r="J531" s="74">
        <f t="shared" si="15"/>
        <v>7.3458578923295881E-2</v>
      </c>
      <c r="K531" s="59">
        <f t="shared" si="16"/>
        <v>7.5758578923295877E-2</v>
      </c>
      <c r="L531" s="62">
        <f t="shared" si="17"/>
        <v>7.5958578923295869E-2</v>
      </c>
    </row>
    <row r="532" spans="1:12" x14ac:dyDescent="0.25">
      <c r="A532" s="70" t="str">
        <f>+'3.1.16'!A517</f>
        <v>2017-05-01</v>
      </c>
      <c r="B532" s="57" t="str">
        <f>+'3.1.16'!B517</f>
        <v>2020-04-30</v>
      </c>
      <c r="C532" s="57">
        <f>+'3.1.16'!C517</f>
        <v>36</v>
      </c>
      <c r="D532" s="57" t="str">
        <f>+'3.1.16'!D517</f>
        <v>BGEMD</v>
      </c>
      <c r="E532" s="57" t="s">
        <v>370</v>
      </c>
      <c r="F532" s="81">
        <f>IF($E$11="",'3.1.16'!Y517/1000,Matrix!$E$11+('3.1.16'!Y517/1000))</f>
        <v>7.3060840166427457E-2</v>
      </c>
      <c r="G532" s="60">
        <f>IF($E$11="",'3.1.16'!Z517/1000,Matrix!$E$11+('3.1.16'!Z517/1000))</f>
        <v>7.5360840166427454E-2</v>
      </c>
      <c r="H532" s="63">
        <f>IF($E$11="",'3.1.16'!AA517/1000,Matrix!$E$11+('3.1.16'!AA517/1000))</f>
        <v>7.5560840166427459E-2</v>
      </c>
      <c r="I532" s="56"/>
      <c r="J532" s="75">
        <f t="shared" si="15"/>
        <v>7.3060840166427457E-2</v>
      </c>
      <c r="K532" s="60">
        <f t="shared" si="16"/>
        <v>7.5360840166427454E-2</v>
      </c>
      <c r="L532" s="63">
        <f t="shared" si="17"/>
        <v>7.5560840166427459E-2</v>
      </c>
    </row>
    <row r="533" spans="1:12" x14ac:dyDescent="0.25">
      <c r="A533" s="68" t="str">
        <f>+'3.1.16'!A518</f>
        <v>2017-06-01</v>
      </c>
      <c r="B533" s="55" t="str">
        <f>+'3.1.16'!B518</f>
        <v>2018-05-31</v>
      </c>
      <c r="C533" s="55">
        <f>+'3.1.16'!C518</f>
        <v>12</v>
      </c>
      <c r="D533" s="55" t="str">
        <f>+'3.1.16'!D518</f>
        <v>BGEMD</v>
      </c>
      <c r="E533" s="55" t="s">
        <v>370</v>
      </c>
      <c r="F533" s="80">
        <f>IF($E$11="",'3.1.16'!Y518/1000,Matrix!$E$11+('3.1.16'!Y518/1000))</f>
        <v>7.6116897050410498E-2</v>
      </c>
      <c r="G533" s="58">
        <f>IF($E$11="",'3.1.16'!Z518/1000,Matrix!$E$11+('3.1.16'!Z518/1000))</f>
        <v>7.8416897050410495E-2</v>
      </c>
      <c r="H533" s="61">
        <f>IF($E$11="",'3.1.16'!AA518/1000,Matrix!$E$11+('3.1.16'!AA518/1000))</f>
        <v>7.86168970504105E-2</v>
      </c>
      <c r="I533" s="55"/>
      <c r="J533" s="73">
        <f t="shared" si="15"/>
        <v>7.6116897050410498E-2</v>
      </c>
      <c r="K533" s="58">
        <f t="shared" si="16"/>
        <v>7.8416897050410495E-2</v>
      </c>
      <c r="L533" s="61">
        <f t="shared" si="17"/>
        <v>7.86168970504105E-2</v>
      </c>
    </row>
    <row r="534" spans="1:12" x14ac:dyDescent="0.25">
      <c r="A534" s="69" t="str">
        <f>+'3.1.16'!A519</f>
        <v>2017-06-01</v>
      </c>
      <c r="B534" s="56" t="str">
        <f>+'3.1.16'!B519</f>
        <v>2018-11-30</v>
      </c>
      <c r="C534" s="56">
        <f>+'3.1.16'!C519</f>
        <v>18</v>
      </c>
      <c r="D534" s="56" t="str">
        <f>+'3.1.16'!D519</f>
        <v>BGEMD</v>
      </c>
      <c r="E534" s="56" t="s">
        <v>370</v>
      </c>
      <c r="F534" s="79">
        <f>IF($E$11="",'3.1.16'!Y519/1000,Matrix!$E$11+('3.1.16'!Y519/1000))</f>
        <v>7.4452528292705489E-2</v>
      </c>
      <c r="G534" s="59">
        <f>IF($E$11="",'3.1.16'!Z519/1000,Matrix!$E$11+('3.1.16'!Z519/1000))</f>
        <v>7.6752528292705485E-2</v>
      </c>
      <c r="H534" s="62">
        <f>IF($E$11="",'3.1.16'!AA519/1000,Matrix!$E$11+('3.1.16'!AA519/1000))</f>
        <v>7.6952528292705491E-2</v>
      </c>
      <c r="I534" s="56"/>
      <c r="J534" s="74">
        <f t="shared" si="15"/>
        <v>7.4452528292705489E-2</v>
      </c>
      <c r="K534" s="59">
        <f t="shared" si="16"/>
        <v>7.6752528292705485E-2</v>
      </c>
      <c r="L534" s="62">
        <f t="shared" si="17"/>
        <v>7.6952528292705491E-2</v>
      </c>
    </row>
    <row r="535" spans="1:12" x14ac:dyDescent="0.25">
      <c r="A535" s="69" t="str">
        <f>+'3.1.16'!A520</f>
        <v>2017-06-01</v>
      </c>
      <c r="B535" s="56" t="str">
        <f>+'3.1.16'!B520</f>
        <v>2019-05-31</v>
      </c>
      <c r="C535" s="56">
        <f>+'3.1.16'!C520</f>
        <v>24</v>
      </c>
      <c r="D535" s="56" t="str">
        <f>+'3.1.16'!D520</f>
        <v>BGEMD</v>
      </c>
      <c r="E535" s="56" t="s">
        <v>370</v>
      </c>
      <c r="F535" s="79">
        <f>IF($E$11="",'3.1.16'!Y520/1000,Matrix!$E$11+('3.1.16'!Y520/1000))</f>
        <v>7.5357322065510712E-2</v>
      </c>
      <c r="G535" s="59">
        <f>IF($E$11="",'3.1.16'!Z520/1000,Matrix!$E$11+('3.1.16'!Z520/1000))</f>
        <v>7.7657322065510709E-2</v>
      </c>
      <c r="H535" s="62">
        <f>IF($E$11="",'3.1.16'!AA520/1000,Matrix!$E$11+('3.1.16'!AA520/1000))</f>
        <v>7.7857322065510715E-2</v>
      </c>
      <c r="I535" s="56"/>
      <c r="J535" s="74">
        <f t="shared" si="15"/>
        <v>7.5357322065510712E-2</v>
      </c>
      <c r="K535" s="59">
        <f t="shared" si="16"/>
        <v>7.7657322065510709E-2</v>
      </c>
      <c r="L535" s="62">
        <f t="shared" si="17"/>
        <v>7.7857322065510715E-2</v>
      </c>
    </row>
    <row r="536" spans="1:12" x14ac:dyDescent="0.25">
      <c r="A536" s="69" t="str">
        <f>+'3.1.16'!A521</f>
        <v>2017-06-01</v>
      </c>
      <c r="B536" s="56" t="str">
        <f>+'3.1.16'!B521</f>
        <v>2019-11-30</v>
      </c>
      <c r="C536" s="56">
        <f>+'3.1.16'!C521</f>
        <v>30</v>
      </c>
      <c r="D536" s="56" t="str">
        <f>+'3.1.16'!D521</f>
        <v>BGEMD</v>
      </c>
      <c r="E536" s="56" t="s">
        <v>370</v>
      </c>
      <c r="F536" s="79">
        <f>IF($E$11="",'3.1.16'!Y521/1000,Matrix!$E$11+('3.1.16'!Y521/1000))</f>
        <v>7.3167161823968763E-2</v>
      </c>
      <c r="G536" s="59">
        <f>IF($E$11="",'3.1.16'!Z521/1000,Matrix!$E$11+('3.1.16'!Z521/1000))</f>
        <v>7.5467161823968759E-2</v>
      </c>
      <c r="H536" s="62">
        <f>IF($E$11="",'3.1.16'!AA521/1000,Matrix!$E$11+('3.1.16'!AA521/1000))</f>
        <v>7.5667161823968765E-2</v>
      </c>
      <c r="I536" s="56"/>
      <c r="J536" s="74">
        <f t="shared" si="15"/>
        <v>7.3167161823968763E-2</v>
      </c>
      <c r="K536" s="59">
        <f t="shared" si="16"/>
        <v>7.5467161823968759E-2</v>
      </c>
      <c r="L536" s="62">
        <f t="shared" si="17"/>
        <v>7.5667161823968765E-2</v>
      </c>
    </row>
    <row r="537" spans="1:12" x14ac:dyDescent="0.25">
      <c r="A537" s="70" t="str">
        <f>+'3.1.16'!A522</f>
        <v>2017-06-01</v>
      </c>
      <c r="B537" s="57" t="str">
        <f>+'3.1.16'!B522</f>
        <v>2020-05-31</v>
      </c>
      <c r="C537" s="57">
        <f>+'3.1.16'!C522</f>
        <v>36</v>
      </c>
      <c r="D537" s="57" t="str">
        <f>+'3.1.16'!D522</f>
        <v>BGEMD</v>
      </c>
      <c r="E537" s="57" t="s">
        <v>370</v>
      </c>
      <c r="F537" s="81">
        <f>IF($E$11="",'3.1.16'!Y522/1000,Matrix!$E$11+('3.1.16'!Y522/1000))</f>
        <v>7.2799656620643791E-2</v>
      </c>
      <c r="G537" s="60">
        <f>IF($E$11="",'3.1.16'!Z522/1000,Matrix!$E$11+('3.1.16'!Z522/1000))</f>
        <v>7.5099656620643787E-2</v>
      </c>
      <c r="H537" s="63">
        <f>IF($E$11="",'3.1.16'!AA522/1000,Matrix!$E$11+('3.1.16'!AA522/1000))</f>
        <v>7.5299656620643793E-2</v>
      </c>
      <c r="I537" s="56"/>
      <c r="J537" s="75">
        <f t="shared" si="15"/>
        <v>7.2799656620643791E-2</v>
      </c>
      <c r="K537" s="60">
        <f t="shared" si="16"/>
        <v>7.5099656620643787E-2</v>
      </c>
      <c r="L537" s="63">
        <f t="shared" si="17"/>
        <v>7.5299656620643793E-2</v>
      </c>
    </row>
    <row r="538" spans="1:12" x14ac:dyDescent="0.25">
      <c r="A538" s="68" t="str">
        <f>+'3.1.16'!A523</f>
        <v>2017-07-01</v>
      </c>
      <c r="B538" s="55" t="str">
        <f>+'3.1.16'!B523</f>
        <v>2018-06-30</v>
      </c>
      <c r="C538" s="55">
        <f>+'3.1.16'!C523</f>
        <v>12</v>
      </c>
      <c r="D538" s="55" t="str">
        <f>+'3.1.16'!D523</f>
        <v>BGEMD</v>
      </c>
      <c r="E538" s="55" t="s">
        <v>370</v>
      </c>
      <c r="F538" s="80">
        <f>IF($E$11="",'3.1.16'!Y523/1000,Matrix!$E$11+('3.1.16'!Y523/1000))</f>
        <v>7.5999883746318858E-2</v>
      </c>
      <c r="G538" s="58">
        <f>IF($E$11="",'3.1.16'!Z523/1000,Matrix!$E$11+('3.1.16'!Z523/1000))</f>
        <v>7.8299883746318855E-2</v>
      </c>
      <c r="H538" s="61">
        <f>IF($E$11="",'3.1.16'!AA523/1000,Matrix!$E$11+('3.1.16'!AA523/1000))</f>
        <v>7.849988374631886E-2</v>
      </c>
      <c r="I538" s="55"/>
      <c r="J538" s="73">
        <f t="shared" si="15"/>
        <v>7.5999883746318858E-2</v>
      </c>
      <c r="K538" s="58">
        <f t="shared" si="16"/>
        <v>7.8299883746318855E-2</v>
      </c>
      <c r="L538" s="61">
        <f t="shared" si="17"/>
        <v>7.849988374631886E-2</v>
      </c>
    </row>
    <row r="539" spans="1:12" x14ac:dyDescent="0.25">
      <c r="A539" s="69" t="str">
        <f>+'3.1.16'!A524</f>
        <v>2017-07-01</v>
      </c>
      <c r="B539" s="56" t="str">
        <f>+'3.1.16'!B524</f>
        <v>2018-12-31</v>
      </c>
      <c r="C539" s="56">
        <f>+'3.1.16'!C524</f>
        <v>18</v>
      </c>
      <c r="D539" s="56" t="str">
        <f>+'3.1.16'!D524</f>
        <v>BGEMD</v>
      </c>
      <c r="E539" s="56" t="s">
        <v>370</v>
      </c>
      <c r="F539" s="79">
        <f>IF($E$11="",'3.1.16'!Y524/1000,Matrix!$E$11+('3.1.16'!Y524/1000))</f>
        <v>7.4479195086962158E-2</v>
      </c>
      <c r="G539" s="59">
        <f>IF($E$11="",'3.1.16'!Z524/1000,Matrix!$E$11+('3.1.16'!Z524/1000))</f>
        <v>7.6779195086962168E-2</v>
      </c>
      <c r="H539" s="62">
        <f>IF($E$11="",'3.1.16'!AA524/1000,Matrix!$E$11+('3.1.16'!AA524/1000))</f>
        <v>7.697919508696216E-2</v>
      </c>
      <c r="I539" s="56"/>
      <c r="J539" s="74">
        <f t="shared" si="15"/>
        <v>7.4479195086962158E-2</v>
      </c>
      <c r="K539" s="59">
        <f t="shared" si="16"/>
        <v>7.6779195086962168E-2</v>
      </c>
      <c r="L539" s="62">
        <f t="shared" si="17"/>
        <v>7.697919508696216E-2</v>
      </c>
    </row>
    <row r="540" spans="1:12" x14ac:dyDescent="0.25">
      <c r="A540" s="69" t="str">
        <f>+'3.1.16'!A525</f>
        <v>2017-07-01</v>
      </c>
      <c r="B540" s="56" t="str">
        <f>+'3.1.16'!B525</f>
        <v>2019-06-30</v>
      </c>
      <c r="C540" s="56">
        <f>+'3.1.16'!C525</f>
        <v>24</v>
      </c>
      <c r="D540" s="56" t="str">
        <f>+'3.1.16'!D525</f>
        <v>BGEMD</v>
      </c>
      <c r="E540" s="56" t="s">
        <v>370</v>
      </c>
      <c r="F540" s="79">
        <f>IF($E$11="",'3.1.16'!Y525/1000,Matrix!$E$11+('3.1.16'!Y525/1000))</f>
        <v>7.4999032941274024E-2</v>
      </c>
      <c r="G540" s="59">
        <f>IF($E$11="",'3.1.16'!Z525/1000,Matrix!$E$11+('3.1.16'!Z525/1000))</f>
        <v>7.7299032941274021E-2</v>
      </c>
      <c r="H540" s="62">
        <f>IF($E$11="",'3.1.16'!AA525/1000,Matrix!$E$11+('3.1.16'!AA525/1000))</f>
        <v>7.7499032941274026E-2</v>
      </c>
      <c r="I540" s="56"/>
      <c r="J540" s="74">
        <f t="shared" si="15"/>
        <v>7.4999032941274024E-2</v>
      </c>
      <c r="K540" s="59">
        <f t="shared" si="16"/>
        <v>7.7299032941274021E-2</v>
      </c>
      <c r="L540" s="62">
        <f t="shared" si="17"/>
        <v>7.7499032941274026E-2</v>
      </c>
    </row>
    <row r="541" spans="1:12" x14ac:dyDescent="0.25">
      <c r="A541" s="69" t="str">
        <f>+'3.1.16'!A526</f>
        <v>2017-07-01</v>
      </c>
      <c r="B541" s="56" t="str">
        <f>+'3.1.16'!B526</f>
        <v>2019-12-31</v>
      </c>
      <c r="C541" s="56">
        <f>+'3.1.16'!C526</f>
        <v>30</v>
      </c>
      <c r="D541" s="56" t="str">
        <f>+'3.1.16'!D526</f>
        <v>BGEMD</v>
      </c>
      <c r="E541" s="56" t="s">
        <v>370</v>
      </c>
      <c r="F541" s="79">
        <f>IF($E$11="",'3.1.16'!Y526/1000,Matrix!$E$11+('3.1.16'!Y526/1000))</f>
        <v>7.2922258871257806E-2</v>
      </c>
      <c r="G541" s="59">
        <f>IF($E$11="",'3.1.16'!Z526/1000,Matrix!$E$11+('3.1.16'!Z526/1000))</f>
        <v>7.5222258871257802E-2</v>
      </c>
      <c r="H541" s="62">
        <f>IF($E$11="",'3.1.16'!AA526/1000,Matrix!$E$11+('3.1.16'!AA526/1000))</f>
        <v>7.5422258871257808E-2</v>
      </c>
      <c r="I541" s="56"/>
      <c r="J541" s="74">
        <f t="shared" si="15"/>
        <v>7.2922258871257806E-2</v>
      </c>
      <c r="K541" s="59">
        <f t="shared" si="16"/>
        <v>7.5222258871257802E-2</v>
      </c>
      <c r="L541" s="62">
        <f t="shared" si="17"/>
        <v>7.5422258871257808E-2</v>
      </c>
    </row>
    <row r="542" spans="1:12" x14ac:dyDescent="0.25">
      <c r="A542" s="70" t="str">
        <f>+'3.1.16'!A527</f>
        <v>2017-07-01</v>
      </c>
      <c r="B542" s="57" t="str">
        <f>+'3.1.16'!B527</f>
        <v>2020-06-30</v>
      </c>
      <c r="C542" s="57">
        <f>+'3.1.16'!C527</f>
        <v>36</v>
      </c>
      <c r="D542" s="57" t="str">
        <f>+'3.1.16'!D527</f>
        <v>BGEMD</v>
      </c>
      <c r="E542" s="57" t="s">
        <v>370</v>
      </c>
      <c r="F542" s="81">
        <f>IF($E$11="",'3.1.16'!Y527/1000,Matrix!$E$11+('3.1.16'!Y527/1000))</f>
        <v>7.2568411160370258E-2</v>
      </c>
      <c r="G542" s="60">
        <f>IF($E$11="",'3.1.16'!Z527/1000,Matrix!$E$11+('3.1.16'!Z527/1000))</f>
        <v>7.4868411160370255E-2</v>
      </c>
      <c r="H542" s="63">
        <f>IF($E$11="",'3.1.16'!AA527/1000,Matrix!$E$11+('3.1.16'!AA527/1000))</f>
        <v>7.506841116037026E-2</v>
      </c>
      <c r="I542" s="56"/>
      <c r="J542" s="75">
        <f t="shared" si="15"/>
        <v>7.2568411160370258E-2</v>
      </c>
      <c r="K542" s="60">
        <f t="shared" si="16"/>
        <v>7.4868411160370255E-2</v>
      </c>
      <c r="L542" s="63">
        <f t="shared" si="17"/>
        <v>7.506841116037026E-2</v>
      </c>
    </row>
    <row r="543" spans="1:12" x14ac:dyDescent="0.25">
      <c r="A543" s="68" t="str">
        <f>+'3.1.16'!A528</f>
        <v>2017-08-01</v>
      </c>
      <c r="B543" s="55" t="str">
        <f>+'3.1.16'!B528</f>
        <v>2018-07-31</v>
      </c>
      <c r="C543" s="55">
        <f>+'3.1.16'!C528</f>
        <v>12</v>
      </c>
      <c r="D543" s="55" t="str">
        <f>+'3.1.16'!D528</f>
        <v>BGEMD</v>
      </c>
      <c r="E543" s="55" t="s">
        <v>370</v>
      </c>
      <c r="F543" s="80">
        <f>IF($E$11="",'3.1.16'!Y528/1000,Matrix!$E$11+('3.1.16'!Y528/1000))</f>
        <v>7.5990744497499776E-2</v>
      </c>
      <c r="G543" s="58">
        <f>IF($E$11="",'3.1.16'!Z528/1000,Matrix!$E$11+('3.1.16'!Z528/1000))</f>
        <v>7.8290744497499773E-2</v>
      </c>
      <c r="H543" s="61">
        <f>IF($E$11="",'3.1.16'!AA528/1000,Matrix!$E$11+('3.1.16'!AA528/1000))</f>
        <v>7.8490744497499779E-2</v>
      </c>
      <c r="I543" s="55"/>
      <c r="J543" s="73">
        <f t="shared" si="15"/>
        <v>7.5990744497499776E-2</v>
      </c>
      <c r="K543" s="58">
        <f t="shared" si="16"/>
        <v>7.8290744497499773E-2</v>
      </c>
      <c r="L543" s="61">
        <f t="shared" si="17"/>
        <v>7.8490744497499779E-2</v>
      </c>
    </row>
    <row r="544" spans="1:12" x14ac:dyDescent="0.25">
      <c r="A544" s="69" t="str">
        <f>+'3.1.16'!A529</f>
        <v>2017-08-01</v>
      </c>
      <c r="B544" s="56" t="str">
        <f>+'3.1.16'!B529</f>
        <v>2019-01-31</v>
      </c>
      <c r="C544" s="56">
        <f>+'3.1.16'!C529</f>
        <v>18</v>
      </c>
      <c r="D544" s="56" t="str">
        <f>+'3.1.16'!D529</f>
        <v>BGEMD</v>
      </c>
      <c r="E544" s="56" t="s">
        <v>370</v>
      </c>
      <c r="F544" s="79">
        <f>IF($E$11="",'3.1.16'!Y529/1000,Matrix!$E$11+('3.1.16'!Y529/1000))</f>
        <v>7.5501821938996724E-2</v>
      </c>
      <c r="G544" s="59">
        <f>IF($E$11="",'3.1.16'!Z529/1000,Matrix!$E$11+('3.1.16'!Z529/1000))</f>
        <v>7.7801821938996721E-2</v>
      </c>
      <c r="H544" s="62">
        <f>IF($E$11="",'3.1.16'!AA529/1000,Matrix!$E$11+('3.1.16'!AA529/1000))</f>
        <v>7.8001821938996727E-2</v>
      </c>
      <c r="I544" s="56"/>
      <c r="J544" s="74">
        <f t="shared" si="15"/>
        <v>7.5501821938996724E-2</v>
      </c>
      <c r="K544" s="59">
        <f t="shared" si="16"/>
        <v>7.7801821938996721E-2</v>
      </c>
      <c r="L544" s="62">
        <f t="shared" si="17"/>
        <v>7.8001821938996727E-2</v>
      </c>
    </row>
    <row r="545" spans="1:12" x14ac:dyDescent="0.25">
      <c r="A545" s="69" t="str">
        <f>+'3.1.16'!A530</f>
        <v>2017-08-01</v>
      </c>
      <c r="B545" s="56" t="str">
        <f>+'3.1.16'!B530</f>
        <v>2019-07-31</v>
      </c>
      <c r="C545" s="56">
        <f>+'3.1.16'!C530</f>
        <v>24</v>
      </c>
      <c r="D545" s="56" t="str">
        <f>+'3.1.16'!D530</f>
        <v>BGEMD</v>
      </c>
      <c r="E545" s="56" t="s">
        <v>370</v>
      </c>
      <c r="F545" s="79">
        <f>IF($E$11="",'3.1.16'!Y530/1000,Matrix!$E$11+('3.1.16'!Y530/1000))</f>
        <v>7.4744867089970649E-2</v>
      </c>
      <c r="G545" s="59">
        <f>IF($E$11="",'3.1.16'!Z530/1000,Matrix!$E$11+('3.1.16'!Z530/1000))</f>
        <v>7.7044867089970645E-2</v>
      </c>
      <c r="H545" s="62">
        <f>IF($E$11="",'3.1.16'!AA530/1000,Matrix!$E$11+('3.1.16'!AA530/1000))</f>
        <v>7.7244867089970651E-2</v>
      </c>
      <c r="I545" s="56"/>
      <c r="J545" s="74">
        <f t="shared" si="15"/>
        <v>7.4744867089970649E-2</v>
      </c>
      <c r="K545" s="59">
        <f t="shared" si="16"/>
        <v>7.7044867089970645E-2</v>
      </c>
      <c r="L545" s="62">
        <f t="shared" si="17"/>
        <v>7.7244867089970651E-2</v>
      </c>
    </row>
    <row r="546" spans="1:12" x14ac:dyDescent="0.25">
      <c r="A546" s="69" t="str">
        <f>+'3.1.16'!A531</f>
        <v>2017-08-01</v>
      </c>
      <c r="B546" s="56" t="str">
        <f>+'3.1.16'!B531</f>
        <v>2020-01-31</v>
      </c>
      <c r="C546" s="56">
        <f>+'3.1.16'!C531</f>
        <v>30</v>
      </c>
      <c r="D546" s="56" t="str">
        <f>+'3.1.16'!D531</f>
        <v>BGEMD</v>
      </c>
      <c r="E546" s="56" t="s">
        <v>370</v>
      </c>
      <c r="F546" s="79">
        <f>IF($E$11="",'3.1.16'!Y531/1000,Matrix!$E$11+('3.1.16'!Y531/1000))</f>
        <v>7.3276605345954829E-2</v>
      </c>
      <c r="G546" s="59">
        <f>IF($E$11="",'3.1.16'!Z531/1000,Matrix!$E$11+('3.1.16'!Z531/1000))</f>
        <v>7.5576605345954825E-2</v>
      </c>
      <c r="H546" s="62">
        <f>IF($E$11="",'3.1.16'!AA531/1000,Matrix!$E$11+('3.1.16'!AA531/1000))</f>
        <v>7.5776605345954831E-2</v>
      </c>
      <c r="I546" s="56"/>
      <c r="J546" s="74">
        <f t="shared" si="15"/>
        <v>7.3276605345954829E-2</v>
      </c>
      <c r="K546" s="59">
        <f t="shared" si="16"/>
        <v>7.5576605345954825E-2</v>
      </c>
      <c r="L546" s="62">
        <f t="shared" si="17"/>
        <v>7.5776605345954831E-2</v>
      </c>
    </row>
    <row r="547" spans="1:12" x14ac:dyDescent="0.25">
      <c r="A547" s="70" t="str">
        <f>+'3.1.16'!A532</f>
        <v>2017-08-01</v>
      </c>
      <c r="B547" s="57" t="str">
        <f>+'3.1.16'!B532</f>
        <v>2020-07-31</v>
      </c>
      <c r="C547" s="57">
        <f>+'3.1.16'!C532</f>
        <v>36</v>
      </c>
      <c r="D547" s="57" t="str">
        <f>+'3.1.16'!D532</f>
        <v>BGEMD</v>
      </c>
      <c r="E547" s="57" t="s">
        <v>370</v>
      </c>
      <c r="F547" s="81">
        <f>IF($E$11="",'3.1.16'!Y532/1000,Matrix!$E$11+('3.1.16'!Y532/1000))</f>
        <v>7.2378135499185897E-2</v>
      </c>
      <c r="G547" s="60">
        <f>IF($E$11="",'3.1.16'!Z532/1000,Matrix!$E$11+('3.1.16'!Z532/1000))</f>
        <v>7.4678135499185894E-2</v>
      </c>
      <c r="H547" s="63">
        <f>IF($E$11="",'3.1.16'!AA532/1000,Matrix!$E$11+('3.1.16'!AA532/1000))</f>
        <v>7.4878135499185899E-2</v>
      </c>
      <c r="I547" s="56"/>
      <c r="J547" s="75">
        <f t="shared" si="15"/>
        <v>7.2378135499185897E-2</v>
      </c>
      <c r="K547" s="60">
        <f t="shared" si="16"/>
        <v>7.4678135499185894E-2</v>
      </c>
      <c r="L547" s="63">
        <f t="shared" si="17"/>
        <v>7.4878135499185899E-2</v>
      </c>
    </row>
    <row r="548" spans="1:12" x14ac:dyDescent="0.25">
      <c r="A548" s="68" t="str">
        <f>+'3.1.16'!A533</f>
        <v>2017-09-01</v>
      </c>
      <c r="B548" s="55" t="str">
        <f>+'3.1.16'!B533</f>
        <v>2018-08-31</v>
      </c>
      <c r="C548" s="55">
        <f>+'3.1.16'!C533</f>
        <v>12</v>
      </c>
      <c r="D548" s="55" t="str">
        <f>+'3.1.16'!D533</f>
        <v>BGEMD</v>
      </c>
      <c r="E548" s="55" t="s">
        <v>370</v>
      </c>
      <c r="F548" s="80">
        <f>IF($E$11="",'3.1.16'!Y533/1000,Matrix!$E$11+('3.1.16'!Y533/1000))</f>
        <v>7.5969083815246405E-2</v>
      </c>
      <c r="G548" s="58">
        <f>IF($E$11="",'3.1.16'!Z533/1000,Matrix!$E$11+('3.1.16'!Z533/1000))</f>
        <v>7.8269083815246401E-2</v>
      </c>
      <c r="H548" s="61">
        <f>IF($E$11="",'3.1.16'!AA533/1000,Matrix!$E$11+('3.1.16'!AA533/1000))</f>
        <v>7.8469083815246407E-2</v>
      </c>
      <c r="I548" s="55"/>
      <c r="J548" s="73">
        <f t="shared" si="15"/>
        <v>7.5969083815246405E-2</v>
      </c>
      <c r="K548" s="58">
        <f t="shared" si="16"/>
        <v>7.8269083815246401E-2</v>
      </c>
      <c r="L548" s="61">
        <f t="shared" si="17"/>
        <v>7.8469083815246407E-2</v>
      </c>
    </row>
    <row r="549" spans="1:12" x14ac:dyDescent="0.25">
      <c r="A549" s="69" t="str">
        <f>+'3.1.16'!A534</f>
        <v>2017-09-01</v>
      </c>
      <c r="B549" s="56" t="str">
        <f>+'3.1.16'!B534</f>
        <v>2019-02-28</v>
      </c>
      <c r="C549" s="56">
        <f>+'3.1.16'!C534</f>
        <v>18</v>
      </c>
      <c r="D549" s="56" t="str">
        <f>+'3.1.16'!D534</f>
        <v>BGEMD</v>
      </c>
      <c r="E549" s="56" t="s">
        <v>370</v>
      </c>
      <c r="F549" s="79">
        <f>IF($E$11="",'3.1.16'!Y534/1000,Matrix!$E$11+('3.1.16'!Y534/1000))</f>
        <v>7.6353678395427893E-2</v>
      </c>
      <c r="G549" s="59">
        <f>IF($E$11="",'3.1.16'!Z534/1000,Matrix!$E$11+('3.1.16'!Z534/1000))</f>
        <v>7.865367839542789E-2</v>
      </c>
      <c r="H549" s="62">
        <f>IF($E$11="",'3.1.16'!AA534/1000,Matrix!$E$11+('3.1.16'!AA534/1000))</f>
        <v>7.8853678395427895E-2</v>
      </c>
      <c r="I549" s="56"/>
      <c r="J549" s="74">
        <f t="shared" si="15"/>
        <v>7.6353678395427893E-2</v>
      </c>
      <c r="K549" s="59">
        <f t="shared" si="16"/>
        <v>7.865367839542789E-2</v>
      </c>
      <c r="L549" s="62">
        <f t="shared" si="17"/>
        <v>7.8853678395427895E-2</v>
      </c>
    </row>
    <row r="550" spans="1:12" x14ac:dyDescent="0.25">
      <c r="A550" s="69" t="str">
        <f>+'3.1.16'!A535</f>
        <v>2017-09-01</v>
      </c>
      <c r="B550" s="56" t="str">
        <f>+'3.1.16'!B535</f>
        <v>2019-08-31</v>
      </c>
      <c r="C550" s="56">
        <f>+'3.1.16'!C535</f>
        <v>24</v>
      </c>
      <c r="D550" s="56" t="str">
        <f>+'3.1.16'!D535</f>
        <v>BGEMD</v>
      </c>
      <c r="E550" s="56" t="s">
        <v>370</v>
      </c>
      <c r="F550" s="79">
        <f>IF($E$11="",'3.1.16'!Y535/1000,Matrix!$E$11+('3.1.16'!Y535/1000))</f>
        <v>7.4452718901499626E-2</v>
      </c>
      <c r="G550" s="59">
        <f>IF($E$11="",'3.1.16'!Z535/1000,Matrix!$E$11+('3.1.16'!Z535/1000))</f>
        <v>7.6752718901499623E-2</v>
      </c>
      <c r="H550" s="62">
        <f>IF($E$11="",'3.1.16'!AA535/1000,Matrix!$E$11+('3.1.16'!AA535/1000))</f>
        <v>7.6952718901499628E-2</v>
      </c>
      <c r="I550" s="56"/>
      <c r="J550" s="74">
        <f t="shared" si="15"/>
        <v>7.4452718901499626E-2</v>
      </c>
      <c r="K550" s="59">
        <f t="shared" si="16"/>
        <v>7.6752718901499623E-2</v>
      </c>
      <c r="L550" s="62">
        <f t="shared" si="17"/>
        <v>7.6952718901499628E-2</v>
      </c>
    </row>
    <row r="551" spans="1:12" x14ac:dyDescent="0.25">
      <c r="A551" s="69" t="str">
        <f>+'3.1.16'!A536</f>
        <v>2017-09-01</v>
      </c>
      <c r="B551" s="56" t="str">
        <f>+'3.1.16'!B536</f>
        <v>2020-02-29</v>
      </c>
      <c r="C551" s="56">
        <f>+'3.1.16'!C536</f>
        <v>30</v>
      </c>
      <c r="D551" s="56" t="str">
        <f>+'3.1.16'!D536</f>
        <v>BGEMD</v>
      </c>
      <c r="E551" s="56" t="s">
        <v>370</v>
      </c>
      <c r="F551" s="79">
        <f>IF($E$11="",'3.1.16'!Y536/1000,Matrix!$E$11+('3.1.16'!Y536/1000))</f>
        <v>7.3550512004268251E-2</v>
      </c>
      <c r="G551" s="59">
        <f>IF($E$11="",'3.1.16'!Z536/1000,Matrix!$E$11+('3.1.16'!Z536/1000))</f>
        <v>7.5850512004268247E-2</v>
      </c>
      <c r="H551" s="62">
        <f>IF($E$11="",'3.1.16'!AA536/1000,Matrix!$E$11+('3.1.16'!AA536/1000))</f>
        <v>7.6050512004268253E-2</v>
      </c>
      <c r="I551" s="56"/>
      <c r="J551" s="74">
        <f t="shared" si="15"/>
        <v>7.3550512004268251E-2</v>
      </c>
      <c r="K551" s="59">
        <f t="shared" si="16"/>
        <v>7.5850512004268247E-2</v>
      </c>
      <c r="L551" s="62">
        <f t="shared" si="17"/>
        <v>7.6050512004268253E-2</v>
      </c>
    </row>
    <row r="552" spans="1:12" x14ac:dyDescent="0.25">
      <c r="A552" s="70" t="str">
        <f>+'3.1.16'!A537</f>
        <v>2017-09-01</v>
      </c>
      <c r="B552" s="57" t="str">
        <f>+'3.1.16'!B537</f>
        <v>2020-08-31</v>
      </c>
      <c r="C552" s="57">
        <f>+'3.1.16'!C537</f>
        <v>36</v>
      </c>
      <c r="D552" s="57" t="str">
        <f>+'3.1.16'!D537</f>
        <v>BGEMD</v>
      </c>
      <c r="E552" s="57" t="s">
        <v>370</v>
      </c>
      <c r="F552" s="81">
        <f>IF($E$11="",'3.1.16'!Y537/1000,Matrix!$E$11+('3.1.16'!Y537/1000))</f>
        <v>7.2149867583894522E-2</v>
      </c>
      <c r="G552" s="60">
        <f>IF($E$11="",'3.1.16'!Z537/1000,Matrix!$E$11+('3.1.16'!Z537/1000))</f>
        <v>7.4449867583894519E-2</v>
      </c>
      <c r="H552" s="63">
        <f>IF($E$11="",'3.1.16'!AA537/1000,Matrix!$E$11+('3.1.16'!AA537/1000))</f>
        <v>7.4649867583894525E-2</v>
      </c>
      <c r="I552" s="56"/>
      <c r="J552" s="75">
        <f t="shared" si="15"/>
        <v>7.2149867583894522E-2</v>
      </c>
      <c r="K552" s="60">
        <f t="shared" si="16"/>
        <v>7.4449867583894519E-2</v>
      </c>
      <c r="L552" s="63">
        <f t="shared" si="17"/>
        <v>7.4649867583894525E-2</v>
      </c>
    </row>
    <row r="553" spans="1:12" x14ac:dyDescent="0.25">
      <c r="A553" s="68" t="str">
        <f>+'3.1.16'!A538</f>
        <v>2017-10-01</v>
      </c>
      <c r="B553" s="55" t="str">
        <f>+'3.1.16'!B538</f>
        <v>2018-09-30</v>
      </c>
      <c r="C553" s="55">
        <f>+'3.1.16'!C538</f>
        <v>12</v>
      </c>
      <c r="D553" s="55" t="str">
        <f>+'3.1.16'!D538</f>
        <v>BGEMD</v>
      </c>
      <c r="E553" s="55" t="s">
        <v>370</v>
      </c>
      <c r="F553" s="80">
        <f>IF($E$11="",'3.1.16'!Y538/1000,Matrix!$E$11+('3.1.16'!Y538/1000))</f>
        <v>7.5742904657871771E-2</v>
      </c>
      <c r="G553" s="58">
        <f>IF($E$11="",'3.1.16'!Z538/1000,Matrix!$E$11+('3.1.16'!Z538/1000))</f>
        <v>7.8042904657871767E-2</v>
      </c>
      <c r="H553" s="61">
        <f>IF($E$11="",'3.1.16'!AA538/1000,Matrix!$E$11+('3.1.16'!AA538/1000))</f>
        <v>7.8242904657871773E-2</v>
      </c>
      <c r="I553" s="55"/>
      <c r="J553" s="73">
        <f t="shared" si="15"/>
        <v>7.5742904657871771E-2</v>
      </c>
      <c r="K553" s="58">
        <f t="shared" si="16"/>
        <v>7.8042904657871767E-2</v>
      </c>
      <c r="L553" s="61">
        <f t="shared" si="17"/>
        <v>7.8242904657871773E-2</v>
      </c>
    </row>
    <row r="554" spans="1:12" x14ac:dyDescent="0.25">
      <c r="A554" s="69" t="str">
        <f>+'3.1.16'!A539</f>
        <v>2017-10-01</v>
      </c>
      <c r="B554" s="56" t="str">
        <f>+'3.1.16'!B539</f>
        <v>2019-03-31</v>
      </c>
      <c r="C554" s="56">
        <f>+'3.1.16'!C539</f>
        <v>18</v>
      </c>
      <c r="D554" s="56" t="str">
        <f>+'3.1.16'!D539</f>
        <v>BGEMD</v>
      </c>
      <c r="E554" s="56" t="s">
        <v>370</v>
      </c>
      <c r="F554" s="79">
        <f>IF($E$11="",'3.1.16'!Y539/1000,Matrix!$E$11+('3.1.16'!Y539/1000))</f>
        <v>7.6557599619175506E-2</v>
      </c>
      <c r="G554" s="59">
        <f>IF($E$11="",'3.1.16'!Z539/1000,Matrix!$E$11+('3.1.16'!Z539/1000))</f>
        <v>7.8857599619175503E-2</v>
      </c>
      <c r="H554" s="62">
        <f>IF($E$11="",'3.1.16'!AA539/1000,Matrix!$E$11+('3.1.16'!AA539/1000))</f>
        <v>7.9057599619175509E-2</v>
      </c>
      <c r="I554" s="56"/>
      <c r="J554" s="74">
        <f t="shared" si="15"/>
        <v>7.6557599619175506E-2</v>
      </c>
      <c r="K554" s="59">
        <f t="shared" si="16"/>
        <v>7.8857599619175503E-2</v>
      </c>
      <c r="L554" s="62">
        <f t="shared" si="17"/>
        <v>7.9057599619175509E-2</v>
      </c>
    </row>
    <row r="555" spans="1:12" x14ac:dyDescent="0.25">
      <c r="A555" s="69" t="str">
        <f>+'3.1.16'!A540</f>
        <v>2017-10-01</v>
      </c>
      <c r="B555" s="56" t="str">
        <f>+'3.1.16'!B540</f>
        <v>2019-09-30</v>
      </c>
      <c r="C555" s="56">
        <f>+'3.1.16'!C540</f>
        <v>24</v>
      </c>
      <c r="D555" s="56" t="str">
        <f>+'3.1.16'!D540</f>
        <v>BGEMD</v>
      </c>
      <c r="E555" s="56" t="s">
        <v>370</v>
      </c>
      <c r="F555" s="79">
        <f>IF($E$11="",'3.1.16'!Y540/1000,Matrix!$E$11+('3.1.16'!Y540/1000))</f>
        <v>7.406995205073158E-2</v>
      </c>
      <c r="G555" s="59">
        <f>IF($E$11="",'3.1.16'!Z540/1000,Matrix!$E$11+('3.1.16'!Z540/1000))</f>
        <v>7.636995205073159E-2</v>
      </c>
      <c r="H555" s="62">
        <f>IF($E$11="",'3.1.16'!AA540/1000,Matrix!$E$11+('3.1.16'!AA540/1000))</f>
        <v>7.6569952050731582E-2</v>
      </c>
      <c r="I555" s="56"/>
      <c r="J555" s="74">
        <f t="shared" si="15"/>
        <v>7.406995205073158E-2</v>
      </c>
      <c r="K555" s="59">
        <f t="shared" si="16"/>
        <v>7.636995205073159E-2</v>
      </c>
      <c r="L555" s="62">
        <f t="shared" si="17"/>
        <v>7.6569952050731582E-2</v>
      </c>
    </row>
    <row r="556" spans="1:12" x14ac:dyDescent="0.25">
      <c r="A556" s="69" t="str">
        <f>+'3.1.16'!A541</f>
        <v>2017-10-01</v>
      </c>
      <c r="B556" s="56" t="str">
        <f>+'3.1.16'!B541</f>
        <v>2020-03-31</v>
      </c>
      <c r="C556" s="56">
        <f>+'3.1.16'!C541</f>
        <v>30</v>
      </c>
      <c r="D556" s="56" t="str">
        <f>+'3.1.16'!D541</f>
        <v>BGEMD</v>
      </c>
      <c r="E556" s="56" t="s">
        <v>370</v>
      </c>
      <c r="F556" s="79">
        <f>IF($E$11="",'3.1.16'!Y541/1000,Matrix!$E$11+('3.1.16'!Y541/1000))</f>
        <v>7.3452996812158222E-2</v>
      </c>
      <c r="G556" s="59">
        <f>IF($E$11="",'3.1.16'!Z541/1000,Matrix!$E$11+('3.1.16'!Z541/1000))</f>
        <v>7.5752996812158219E-2</v>
      </c>
      <c r="H556" s="62">
        <f>IF($E$11="",'3.1.16'!AA541/1000,Matrix!$E$11+('3.1.16'!AA541/1000))</f>
        <v>7.5952996812158224E-2</v>
      </c>
      <c r="I556" s="56"/>
      <c r="J556" s="74">
        <f t="shared" si="15"/>
        <v>7.3452996812158222E-2</v>
      </c>
      <c r="K556" s="59">
        <f t="shared" si="16"/>
        <v>7.5752996812158219E-2</v>
      </c>
      <c r="L556" s="62">
        <f t="shared" si="17"/>
        <v>7.5952996812158224E-2</v>
      </c>
    </row>
    <row r="557" spans="1:12" x14ac:dyDescent="0.25">
      <c r="A557" s="70" t="str">
        <f>+'3.1.16'!A542</f>
        <v>2017-10-01</v>
      </c>
      <c r="B557" s="57" t="str">
        <f>+'3.1.16'!B542</f>
        <v>2020-09-30</v>
      </c>
      <c r="C557" s="57">
        <f>+'3.1.16'!C542</f>
        <v>36</v>
      </c>
      <c r="D557" s="57" t="str">
        <f>+'3.1.16'!D542</f>
        <v>BGEMD</v>
      </c>
      <c r="E557" s="57" t="s">
        <v>370</v>
      </c>
      <c r="F557" s="81">
        <f>IF($E$11="",'3.1.16'!Y542/1000,Matrix!$E$11+('3.1.16'!Y542/1000))</f>
        <v>7.1876676591533281E-2</v>
      </c>
      <c r="G557" s="60">
        <f>IF($E$11="",'3.1.16'!Z542/1000,Matrix!$E$11+('3.1.16'!Z542/1000))</f>
        <v>7.4176676591533278E-2</v>
      </c>
      <c r="H557" s="63">
        <f>IF($E$11="",'3.1.16'!AA542/1000,Matrix!$E$11+('3.1.16'!AA542/1000))</f>
        <v>7.4376676591533283E-2</v>
      </c>
      <c r="I557" s="56"/>
      <c r="J557" s="75">
        <f t="shared" si="15"/>
        <v>7.1876676591533281E-2</v>
      </c>
      <c r="K557" s="60">
        <f t="shared" si="16"/>
        <v>7.4176676591533278E-2</v>
      </c>
      <c r="L557" s="63">
        <f t="shared" si="17"/>
        <v>7.4376676591533283E-2</v>
      </c>
    </row>
    <row r="558" spans="1:12" x14ac:dyDescent="0.25">
      <c r="A558" s="68" t="str">
        <f>+'3.1.16'!A543</f>
        <v>2016-11-01</v>
      </c>
      <c r="B558" s="55" t="str">
        <f>+'3.1.16'!B543</f>
        <v>2017-10-31</v>
      </c>
      <c r="C558" s="55">
        <f>+'3.1.16'!C543</f>
        <v>12</v>
      </c>
      <c r="D558" s="55" t="str">
        <f>+'3.1.16'!D543</f>
        <v>PEPCOMD</v>
      </c>
      <c r="E558" s="55" t="s">
        <v>370</v>
      </c>
      <c r="F558" s="80">
        <f>IF($E$11="",'3.1.16'!Y543/1000,Matrix!$E$11+('3.1.16'!Y543/1000))</f>
        <v>6.9388496519175002E-2</v>
      </c>
      <c r="G558" s="58">
        <f>IF($E$11="",'3.1.16'!Z543/1000,Matrix!$E$11+('3.1.16'!Z543/1000))</f>
        <v>7.1688496519174999E-2</v>
      </c>
      <c r="H558" s="61">
        <f>IF($E$11="",'3.1.16'!AA543/1000,Matrix!$E$11+('3.1.16'!AA543/1000))</f>
        <v>7.1888496519175005E-2</v>
      </c>
      <c r="I558" s="55"/>
      <c r="J558" s="73">
        <f t="shared" si="15"/>
        <v>6.9388496519175002E-2</v>
      </c>
      <c r="K558" s="58">
        <f t="shared" si="16"/>
        <v>7.1688496519174999E-2</v>
      </c>
      <c r="L558" s="61">
        <f t="shared" si="17"/>
        <v>7.1888496519175005E-2</v>
      </c>
    </row>
    <row r="559" spans="1:12" x14ac:dyDescent="0.25">
      <c r="A559" s="69" t="str">
        <f>+'3.1.16'!A544</f>
        <v>2016-11-01</v>
      </c>
      <c r="B559" s="56" t="str">
        <f>+'3.1.16'!B544</f>
        <v>2018-04-30</v>
      </c>
      <c r="C559" s="56">
        <f>+'3.1.16'!C544</f>
        <v>18</v>
      </c>
      <c r="D559" s="56" t="str">
        <f>+'3.1.16'!D544</f>
        <v>PEPCOMD</v>
      </c>
      <c r="E559" s="56" t="s">
        <v>370</v>
      </c>
      <c r="F559" s="79">
        <f>IF($E$11="",'3.1.16'!Y544/1000,Matrix!$E$11+('3.1.16'!Y544/1000))</f>
        <v>6.9960731727212358E-2</v>
      </c>
      <c r="G559" s="59">
        <f>IF($E$11="",'3.1.16'!Z544/1000,Matrix!$E$11+('3.1.16'!Z544/1000))</f>
        <v>7.2260731727212354E-2</v>
      </c>
      <c r="H559" s="62">
        <f>IF($E$11="",'3.1.16'!AA544/1000,Matrix!$E$11+('3.1.16'!AA544/1000))</f>
        <v>7.246073172721236E-2</v>
      </c>
      <c r="I559" s="56"/>
      <c r="J559" s="74">
        <f t="shared" si="15"/>
        <v>6.9960731727212358E-2</v>
      </c>
      <c r="K559" s="59">
        <f t="shared" si="16"/>
        <v>7.2260731727212354E-2</v>
      </c>
      <c r="L559" s="62">
        <f t="shared" si="17"/>
        <v>7.246073172721236E-2</v>
      </c>
    </row>
    <row r="560" spans="1:12" x14ac:dyDescent="0.25">
      <c r="A560" s="69" t="str">
        <f>+'3.1.16'!A545</f>
        <v>2016-11-01</v>
      </c>
      <c r="B560" s="56" t="str">
        <f>+'3.1.16'!B545</f>
        <v>2018-10-31</v>
      </c>
      <c r="C560" s="56">
        <f>+'3.1.16'!C545</f>
        <v>24</v>
      </c>
      <c r="D560" s="56" t="str">
        <f>+'3.1.16'!D545</f>
        <v>PEPCOMD</v>
      </c>
      <c r="E560" s="56" t="s">
        <v>370</v>
      </c>
      <c r="F560" s="79">
        <f>IF($E$11="",'3.1.16'!Y545/1000,Matrix!$E$11+('3.1.16'!Y545/1000))</f>
        <v>6.8010001947490073E-2</v>
      </c>
      <c r="G560" s="59">
        <f>IF($E$11="",'3.1.16'!Z545/1000,Matrix!$E$11+('3.1.16'!Z545/1000))</f>
        <v>7.0310001947490069E-2</v>
      </c>
      <c r="H560" s="62">
        <f>IF($E$11="",'3.1.16'!AA545/1000,Matrix!$E$11+('3.1.16'!AA545/1000))</f>
        <v>7.0510001947490061E-2</v>
      </c>
      <c r="I560" s="56"/>
      <c r="J560" s="74">
        <f t="shared" si="15"/>
        <v>6.8010001947490073E-2</v>
      </c>
      <c r="K560" s="59">
        <f t="shared" si="16"/>
        <v>7.0310001947490069E-2</v>
      </c>
      <c r="L560" s="62">
        <f t="shared" si="17"/>
        <v>7.0510001947490061E-2</v>
      </c>
    </row>
    <row r="561" spans="1:12" x14ac:dyDescent="0.25">
      <c r="A561" s="69" t="str">
        <f>+'3.1.16'!A546</f>
        <v>2016-11-01</v>
      </c>
      <c r="B561" s="56" t="str">
        <f>+'3.1.16'!B546</f>
        <v>2019-04-30</v>
      </c>
      <c r="C561" s="56">
        <f>+'3.1.16'!C546</f>
        <v>30</v>
      </c>
      <c r="D561" s="56" t="str">
        <f>+'3.1.16'!D546</f>
        <v>PEPCOMD</v>
      </c>
      <c r="E561" s="56" t="s">
        <v>370</v>
      </c>
      <c r="F561" s="79">
        <f>IF($E$11="",'3.1.16'!Y546/1000,Matrix!$E$11+('3.1.16'!Y546/1000))</f>
        <v>6.83132389804504E-2</v>
      </c>
      <c r="G561" s="59">
        <f>IF($E$11="",'3.1.16'!Z546/1000,Matrix!$E$11+('3.1.16'!Z546/1000))</f>
        <v>7.0613238980450396E-2</v>
      </c>
      <c r="H561" s="62">
        <f>IF($E$11="",'3.1.16'!AA546/1000,Matrix!$E$11+('3.1.16'!AA546/1000))</f>
        <v>7.0813238980450388E-2</v>
      </c>
      <c r="I561" s="56"/>
      <c r="J561" s="74">
        <f t="shared" si="15"/>
        <v>6.83132389804504E-2</v>
      </c>
      <c r="K561" s="59">
        <f t="shared" si="16"/>
        <v>7.0613238980450396E-2</v>
      </c>
      <c r="L561" s="62">
        <f t="shared" si="17"/>
        <v>7.0813238980450388E-2</v>
      </c>
    </row>
    <row r="562" spans="1:12" x14ac:dyDescent="0.25">
      <c r="A562" s="70" t="str">
        <f>+'3.1.16'!A547</f>
        <v>2016-11-01</v>
      </c>
      <c r="B562" s="57" t="str">
        <f>+'3.1.16'!B547</f>
        <v>2019-10-31</v>
      </c>
      <c r="C562" s="57">
        <f>+'3.1.16'!C547</f>
        <v>36</v>
      </c>
      <c r="D562" s="57" t="str">
        <f>+'3.1.16'!D547</f>
        <v>PEPCOMD</v>
      </c>
      <c r="E562" s="57" t="s">
        <v>370</v>
      </c>
      <c r="F562" s="81">
        <f>IF($E$11="",'3.1.16'!Y547/1000,Matrix!$E$11+('3.1.16'!Y547/1000))</f>
        <v>6.6446524752910907E-2</v>
      </c>
      <c r="G562" s="60">
        <f>IF($E$11="",'3.1.16'!Z547/1000,Matrix!$E$11+('3.1.16'!Z547/1000))</f>
        <v>6.8746524752910904E-2</v>
      </c>
      <c r="H562" s="63">
        <f>IF($E$11="",'3.1.16'!AA547/1000,Matrix!$E$11+('3.1.16'!AA547/1000))</f>
        <v>6.8946524752910909E-2</v>
      </c>
      <c r="I562" s="56"/>
      <c r="J562" s="75">
        <f t="shared" si="15"/>
        <v>6.6446524752910907E-2</v>
      </c>
      <c r="K562" s="60">
        <f t="shared" si="16"/>
        <v>6.8746524752910904E-2</v>
      </c>
      <c r="L562" s="63">
        <f t="shared" si="17"/>
        <v>6.8946524752910909E-2</v>
      </c>
    </row>
    <row r="563" spans="1:12" x14ac:dyDescent="0.25">
      <c r="A563" s="68" t="str">
        <f>+'3.1.16'!A548</f>
        <v>2016-12-01</v>
      </c>
      <c r="B563" s="55" t="str">
        <f>+'3.1.16'!B548</f>
        <v>2017-11-30</v>
      </c>
      <c r="C563" s="55">
        <f>+'3.1.16'!C548</f>
        <v>12</v>
      </c>
      <c r="D563" s="55" t="str">
        <f>+'3.1.16'!D548</f>
        <v>PEPCOMD</v>
      </c>
      <c r="E563" s="55" t="s">
        <v>370</v>
      </c>
      <c r="F563" s="80">
        <f>IF($E$11="",'3.1.16'!Y548/1000,Matrix!$E$11+('3.1.16'!Y548/1000))</f>
        <v>6.9090460622636046E-2</v>
      </c>
      <c r="G563" s="58">
        <f>IF($E$11="",'3.1.16'!Z548/1000,Matrix!$E$11+('3.1.16'!Z548/1000))</f>
        <v>7.1390460622636043E-2</v>
      </c>
      <c r="H563" s="61">
        <f>IF($E$11="",'3.1.16'!AA548/1000,Matrix!$E$11+('3.1.16'!AA548/1000))</f>
        <v>7.1590460622636048E-2</v>
      </c>
      <c r="I563" s="55"/>
      <c r="J563" s="73">
        <f t="shared" ref="J563:J617" si="18">+F563</f>
        <v>6.9090460622636046E-2</v>
      </c>
      <c r="K563" s="58">
        <f t="shared" ref="K563:K617" si="19">+G563</f>
        <v>7.1390460622636043E-2</v>
      </c>
      <c r="L563" s="61">
        <f t="shared" ref="L563:L617" si="20">+H563</f>
        <v>7.1590460622636048E-2</v>
      </c>
    </row>
    <row r="564" spans="1:12" x14ac:dyDescent="0.25">
      <c r="A564" s="69" t="str">
        <f>+'3.1.16'!A549</f>
        <v>2016-12-01</v>
      </c>
      <c r="B564" s="56" t="str">
        <f>+'3.1.16'!B549</f>
        <v>2018-05-31</v>
      </c>
      <c r="C564" s="56">
        <f>+'3.1.16'!C549</f>
        <v>18</v>
      </c>
      <c r="D564" s="56" t="str">
        <f>+'3.1.16'!D549</f>
        <v>PEPCOMD</v>
      </c>
      <c r="E564" s="56" t="s">
        <v>370</v>
      </c>
      <c r="F564" s="79">
        <f>IF($E$11="",'3.1.16'!Y549/1000,Matrix!$E$11+('3.1.16'!Y549/1000))</f>
        <v>6.9743314542155058E-2</v>
      </c>
      <c r="G564" s="59">
        <f>IF($E$11="",'3.1.16'!Z549/1000,Matrix!$E$11+('3.1.16'!Z549/1000))</f>
        <v>7.2043314542155054E-2</v>
      </c>
      <c r="H564" s="62">
        <f>IF($E$11="",'3.1.16'!AA549/1000,Matrix!$E$11+('3.1.16'!AA549/1000))</f>
        <v>7.224331454215506E-2</v>
      </c>
      <c r="I564" s="56"/>
      <c r="J564" s="74">
        <f t="shared" si="18"/>
        <v>6.9743314542155058E-2</v>
      </c>
      <c r="K564" s="59">
        <f t="shared" si="19"/>
        <v>7.2043314542155054E-2</v>
      </c>
      <c r="L564" s="62">
        <f t="shared" si="20"/>
        <v>7.224331454215506E-2</v>
      </c>
    </row>
    <row r="565" spans="1:12" x14ac:dyDescent="0.25">
      <c r="A565" s="69" t="str">
        <f>+'3.1.16'!A550</f>
        <v>2016-12-01</v>
      </c>
      <c r="B565" s="56" t="str">
        <f>+'3.1.16'!B550</f>
        <v>2018-11-30</v>
      </c>
      <c r="C565" s="56">
        <f>+'3.1.16'!C550</f>
        <v>24</v>
      </c>
      <c r="D565" s="56" t="str">
        <f>+'3.1.16'!D550</f>
        <v>PEPCOMD</v>
      </c>
      <c r="E565" s="56" t="s">
        <v>370</v>
      </c>
      <c r="F565" s="79">
        <f>IF($E$11="",'3.1.16'!Y550/1000,Matrix!$E$11+('3.1.16'!Y550/1000))</f>
        <v>6.7790007543429426E-2</v>
      </c>
      <c r="G565" s="59">
        <f>IF($E$11="",'3.1.16'!Z550/1000,Matrix!$E$11+('3.1.16'!Z550/1000))</f>
        <v>7.0090007543429422E-2</v>
      </c>
      <c r="H565" s="62">
        <f>IF($E$11="",'3.1.16'!AA550/1000,Matrix!$E$11+('3.1.16'!AA550/1000))</f>
        <v>7.0290007543429428E-2</v>
      </c>
      <c r="I565" s="56"/>
      <c r="J565" s="74">
        <f t="shared" si="18"/>
        <v>6.7790007543429426E-2</v>
      </c>
      <c r="K565" s="59">
        <f t="shared" si="19"/>
        <v>7.0090007543429422E-2</v>
      </c>
      <c r="L565" s="62">
        <f t="shared" si="20"/>
        <v>7.0290007543429428E-2</v>
      </c>
    </row>
    <row r="566" spans="1:12" x14ac:dyDescent="0.25">
      <c r="A566" s="69" t="str">
        <f>+'3.1.16'!A551</f>
        <v>2016-12-01</v>
      </c>
      <c r="B566" s="56" t="str">
        <f>+'3.1.16'!B551</f>
        <v>2019-05-31</v>
      </c>
      <c r="C566" s="56">
        <f>+'3.1.16'!C551</f>
        <v>30</v>
      </c>
      <c r="D566" s="56" t="str">
        <f>+'3.1.16'!D551</f>
        <v>PEPCOMD</v>
      </c>
      <c r="E566" s="56" t="s">
        <v>370</v>
      </c>
      <c r="F566" s="79">
        <f>IF($E$11="",'3.1.16'!Y551/1000,Matrix!$E$11+('3.1.16'!Y551/1000))</f>
        <v>6.8139635393483985E-2</v>
      </c>
      <c r="G566" s="59">
        <f>IF($E$11="",'3.1.16'!Z551/1000,Matrix!$E$11+('3.1.16'!Z551/1000))</f>
        <v>7.0439635393483982E-2</v>
      </c>
      <c r="H566" s="62">
        <f>IF($E$11="",'3.1.16'!AA551/1000,Matrix!$E$11+('3.1.16'!AA551/1000))</f>
        <v>7.0639635393483988E-2</v>
      </c>
      <c r="I566" s="56"/>
      <c r="J566" s="74">
        <f t="shared" si="18"/>
        <v>6.8139635393483985E-2</v>
      </c>
      <c r="K566" s="59">
        <f t="shared" si="19"/>
        <v>7.0439635393483982E-2</v>
      </c>
      <c r="L566" s="62">
        <f t="shared" si="20"/>
        <v>7.0639635393483988E-2</v>
      </c>
    </row>
    <row r="567" spans="1:12" x14ac:dyDescent="0.25">
      <c r="A567" s="70" t="str">
        <f>+'3.1.16'!A552</f>
        <v>2016-12-01</v>
      </c>
      <c r="B567" s="57" t="str">
        <f>+'3.1.16'!B552</f>
        <v>2019-11-30</v>
      </c>
      <c r="C567" s="57">
        <f>+'3.1.16'!C552</f>
        <v>36</v>
      </c>
      <c r="D567" s="57" t="str">
        <f>+'3.1.16'!D552</f>
        <v>PEPCOMD</v>
      </c>
      <c r="E567" s="57" t="s">
        <v>370</v>
      </c>
      <c r="F567" s="81">
        <f>IF($E$11="",'3.1.16'!Y552/1000,Matrix!$E$11+('3.1.16'!Y552/1000))</f>
        <v>6.6134384396066628E-2</v>
      </c>
      <c r="G567" s="60">
        <f>IF($E$11="",'3.1.16'!Z552/1000,Matrix!$E$11+('3.1.16'!Z552/1000))</f>
        <v>6.8434384396066625E-2</v>
      </c>
      <c r="H567" s="63">
        <f>IF($E$11="",'3.1.16'!AA552/1000,Matrix!$E$11+('3.1.16'!AA552/1000))</f>
        <v>6.8634384396066617E-2</v>
      </c>
      <c r="I567" s="56"/>
      <c r="J567" s="75">
        <f t="shared" si="18"/>
        <v>6.6134384396066628E-2</v>
      </c>
      <c r="K567" s="60">
        <f t="shared" si="19"/>
        <v>6.8434384396066625E-2</v>
      </c>
      <c r="L567" s="63">
        <f t="shared" si="20"/>
        <v>6.8634384396066617E-2</v>
      </c>
    </row>
    <row r="568" spans="1:12" x14ac:dyDescent="0.25">
      <c r="A568" s="68" t="str">
        <f>+'3.1.16'!A553</f>
        <v>2017-01-01</v>
      </c>
      <c r="B568" s="55" t="str">
        <f>+'3.1.16'!B553</f>
        <v>2017-12-31</v>
      </c>
      <c r="C568" s="55">
        <f>+'3.1.16'!C553</f>
        <v>12</v>
      </c>
      <c r="D568" s="55" t="str">
        <f>+'3.1.16'!D553</f>
        <v>PEPCOMD</v>
      </c>
      <c r="E568" s="55" t="s">
        <v>370</v>
      </c>
      <c r="F568" s="80">
        <f>IF($E$11="",'3.1.16'!Y553/1000,Matrix!$E$11+('3.1.16'!Y553/1000))</f>
        <v>6.8664033331323898E-2</v>
      </c>
      <c r="G568" s="58">
        <f>IF($E$11="",'3.1.16'!Z553/1000,Matrix!$E$11+('3.1.16'!Z553/1000))</f>
        <v>7.0964033331323895E-2</v>
      </c>
      <c r="H568" s="61">
        <f>IF($E$11="",'3.1.16'!AA553/1000,Matrix!$E$11+('3.1.16'!AA553/1000))</f>
        <v>7.1164033331323887E-2</v>
      </c>
      <c r="I568" s="55"/>
      <c r="J568" s="73">
        <f t="shared" si="18"/>
        <v>6.8664033331323898E-2</v>
      </c>
      <c r="K568" s="58">
        <f t="shared" si="19"/>
        <v>7.0964033331323895E-2</v>
      </c>
      <c r="L568" s="61">
        <f t="shared" si="20"/>
        <v>7.1164033331323887E-2</v>
      </c>
    </row>
    <row r="569" spans="1:12" x14ac:dyDescent="0.25">
      <c r="A569" s="69" t="str">
        <f>+'3.1.16'!A554</f>
        <v>2017-01-01</v>
      </c>
      <c r="B569" s="56" t="str">
        <f>+'3.1.16'!B554</f>
        <v>2018-06-30</v>
      </c>
      <c r="C569" s="56">
        <f>+'3.1.16'!C554</f>
        <v>18</v>
      </c>
      <c r="D569" s="56" t="str">
        <f>+'3.1.16'!D554</f>
        <v>PEPCOMD</v>
      </c>
      <c r="E569" s="56" t="s">
        <v>370</v>
      </c>
      <c r="F569" s="79">
        <f>IF($E$11="",'3.1.16'!Y554/1000,Matrix!$E$11+('3.1.16'!Y554/1000))</f>
        <v>6.9295346640604202E-2</v>
      </c>
      <c r="G569" s="59">
        <f>IF($E$11="",'3.1.16'!Z554/1000,Matrix!$E$11+('3.1.16'!Z554/1000))</f>
        <v>7.1595346640604199E-2</v>
      </c>
      <c r="H569" s="62">
        <f>IF($E$11="",'3.1.16'!AA554/1000,Matrix!$E$11+('3.1.16'!AA554/1000))</f>
        <v>7.1795346640604205E-2</v>
      </c>
      <c r="I569" s="56"/>
      <c r="J569" s="74">
        <f t="shared" si="18"/>
        <v>6.9295346640604202E-2</v>
      </c>
      <c r="K569" s="59">
        <f t="shared" si="19"/>
        <v>7.1595346640604199E-2</v>
      </c>
      <c r="L569" s="62">
        <f t="shared" si="20"/>
        <v>7.1795346640604205E-2</v>
      </c>
    </row>
    <row r="570" spans="1:12" x14ac:dyDescent="0.25">
      <c r="A570" s="69" t="str">
        <f>+'3.1.16'!A555</f>
        <v>2017-01-01</v>
      </c>
      <c r="B570" s="56" t="str">
        <f>+'3.1.16'!B555</f>
        <v>2018-12-31</v>
      </c>
      <c r="C570" s="56">
        <f>+'3.1.16'!C555</f>
        <v>24</v>
      </c>
      <c r="D570" s="56" t="str">
        <f>+'3.1.16'!D555</f>
        <v>PEPCOMD</v>
      </c>
      <c r="E570" s="56" t="s">
        <v>370</v>
      </c>
      <c r="F570" s="79">
        <f>IF($E$11="",'3.1.16'!Y555/1000,Matrix!$E$11+('3.1.16'!Y555/1000))</f>
        <v>6.7462035470190265E-2</v>
      </c>
      <c r="G570" s="59">
        <f>IF($E$11="",'3.1.16'!Z555/1000,Matrix!$E$11+('3.1.16'!Z555/1000))</f>
        <v>6.9762035470190262E-2</v>
      </c>
      <c r="H570" s="62">
        <f>IF($E$11="",'3.1.16'!AA555/1000,Matrix!$E$11+('3.1.16'!AA555/1000))</f>
        <v>6.9962035470190254E-2</v>
      </c>
      <c r="I570" s="56"/>
      <c r="J570" s="74">
        <f t="shared" si="18"/>
        <v>6.7462035470190265E-2</v>
      </c>
      <c r="K570" s="59">
        <f t="shared" si="19"/>
        <v>6.9762035470190262E-2</v>
      </c>
      <c r="L570" s="62">
        <f t="shared" si="20"/>
        <v>6.9962035470190254E-2</v>
      </c>
    </row>
    <row r="571" spans="1:12" x14ac:dyDescent="0.25">
      <c r="A571" s="69" t="str">
        <f>+'3.1.16'!A556</f>
        <v>2017-01-01</v>
      </c>
      <c r="B571" s="56" t="str">
        <f>+'3.1.16'!B556</f>
        <v>2019-06-30</v>
      </c>
      <c r="C571" s="56">
        <f>+'3.1.16'!C556</f>
        <v>30</v>
      </c>
      <c r="D571" s="56" t="str">
        <f>+'3.1.16'!D556</f>
        <v>PEPCOMD</v>
      </c>
      <c r="E571" s="56" t="s">
        <v>370</v>
      </c>
      <c r="F571" s="79">
        <f>IF($E$11="",'3.1.16'!Y556/1000,Matrix!$E$11+('3.1.16'!Y556/1000))</f>
        <v>6.7657556810715058E-2</v>
      </c>
      <c r="G571" s="59">
        <f>IF($E$11="",'3.1.16'!Z556/1000,Matrix!$E$11+('3.1.16'!Z556/1000))</f>
        <v>6.9957556810715055E-2</v>
      </c>
      <c r="H571" s="62">
        <f>IF($E$11="",'3.1.16'!AA556/1000,Matrix!$E$11+('3.1.16'!AA556/1000))</f>
        <v>7.015755681071506E-2</v>
      </c>
      <c r="I571" s="56"/>
      <c r="J571" s="74">
        <f t="shared" si="18"/>
        <v>6.7657556810715058E-2</v>
      </c>
      <c r="K571" s="59">
        <f t="shared" si="19"/>
        <v>6.9957556810715055E-2</v>
      </c>
      <c r="L571" s="62">
        <f t="shared" si="20"/>
        <v>7.015755681071506E-2</v>
      </c>
    </row>
    <row r="572" spans="1:12" x14ac:dyDescent="0.25">
      <c r="A572" s="70" t="str">
        <f>+'3.1.16'!A557</f>
        <v>2017-01-01</v>
      </c>
      <c r="B572" s="57" t="str">
        <f>+'3.1.16'!B557</f>
        <v>2019-12-31</v>
      </c>
      <c r="C572" s="57">
        <f>+'3.1.16'!C557</f>
        <v>36</v>
      </c>
      <c r="D572" s="57" t="str">
        <f>+'3.1.16'!D557</f>
        <v>PEPCOMD</v>
      </c>
      <c r="E572" s="57" t="s">
        <v>370</v>
      </c>
      <c r="F572" s="81">
        <f>IF($E$11="",'3.1.16'!Y557/1000,Matrix!$E$11+('3.1.16'!Y557/1000))</f>
        <v>6.5724481294782491E-2</v>
      </c>
      <c r="G572" s="60">
        <f>IF($E$11="",'3.1.16'!Z557/1000,Matrix!$E$11+('3.1.16'!Z557/1000))</f>
        <v>6.8024481294782488E-2</v>
      </c>
      <c r="H572" s="63">
        <f>IF($E$11="",'3.1.16'!AA557/1000,Matrix!$E$11+('3.1.16'!AA557/1000))</f>
        <v>6.8224481294782494E-2</v>
      </c>
      <c r="I572" s="56"/>
      <c r="J572" s="75">
        <f t="shared" si="18"/>
        <v>6.5724481294782491E-2</v>
      </c>
      <c r="K572" s="60">
        <f t="shared" si="19"/>
        <v>6.8024481294782488E-2</v>
      </c>
      <c r="L572" s="63">
        <f t="shared" si="20"/>
        <v>6.8224481294782494E-2</v>
      </c>
    </row>
    <row r="573" spans="1:12" x14ac:dyDescent="0.25">
      <c r="A573" s="68" t="str">
        <f>+'3.1.16'!A558</f>
        <v>2017-02-01</v>
      </c>
      <c r="B573" s="55" t="str">
        <f>+'3.1.16'!B558</f>
        <v>2018-01-31</v>
      </c>
      <c r="C573" s="55">
        <f>+'3.1.16'!C558</f>
        <v>12</v>
      </c>
      <c r="D573" s="55" t="str">
        <f>+'3.1.16'!D558</f>
        <v>PEPCOMD</v>
      </c>
      <c r="E573" s="55" t="s">
        <v>370</v>
      </c>
      <c r="F573" s="80">
        <f>IF($E$11="",'3.1.16'!Y558/1000,Matrix!$E$11+('3.1.16'!Y558/1000))</f>
        <v>6.8552757289500388E-2</v>
      </c>
      <c r="G573" s="58">
        <f>IF($E$11="",'3.1.16'!Z558/1000,Matrix!$E$11+('3.1.16'!Z558/1000))</f>
        <v>7.0852757289500384E-2</v>
      </c>
      <c r="H573" s="61">
        <f>IF($E$11="",'3.1.16'!AA558/1000,Matrix!$E$11+('3.1.16'!AA558/1000))</f>
        <v>7.105275728950039E-2</v>
      </c>
      <c r="I573" s="55"/>
      <c r="J573" s="73">
        <f t="shared" si="18"/>
        <v>6.8552757289500388E-2</v>
      </c>
      <c r="K573" s="58">
        <f t="shared" si="19"/>
        <v>7.0852757289500384E-2</v>
      </c>
      <c r="L573" s="61">
        <f t="shared" si="20"/>
        <v>7.105275728950039E-2</v>
      </c>
    </row>
    <row r="574" spans="1:12" x14ac:dyDescent="0.25">
      <c r="A574" s="69" t="str">
        <f>+'3.1.16'!A559</f>
        <v>2017-02-01</v>
      </c>
      <c r="B574" s="56" t="str">
        <f>+'3.1.16'!B559</f>
        <v>2018-07-31</v>
      </c>
      <c r="C574" s="56">
        <f>+'3.1.16'!C559</f>
        <v>18</v>
      </c>
      <c r="D574" s="56" t="str">
        <f>+'3.1.16'!D559</f>
        <v>PEPCOMD</v>
      </c>
      <c r="E574" s="56" t="s">
        <v>370</v>
      </c>
      <c r="F574" s="79">
        <f>IF($E$11="",'3.1.16'!Y559/1000,Matrix!$E$11+('3.1.16'!Y559/1000))</f>
        <v>6.8074649233039755E-2</v>
      </c>
      <c r="G574" s="59">
        <f>IF($E$11="",'3.1.16'!Z559/1000,Matrix!$E$11+('3.1.16'!Z559/1000))</f>
        <v>7.0374649233039752E-2</v>
      </c>
      <c r="H574" s="62">
        <f>IF($E$11="",'3.1.16'!AA559/1000,Matrix!$E$11+('3.1.16'!AA559/1000))</f>
        <v>7.0574649233039743E-2</v>
      </c>
      <c r="I574" s="56"/>
      <c r="J574" s="74">
        <f t="shared" si="18"/>
        <v>6.8074649233039755E-2</v>
      </c>
      <c r="K574" s="59">
        <f t="shared" si="19"/>
        <v>7.0374649233039752E-2</v>
      </c>
      <c r="L574" s="62">
        <f t="shared" si="20"/>
        <v>7.0574649233039743E-2</v>
      </c>
    </row>
    <row r="575" spans="1:12" x14ac:dyDescent="0.25">
      <c r="A575" s="69" t="str">
        <f>+'3.1.16'!A560</f>
        <v>2017-02-01</v>
      </c>
      <c r="B575" s="56" t="str">
        <f>+'3.1.16'!B560</f>
        <v>2019-01-31</v>
      </c>
      <c r="C575" s="56">
        <f>+'3.1.16'!C560</f>
        <v>24</v>
      </c>
      <c r="D575" s="56" t="str">
        <f>+'3.1.16'!D560</f>
        <v>PEPCOMD</v>
      </c>
      <c r="E575" s="56" t="s">
        <v>370</v>
      </c>
      <c r="F575" s="79">
        <f>IF($E$11="",'3.1.16'!Y560/1000,Matrix!$E$11+('3.1.16'!Y560/1000))</f>
        <v>6.7359072721400168E-2</v>
      </c>
      <c r="G575" s="59">
        <f>IF($E$11="",'3.1.16'!Z560/1000,Matrix!$E$11+('3.1.16'!Z560/1000))</f>
        <v>6.9659072721400164E-2</v>
      </c>
      <c r="H575" s="62">
        <f>IF($E$11="",'3.1.16'!AA560/1000,Matrix!$E$11+('3.1.16'!AA560/1000))</f>
        <v>6.985907272140017E-2</v>
      </c>
      <c r="I575" s="56"/>
      <c r="J575" s="74">
        <f t="shared" si="18"/>
        <v>6.7359072721400168E-2</v>
      </c>
      <c r="K575" s="59">
        <f t="shared" si="19"/>
        <v>6.9659072721400164E-2</v>
      </c>
      <c r="L575" s="62">
        <f t="shared" si="20"/>
        <v>6.985907272140017E-2</v>
      </c>
    </row>
    <row r="576" spans="1:12" x14ac:dyDescent="0.25">
      <c r="A576" s="69" t="str">
        <f>+'3.1.16'!A561</f>
        <v>2017-02-01</v>
      </c>
      <c r="B576" s="56" t="str">
        <f>+'3.1.16'!B561</f>
        <v>2019-07-31</v>
      </c>
      <c r="C576" s="56">
        <f>+'3.1.16'!C561</f>
        <v>30</v>
      </c>
      <c r="D576" s="56" t="str">
        <f>+'3.1.16'!D561</f>
        <v>PEPCOMD</v>
      </c>
      <c r="E576" s="56" t="s">
        <v>370</v>
      </c>
      <c r="F576" s="79">
        <f>IF($E$11="",'3.1.16'!Y561/1000,Matrix!$E$11+('3.1.16'!Y561/1000))</f>
        <v>6.6755082475732905E-2</v>
      </c>
      <c r="G576" s="59">
        <f>IF($E$11="",'3.1.16'!Z561/1000,Matrix!$E$11+('3.1.16'!Z561/1000))</f>
        <v>6.9055082475732901E-2</v>
      </c>
      <c r="H576" s="62">
        <f>IF($E$11="",'3.1.16'!AA561/1000,Matrix!$E$11+('3.1.16'!AA561/1000))</f>
        <v>6.9255082475732907E-2</v>
      </c>
      <c r="I576" s="56"/>
      <c r="J576" s="74">
        <f t="shared" si="18"/>
        <v>6.6755082475732905E-2</v>
      </c>
      <c r="K576" s="59">
        <f t="shared" si="19"/>
        <v>6.9055082475732901E-2</v>
      </c>
      <c r="L576" s="62">
        <f t="shared" si="20"/>
        <v>6.9255082475732907E-2</v>
      </c>
    </row>
    <row r="577" spans="1:12" x14ac:dyDescent="0.25">
      <c r="A577" s="70" t="str">
        <f>+'3.1.16'!A562</f>
        <v>2017-02-01</v>
      </c>
      <c r="B577" s="57" t="str">
        <f>+'3.1.16'!B562</f>
        <v>2020-01-31</v>
      </c>
      <c r="C577" s="57">
        <f>+'3.1.16'!C562</f>
        <v>36</v>
      </c>
      <c r="D577" s="57" t="str">
        <f>+'3.1.16'!D562</f>
        <v>PEPCOMD</v>
      </c>
      <c r="E577" s="57" t="s">
        <v>370</v>
      </c>
      <c r="F577" s="81">
        <f>IF($E$11="",'3.1.16'!Y562/1000,Matrix!$E$11+('3.1.16'!Y562/1000))</f>
        <v>6.5466186459207792E-2</v>
      </c>
      <c r="G577" s="60">
        <f>IF($E$11="",'3.1.16'!Z562/1000,Matrix!$E$11+('3.1.16'!Z562/1000))</f>
        <v>6.7766186459207789E-2</v>
      </c>
      <c r="H577" s="63">
        <f>IF($E$11="",'3.1.16'!AA562/1000,Matrix!$E$11+('3.1.16'!AA562/1000))</f>
        <v>6.7966186459207795E-2</v>
      </c>
      <c r="I577" s="56"/>
      <c r="J577" s="75">
        <f t="shared" si="18"/>
        <v>6.5466186459207792E-2</v>
      </c>
      <c r="K577" s="60">
        <f t="shared" si="19"/>
        <v>6.7766186459207789E-2</v>
      </c>
      <c r="L577" s="63">
        <f t="shared" si="20"/>
        <v>6.7966186459207795E-2</v>
      </c>
    </row>
    <row r="578" spans="1:12" x14ac:dyDescent="0.25">
      <c r="A578" s="68" t="str">
        <f>+'3.1.16'!A563</f>
        <v>2017-03-01</v>
      </c>
      <c r="B578" s="55" t="str">
        <f>+'3.1.16'!B563</f>
        <v>2018-02-28</v>
      </c>
      <c r="C578" s="55">
        <f>+'3.1.16'!C563</f>
        <v>12</v>
      </c>
      <c r="D578" s="55" t="str">
        <f>+'3.1.16'!D563</f>
        <v>PEPCOMD</v>
      </c>
      <c r="E578" s="55" t="s">
        <v>370</v>
      </c>
      <c r="F578" s="80">
        <f>IF($E$11="",'3.1.16'!Y563/1000,Matrix!$E$11+('3.1.16'!Y563/1000))</f>
        <v>6.8369117648094543E-2</v>
      </c>
      <c r="G578" s="58">
        <f>IF($E$11="",'3.1.16'!Z563/1000,Matrix!$E$11+('3.1.16'!Z563/1000))</f>
        <v>7.066911764809454E-2</v>
      </c>
      <c r="H578" s="61">
        <f>IF($E$11="",'3.1.16'!AA563/1000,Matrix!$E$11+('3.1.16'!AA563/1000))</f>
        <v>7.0869117648094546E-2</v>
      </c>
      <c r="I578" s="55"/>
      <c r="J578" s="73">
        <f t="shared" si="18"/>
        <v>6.8369117648094543E-2</v>
      </c>
      <c r="K578" s="58">
        <f t="shared" si="19"/>
        <v>7.066911764809454E-2</v>
      </c>
      <c r="L578" s="61">
        <f t="shared" si="20"/>
        <v>7.0869117648094546E-2</v>
      </c>
    </row>
    <row r="579" spans="1:12" x14ac:dyDescent="0.25">
      <c r="A579" s="69" t="str">
        <f>+'3.1.16'!A564</f>
        <v>2017-03-01</v>
      </c>
      <c r="B579" s="56" t="str">
        <f>+'3.1.16'!B564</f>
        <v>2018-08-31</v>
      </c>
      <c r="C579" s="56">
        <f>+'3.1.16'!C564</f>
        <v>18</v>
      </c>
      <c r="D579" s="56" t="str">
        <f>+'3.1.16'!D564</f>
        <v>PEPCOMD</v>
      </c>
      <c r="E579" s="56" t="s">
        <v>370</v>
      </c>
      <c r="F579" s="79">
        <f>IF($E$11="",'3.1.16'!Y564/1000,Matrix!$E$11+('3.1.16'!Y564/1000))</f>
        <v>6.6945585484610493E-2</v>
      </c>
      <c r="G579" s="59">
        <f>IF($E$11="",'3.1.16'!Z564/1000,Matrix!$E$11+('3.1.16'!Z564/1000))</f>
        <v>6.9245585484610489E-2</v>
      </c>
      <c r="H579" s="62">
        <f>IF($E$11="",'3.1.16'!AA564/1000,Matrix!$E$11+('3.1.16'!AA564/1000))</f>
        <v>6.9445585484610495E-2</v>
      </c>
      <c r="I579" s="56"/>
      <c r="J579" s="74">
        <f t="shared" si="18"/>
        <v>6.6945585484610493E-2</v>
      </c>
      <c r="K579" s="59">
        <f t="shared" si="19"/>
        <v>6.9245585484610489E-2</v>
      </c>
      <c r="L579" s="62">
        <f t="shared" si="20"/>
        <v>6.9445585484610495E-2</v>
      </c>
    </row>
    <row r="580" spans="1:12" x14ac:dyDescent="0.25">
      <c r="A580" s="69" t="str">
        <f>+'3.1.16'!A565</f>
        <v>2017-03-01</v>
      </c>
      <c r="B580" s="56" t="str">
        <f>+'3.1.16'!B565</f>
        <v>2019-02-28</v>
      </c>
      <c r="C580" s="56">
        <f>+'3.1.16'!C565</f>
        <v>24</v>
      </c>
      <c r="D580" s="56" t="str">
        <f>+'3.1.16'!D565</f>
        <v>PEPCOMD</v>
      </c>
      <c r="E580" s="56" t="s">
        <v>370</v>
      </c>
      <c r="F580" s="79">
        <f>IF($E$11="",'3.1.16'!Y565/1000,Matrix!$E$11+('3.1.16'!Y565/1000))</f>
        <v>6.7238396218319521E-2</v>
      </c>
      <c r="G580" s="59">
        <f>IF($E$11="",'3.1.16'!Z565/1000,Matrix!$E$11+('3.1.16'!Z565/1000))</f>
        <v>6.9538396218319518E-2</v>
      </c>
      <c r="H580" s="62">
        <f>IF($E$11="",'3.1.16'!AA565/1000,Matrix!$E$11+('3.1.16'!AA565/1000))</f>
        <v>6.9738396218319523E-2</v>
      </c>
      <c r="I580" s="56"/>
      <c r="J580" s="74">
        <f t="shared" si="18"/>
        <v>6.7238396218319521E-2</v>
      </c>
      <c r="K580" s="59">
        <f t="shared" si="19"/>
        <v>6.9538396218319518E-2</v>
      </c>
      <c r="L580" s="62">
        <f t="shared" si="20"/>
        <v>6.9738396218319523E-2</v>
      </c>
    </row>
    <row r="581" spans="1:12" x14ac:dyDescent="0.25">
      <c r="A581" s="69" t="str">
        <f>+'3.1.16'!A566</f>
        <v>2017-03-01</v>
      </c>
      <c r="B581" s="56" t="str">
        <f>+'3.1.16'!B566</f>
        <v>2019-08-31</v>
      </c>
      <c r="C581" s="56">
        <f>+'3.1.16'!C566</f>
        <v>30</v>
      </c>
      <c r="D581" s="56" t="str">
        <f>+'3.1.16'!D566</f>
        <v>PEPCOMD</v>
      </c>
      <c r="E581" s="56" t="s">
        <v>370</v>
      </c>
      <c r="F581" s="79">
        <f>IF($E$11="",'3.1.16'!Y566/1000,Matrix!$E$11+('3.1.16'!Y566/1000))</f>
        <v>6.5887255946582429E-2</v>
      </c>
      <c r="G581" s="59">
        <f>IF($E$11="",'3.1.16'!Z566/1000,Matrix!$E$11+('3.1.16'!Z566/1000))</f>
        <v>6.8187255946582426E-2</v>
      </c>
      <c r="H581" s="62">
        <f>IF($E$11="",'3.1.16'!AA566/1000,Matrix!$E$11+('3.1.16'!AA566/1000))</f>
        <v>6.8387255946582431E-2</v>
      </c>
      <c r="I581" s="56"/>
      <c r="J581" s="74">
        <f t="shared" si="18"/>
        <v>6.5887255946582429E-2</v>
      </c>
      <c r="K581" s="59">
        <f t="shared" si="19"/>
        <v>6.8187255946582426E-2</v>
      </c>
      <c r="L581" s="62">
        <f t="shared" si="20"/>
        <v>6.8387255946582431E-2</v>
      </c>
    </row>
    <row r="582" spans="1:12" x14ac:dyDescent="0.25">
      <c r="A582" s="70" t="str">
        <f>+'3.1.16'!A567</f>
        <v>2017-03-01</v>
      </c>
      <c r="B582" s="57" t="str">
        <f>+'3.1.16'!B567</f>
        <v>2020-02-29</v>
      </c>
      <c r="C582" s="57">
        <f>+'3.1.16'!C567</f>
        <v>36</v>
      </c>
      <c r="D582" s="57" t="str">
        <f>+'3.1.16'!D567</f>
        <v>PEPCOMD</v>
      </c>
      <c r="E582" s="57" t="s">
        <v>370</v>
      </c>
      <c r="F582" s="81">
        <f>IF($E$11="",'3.1.16'!Y567/1000,Matrix!$E$11+('3.1.16'!Y567/1000))</f>
        <v>6.5217418928329302E-2</v>
      </c>
      <c r="G582" s="60">
        <f>IF($E$11="",'3.1.16'!Z567/1000,Matrix!$E$11+('3.1.16'!Z567/1000))</f>
        <v>6.7517418928329298E-2</v>
      </c>
      <c r="H582" s="63">
        <f>IF($E$11="",'3.1.16'!AA567/1000,Matrix!$E$11+('3.1.16'!AA567/1000))</f>
        <v>6.771741892832929E-2</v>
      </c>
      <c r="I582" s="56"/>
      <c r="J582" s="75">
        <f t="shared" si="18"/>
        <v>6.5217418928329302E-2</v>
      </c>
      <c r="K582" s="60">
        <f t="shared" si="19"/>
        <v>6.7517418928329298E-2</v>
      </c>
      <c r="L582" s="63">
        <f t="shared" si="20"/>
        <v>6.771741892832929E-2</v>
      </c>
    </row>
    <row r="583" spans="1:12" x14ac:dyDescent="0.25">
      <c r="A583" s="68" t="str">
        <f>+'3.1.16'!A568</f>
        <v>2017-04-01</v>
      </c>
      <c r="B583" s="55" t="str">
        <f>+'3.1.16'!B568</f>
        <v>2018-03-31</v>
      </c>
      <c r="C583" s="55">
        <f>+'3.1.16'!C568</f>
        <v>12</v>
      </c>
      <c r="D583" s="55" t="str">
        <f>+'3.1.16'!D568</f>
        <v>PEPCOMD</v>
      </c>
      <c r="E583" s="55" t="s">
        <v>370</v>
      </c>
      <c r="F583" s="80">
        <f>IF($E$11="",'3.1.16'!Y568/1000,Matrix!$E$11+('3.1.16'!Y568/1000))</f>
        <v>6.7938458444549155E-2</v>
      </c>
      <c r="G583" s="58">
        <f>IF($E$11="",'3.1.16'!Z568/1000,Matrix!$E$11+('3.1.16'!Z568/1000))</f>
        <v>7.0238458444549151E-2</v>
      </c>
      <c r="H583" s="61">
        <f>IF($E$11="",'3.1.16'!AA568/1000,Matrix!$E$11+('3.1.16'!AA568/1000))</f>
        <v>7.0438458444549157E-2</v>
      </c>
      <c r="I583" s="55"/>
      <c r="J583" s="73">
        <f t="shared" si="18"/>
        <v>6.7938458444549155E-2</v>
      </c>
      <c r="K583" s="58">
        <f t="shared" si="19"/>
        <v>7.0238458444549151E-2</v>
      </c>
      <c r="L583" s="61">
        <f t="shared" si="20"/>
        <v>7.0438458444549157E-2</v>
      </c>
    </row>
    <row r="584" spans="1:12" x14ac:dyDescent="0.25">
      <c r="A584" s="69" t="str">
        <f>+'3.1.16'!A569</f>
        <v>2017-04-01</v>
      </c>
      <c r="B584" s="56" t="str">
        <f>+'3.1.16'!B569</f>
        <v>2018-09-30</v>
      </c>
      <c r="C584" s="56">
        <f>+'3.1.16'!C569</f>
        <v>18</v>
      </c>
      <c r="D584" s="56" t="str">
        <f>+'3.1.16'!D569</f>
        <v>PEPCOMD</v>
      </c>
      <c r="E584" s="56" t="s">
        <v>370</v>
      </c>
      <c r="F584" s="79">
        <f>IF($E$11="",'3.1.16'!Y569/1000,Matrix!$E$11+('3.1.16'!Y569/1000))</f>
        <v>6.6190951646004748E-2</v>
      </c>
      <c r="G584" s="59">
        <f>IF($E$11="",'3.1.16'!Z569/1000,Matrix!$E$11+('3.1.16'!Z569/1000))</f>
        <v>6.8490951646004744E-2</v>
      </c>
      <c r="H584" s="62">
        <f>IF($E$11="",'3.1.16'!AA569/1000,Matrix!$E$11+('3.1.16'!AA569/1000))</f>
        <v>6.869095164600475E-2</v>
      </c>
      <c r="I584" s="56"/>
      <c r="J584" s="74">
        <f t="shared" si="18"/>
        <v>6.6190951646004748E-2</v>
      </c>
      <c r="K584" s="59">
        <f t="shared" si="19"/>
        <v>6.8490951646004744E-2</v>
      </c>
      <c r="L584" s="62">
        <f t="shared" si="20"/>
        <v>6.869095164600475E-2</v>
      </c>
    </row>
    <row r="585" spans="1:12" x14ac:dyDescent="0.25">
      <c r="A585" s="69" t="str">
        <f>+'3.1.16'!A570</f>
        <v>2017-04-01</v>
      </c>
      <c r="B585" s="56" t="str">
        <f>+'3.1.16'!B570</f>
        <v>2019-03-31</v>
      </c>
      <c r="C585" s="56">
        <f>+'3.1.16'!C570</f>
        <v>24</v>
      </c>
      <c r="D585" s="56" t="str">
        <f>+'3.1.16'!D570</f>
        <v>PEPCOMD</v>
      </c>
      <c r="E585" s="56" t="s">
        <v>370</v>
      </c>
      <c r="F585" s="79">
        <f>IF($E$11="",'3.1.16'!Y570/1000,Matrix!$E$11+('3.1.16'!Y570/1000))</f>
        <v>6.6943895593855288E-2</v>
      </c>
      <c r="G585" s="59">
        <f>IF($E$11="",'3.1.16'!Z570/1000,Matrix!$E$11+('3.1.16'!Z570/1000))</f>
        <v>6.9243895593855284E-2</v>
      </c>
      <c r="H585" s="62">
        <f>IF($E$11="",'3.1.16'!AA570/1000,Matrix!$E$11+('3.1.16'!AA570/1000))</f>
        <v>6.944389559385529E-2</v>
      </c>
      <c r="I585" s="56"/>
      <c r="J585" s="74">
        <f t="shared" si="18"/>
        <v>6.6943895593855288E-2</v>
      </c>
      <c r="K585" s="59">
        <f t="shared" si="19"/>
        <v>6.9243895593855284E-2</v>
      </c>
      <c r="L585" s="62">
        <f t="shared" si="20"/>
        <v>6.944389559385529E-2</v>
      </c>
    </row>
    <row r="586" spans="1:12" x14ac:dyDescent="0.25">
      <c r="A586" s="69" t="str">
        <f>+'3.1.16'!A571</f>
        <v>2017-04-01</v>
      </c>
      <c r="B586" s="56" t="str">
        <f>+'3.1.16'!B571</f>
        <v>2019-09-30</v>
      </c>
      <c r="C586" s="56">
        <f>+'3.1.16'!C571</f>
        <v>30</v>
      </c>
      <c r="D586" s="56" t="str">
        <f>+'3.1.16'!D571</f>
        <v>PEPCOMD</v>
      </c>
      <c r="E586" s="56" t="s">
        <v>370</v>
      </c>
      <c r="F586" s="79">
        <f>IF($E$11="",'3.1.16'!Y571/1000,Matrix!$E$11+('3.1.16'!Y571/1000))</f>
        <v>6.524746121553264E-2</v>
      </c>
      <c r="G586" s="59">
        <f>IF($E$11="",'3.1.16'!Z571/1000,Matrix!$E$11+('3.1.16'!Z571/1000))</f>
        <v>6.7547461215532636E-2</v>
      </c>
      <c r="H586" s="62">
        <f>IF($E$11="",'3.1.16'!AA571/1000,Matrix!$E$11+('3.1.16'!AA571/1000))</f>
        <v>6.7747461215532642E-2</v>
      </c>
      <c r="I586" s="56"/>
      <c r="J586" s="74">
        <f t="shared" si="18"/>
        <v>6.524746121553264E-2</v>
      </c>
      <c r="K586" s="59">
        <f t="shared" si="19"/>
        <v>6.7547461215532636E-2</v>
      </c>
      <c r="L586" s="62">
        <f t="shared" si="20"/>
        <v>6.7747461215532642E-2</v>
      </c>
    </row>
    <row r="587" spans="1:12" x14ac:dyDescent="0.25">
      <c r="A587" s="70" t="str">
        <f>+'3.1.16'!A572</f>
        <v>2017-04-01</v>
      </c>
      <c r="B587" s="57" t="str">
        <f>+'3.1.16'!B572</f>
        <v>2020-03-31</v>
      </c>
      <c r="C587" s="57">
        <f>+'3.1.16'!C572</f>
        <v>36</v>
      </c>
      <c r="D587" s="57" t="str">
        <f>+'3.1.16'!D572</f>
        <v>PEPCOMD</v>
      </c>
      <c r="E587" s="57" t="s">
        <v>370</v>
      </c>
      <c r="F587" s="81">
        <f>IF($E$11="",'3.1.16'!Y572/1000,Matrix!$E$11+('3.1.16'!Y572/1000))</f>
        <v>6.4859707122127713E-2</v>
      </c>
      <c r="G587" s="60">
        <f>IF($E$11="",'3.1.16'!Z572/1000,Matrix!$E$11+('3.1.16'!Z572/1000))</f>
        <v>6.715970712212771E-2</v>
      </c>
      <c r="H587" s="63">
        <f>IF($E$11="",'3.1.16'!AA572/1000,Matrix!$E$11+('3.1.16'!AA572/1000))</f>
        <v>6.7359707122127715E-2</v>
      </c>
      <c r="I587" s="56"/>
      <c r="J587" s="75">
        <f t="shared" si="18"/>
        <v>6.4859707122127713E-2</v>
      </c>
      <c r="K587" s="60">
        <f t="shared" si="19"/>
        <v>6.715970712212771E-2</v>
      </c>
      <c r="L587" s="63">
        <f t="shared" si="20"/>
        <v>6.7359707122127715E-2</v>
      </c>
    </row>
    <row r="588" spans="1:12" x14ac:dyDescent="0.25">
      <c r="A588" s="68" t="str">
        <f>+'3.1.16'!A573</f>
        <v>2017-05-01</v>
      </c>
      <c r="B588" s="55" t="str">
        <f>+'3.1.16'!B573</f>
        <v>2018-04-30</v>
      </c>
      <c r="C588" s="55">
        <f>+'3.1.16'!C573</f>
        <v>12</v>
      </c>
      <c r="D588" s="55" t="str">
        <f>+'3.1.16'!D573</f>
        <v>PEPCOMD</v>
      </c>
      <c r="E588" s="55" t="s">
        <v>370</v>
      </c>
      <c r="F588" s="80">
        <f>IF($E$11="",'3.1.16'!Y573/1000,Matrix!$E$11+('3.1.16'!Y573/1000))</f>
        <v>6.7565733435059408E-2</v>
      </c>
      <c r="G588" s="58">
        <f>IF($E$11="",'3.1.16'!Z573/1000,Matrix!$E$11+('3.1.16'!Z573/1000))</f>
        <v>6.9865733435059404E-2</v>
      </c>
      <c r="H588" s="61">
        <f>IF($E$11="",'3.1.16'!AA573/1000,Matrix!$E$11+('3.1.16'!AA573/1000))</f>
        <v>7.006573343505941E-2</v>
      </c>
      <c r="I588" s="55"/>
      <c r="J588" s="73">
        <f t="shared" si="18"/>
        <v>6.7565733435059408E-2</v>
      </c>
      <c r="K588" s="58">
        <f t="shared" si="19"/>
        <v>6.9865733435059404E-2</v>
      </c>
      <c r="L588" s="61">
        <f t="shared" si="20"/>
        <v>7.006573343505941E-2</v>
      </c>
    </row>
    <row r="589" spans="1:12" x14ac:dyDescent="0.25">
      <c r="A589" s="69" t="str">
        <f>+'3.1.16'!A574</f>
        <v>2017-05-01</v>
      </c>
      <c r="B589" s="56" t="str">
        <f>+'3.1.16'!B574</f>
        <v>2018-10-31</v>
      </c>
      <c r="C589" s="56">
        <f>+'3.1.16'!C574</f>
        <v>18</v>
      </c>
      <c r="D589" s="56" t="str">
        <f>+'3.1.16'!D574</f>
        <v>PEPCOMD</v>
      </c>
      <c r="E589" s="56" t="s">
        <v>370</v>
      </c>
      <c r="F589" s="79">
        <f>IF($E$11="",'3.1.16'!Y574/1000,Matrix!$E$11+('3.1.16'!Y574/1000))</f>
        <v>6.5774550630037676E-2</v>
      </c>
      <c r="G589" s="59">
        <f>IF($E$11="",'3.1.16'!Z574/1000,Matrix!$E$11+('3.1.16'!Z574/1000))</f>
        <v>6.8074550630037672E-2</v>
      </c>
      <c r="H589" s="62">
        <f>IF($E$11="",'3.1.16'!AA574/1000,Matrix!$E$11+('3.1.16'!AA574/1000))</f>
        <v>6.8274550630037678E-2</v>
      </c>
      <c r="I589" s="56"/>
      <c r="J589" s="74">
        <f t="shared" si="18"/>
        <v>6.5774550630037676E-2</v>
      </c>
      <c r="K589" s="59">
        <f t="shared" si="19"/>
        <v>6.8074550630037672E-2</v>
      </c>
      <c r="L589" s="62">
        <f t="shared" si="20"/>
        <v>6.8274550630037678E-2</v>
      </c>
    </row>
    <row r="590" spans="1:12" x14ac:dyDescent="0.25">
      <c r="A590" s="69" t="str">
        <f>+'3.1.16'!A575</f>
        <v>2017-05-01</v>
      </c>
      <c r="B590" s="56" t="str">
        <f>+'3.1.16'!B575</f>
        <v>2019-04-30</v>
      </c>
      <c r="C590" s="56">
        <f>+'3.1.16'!C575</f>
        <v>24</v>
      </c>
      <c r="D590" s="56" t="str">
        <f>+'3.1.16'!D575</f>
        <v>PEPCOMD</v>
      </c>
      <c r="E590" s="56" t="s">
        <v>370</v>
      </c>
      <c r="F590" s="79">
        <f>IF($E$11="",'3.1.16'!Y575/1000,Matrix!$E$11+('3.1.16'!Y575/1000))</f>
        <v>6.6707640287784697E-2</v>
      </c>
      <c r="G590" s="59">
        <f>IF($E$11="",'3.1.16'!Z575/1000,Matrix!$E$11+('3.1.16'!Z575/1000))</f>
        <v>6.9007640287784694E-2</v>
      </c>
      <c r="H590" s="62">
        <f>IF($E$11="",'3.1.16'!AA575/1000,Matrix!$E$11+('3.1.16'!AA575/1000))</f>
        <v>6.92076402877847E-2</v>
      </c>
      <c r="I590" s="56"/>
      <c r="J590" s="74">
        <f t="shared" si="18"/>
        <v>6.6707640287784697E-2</v>
      </c>
      <c r="K590" s="59">
        <f t="shared" si="19"/>
        <v>6.9007640287784694E-2</v>
      </c>
      <c r="L590" s="62">
        <f t="shared" si="20"/>
        <v>6.92076402877847E-2</v>
      </c>
    </row>
    <row r="591" spans="1:12" x14ac:dyDescent="0.25">
      <c r="A591" s="69" t="str">
        <f>+'3.1.16'!A576</f>
        <v>2017-05-01</v>
      </c>
      <c r="B591" s="56" t="str">
        <f>+'3.1.16'!B576</f>
        <v>2019-10-31</v>
      </c>
      <c r="C591" s="56">
        <f>+'3.1.16'!C576</f>
        <v>30</v>
      </c>
      <c r="D591" s="56" t="str">
        <f>+'3.1.16'!D576</f>
        <v>PEPCOMD</v>
      </c>
      <c r="E591" s="56" t="s">
        <v>370</v>
      </c>
      <c r="F591" s="79">
        <f>IF($E$11="",'3.1.16'!Y576/1000,Matrix!$E$11+('3.1.16'!Y576/1000))</f>
        <v>6.4793518802943956E-2</v>
      </c>
      <c r="G591" s="59">
        <f>IF($E$11="",'3.1.16'!Z576/1000,Matrix!$E$11+('3.1.16'!Z576/1000))</f>
        <v>6.7093518802943952E-2</v>
      </c>
      <c r="H591" s="62">
        <f>IF($E$11="",'3.1.16'!AA576/1000,Matrix!$E$11+('3.1.16'!AA576/1000))</f>
        <v>6.7293518802943944E-2</v>
      </c>
      <c r="I591" s="56"/>
      <c r="J591" s="74">
        <f t="shared" si="18"/>
        <v>6.4793518802943956E-2</v>
      </c>
      <c r="K591" s="59">
        <f t="shared" si="19"/>
        <v>6.7093518802943952E-2</v>
      </c>
      <c r="L591" s="62">
        <f t="shared" si="20"/>
        <v>6.7293518802943944E-2</v>
      </c>
    </row>
    <row r="592" spans="1:12" x14ac:dyDescent="0.25">
      <c r="A592" s="70" t="str">
        <f>+'3.1.16'!A577</f>
        <v>2017-05-01</v>
      </c>
      <c r="B592" s="57" t="str">
        <f>+'3.1.16'!B577</f>
        <v>2020-04-30</v>
      </c>
      <c r="C592" s="57">
        <f>+'3.1.16'!C577</f>
        <v>36</v>
      </c>
      <c r="D592" s="57" t="str">
        <f>+'3.1.16'!D577</f>
        <v>PEPCOMD</v>
      </c>
      <c r="E592" s="57" t="s">
        <v>370</v>
      </c>
      <c r="F592" s="81">
        <f>IF($E$11="",'3.1.16'!Y577/1000,Matrix!$E$11+('3.1.16'!Y577/1000))</f>
        <v>6.4524405424472686E-2</v>
      </c>
      <c r="G592" s="60">
        <f>IF($E$11="",'3.1.16'!Z577/1000,Matrix!$E$11+('3.1.16'!Z577/1000))</f>
        <v>6.6824405424472683E-2</v>
      </c>
      <c r="H592" s="63">
        <f>IF($E$11="",'3.1.16'!AA577/1000,Matrix!$E$11+('3.1.16'!AA577/1000))</f>
        <v>6.7024405424472688E-2</v>
      </c>
      <c r="I592" s="56"/>
      <c r="J592" s="75">
        <f t="shared" si="18"/>
        <v>6.4524405424472686E-2</v>
      </c>
      <c r="K592" s="60">
        <f t="shared" si="19"/>
        <v>6.6824405424472683E-2</v>
      </c>
      <c r="L592" s="63">
        <f t="shared" si="20"/>
        <v>6.7024405424472688E-2</v>
      </c>
    </row>
    <row r="593" spans="1:12" x14ac:dyDescent="0.25">
      <c r="A593" s="68" t="str">
        <f>+'3.1.16'!A578</f>
        <v>2017-06-01</v>
      </c>
      <c r="B593" s="55" t="str">
        <f>+'3.1.16'!B578</f>
        <v>2018-05-31</v>
      </c>
      <c r="C593" s="55">
        <f>+'3.1.16'!C578</f>
        <v>12</v>
      </c>
      <c r="D593" s="55" t="str">
        <f>+'3.1.16'!D578</f>
        <v>PEPCOMD</v>
      </c>
      <c r="E593" s="55" t="s">
        <v>370</v>
      </c>
      <c r="F593" s="80">
        <f>IF($E$11="",'3.1.16'!Y578/1000,Matrix!$E$11+('3.1.16'!Y578/1000))</f>
        <v>6.7224607586852642E-2</v>
      </c>
      <c r="G593" s="58">
        <f>IF($E$11="",'3.1.16'!Z578/1000,Matrix!$E$11+('3.1.16'!Z578/1000))</f>
        <v>6.9524607586852638E-2</v>
      </c>
      <c r="H593" s="61">
        <f>IF($E$11="",'3.1.16'!AA578/1000,Matrix!$E$11+('3.1.16'!AA578/1000))</f>
        <v>6.9724607586852644E-2</v>
      </c>
      <c r="I593" s="55"/>
      <c r="J593" s="73">
        <f t="shared" si="18"/>
        <v>6.7224607586852642E-2</v>
      </c>
      <c r="K593" s="58">
        <f t="shared" si="19"/>
        <v>6.9524607586852638E-2</v>
      </c>
      <c r="L593" s="61">
        <f t="shared" si="20"/>
        <v>6.9724607586852644E-2</v>
      </c>
    </row>
    <row r="594" spans="1:12" x14ac:dyDescent="0.25">
      <c r="A594" s="69" t="str">
        <f>+'3.1.16'!A579</f>
        <v>2017-06-01</v>
      </c>
      <c r="B594" s="56" t="str">
        <f>+'3.1.16'!B579</f>
        <v>2018-11-30</v>
      </c>
      <c r="C594" s="56">
        <f>+'3.1.16'!C579</f>
        <v>18</v>
      </c>
      <c r="D594" s="56" t="str">
        <f>+'3.1.16'!D579</f>
        <v>PEPCOMD</v>
      </c>
      <c r="E594" s="56" t="s">
        <v>370</v>
      </c>
      <c r="F594" s="79">
        <f>IF($E$11="",'3.1.16'!Y579/1000,Matrix!$E$11+('3.1.16'!Y579/1000))</f>
        <v>6.5491871245108399E-2</v>
      </c>
      <c r="G594" s="59">
        <f>IF($E$11="",'3.1.16'!Z579/1000,Matrix!$E$11+('3.1.16'!Z579/1000))</f>
        <v>6.7791871245108395E-2</v>
      </c>
      <c r="H594" s="62">
        <f>IF($E$11="",'3.1.16'!AA579/1000,Matrix!$E$11+('3.1.16'!AA579/1000))</f>
        <v>6.7991871245108401E-2</v>
      </c>
      <c r="I594" s="56"/>
      <c r="J594" s="74">
        <f t="shared" si="18"/>
        <v>6.5491871245108399E-2</v>
      </c>
      <c r="K594" s="59">
        <f t="shared" si="19"/>
        <v>6.7791871245108395E-2</v>
      </c>
      <c r="L594" s="62">
        <f t="shared" si="20"/>
        <v>6.7991871245108401E-2</v>
      </c>
    </row>
    <row r="595" spans="1:12" x14ac:dyDescent="0.25">
      <c r="A595" s="69" t="str">
        <f>+'3.1.16'!A580</f>
        <v>2017-06-01</v>
      </c>
      <c r="B595" s="56" t="str">
        <f>+'3.1.16'!B580</f>
        <v>2019-05-31</v>
      </c>
      <c r="C595" s="56">
        <f>+'3.1.16'!C580</f>
        <v>24</v>
      </c>
      <c r="D595" s="56" t="str">
        <f>+'3.1.16'!D580</f>
        <v>PEPCOMD</v>
      </c>
      <c r="E595" s="56" t="s">
        <v>370</v>
      </c>
      <c r="F595" s="79">
        <f>IF($E$11="",'3.1.16'!Y580/1000,Matrix!$E$11+('3.1.16'!Y580/1000))</f>
        <v>6.6525579345115021E-2</v>
      </c>
      <c r="G595" s="59">
        <f>IF($E$11="",'3.1.16'!Z580/1000,Matrix!$E$11+('3.1.16'!Z580/1000))</f>
        <v>6.8825579345115018E-2</v>
      </c>
      <c r="H595" s="62">
        <f>IF($E$11="",'3.1.16'!AA580/1000,Matrix!$E$11+('3.1.16'!AA580/1000))</f>
        <v>6.9025579345115023E-2</v>
      </c>
      <c r="I595" s="56"/>
      <c r="J595" s="74">
        <f t="shared" si="18"/>
        <v>6.6525579345115021E-2</v>
      </c>
      <c r="K595" s="59">
        <f t="shared" si="19"/>
        <v>6.8825579345115018E-2</v>
      </c>
      <c r="L595" s="62">
        <f t="shared" si="20"/>
        <v>6.9025579345115023E-2</v>
      </c>
    </row>
    <row r="596" spans="1:12" x14ac:dyDescent="0.25">
      <c r="A596" s="69" t="str">
        <f>+'3.1.16'!A581</f>
        <v>2017-06-01</v>
      </c>
      <c r="B596" s="56" t="str">
        <f>+'3.1.16'!B581</f>
        <v>2019-11-30</v>
      </c>
      <c r="C596" s="56">
        <f>+'3.1.16'!C581</f>
        <v>30</v>
      </c>
      <c r="D596" s="56" t="str">
        <f>+'3.1.16'!D581</f>
        <v>PEPCOMD</v>
      </c>
      <c r="E596" s="56" t="s">
        <v>370</v>
      </c>
      <c r="F596" s="79">
        <f>IF($E$11="",'3.1.16'!Y581/1000,Matrix!$E$11+('3.1.16'!Y581/1000))</f>
        <v>6.4465128588624326E-2</v>
      </c>
      <c r="G596" s="59">
        <f>IF($E$11="",'3.1.16'!Z581/1000,Matrix!$E$11+('3.1.16'!Z581/1000))</f>
        <v>6.6765128588624323E-2</v>
      </c>
      <c r="H596" s="62">
        <f>IF($E$11="",'3.1.16'!AA581/1000,Matrix!$E$11+('3.1.16'!AA581/1000))</f>
        <v>6.6965128588624329E-2</v>
      </c>
      <c r="I596" s="56"/>
      <c r="J596" s="74">
        <f t="shared" si="18"/>
        <v>6.4465128588624326E-2</v>
      </c>
      <c r="K596" s="59">
        <f t="shared" si="19"/>
        <v>6.6765128588624323E-2</v>
      </c>
      <c r="L596" s="62">
        <f t="shared" si="20"/>
        <v>6.6965128588624329E-2</v>
      </c>
    </row>
    <row r="597" spans="1:12" x14ac:dyDescent="0.25">
      <c r="A597" s="70" t="str">
        <f>+'3.1.16'!A582</f>
        <v>2017-06-01</v>
      </c>
      <c r="B597" s="57" t="str">
        <f>+'3.1.16'!B582</f>
        <v>2020-05-31</v>
      </c>
      <c r="C597" s="57">
        <f>+'3.1.16'!C582</f>
        <v>36</v>
      </c>
      <c r="D597" s="57" t="str">
        <f>+'3.1.16'!D582</f>
        <v>PEPCOMD</v>
      </c>
      <c r="E597" s="57" t="s">
        <v>370</v>
      </c>
      <c r="F597" s="81">
        <f>IF($E$11="",'3.1.16'!Y582/1000,Matrix!$E$11+('3.1.16'!Y582/1000))</f>
        <v>6.4289305240116251E-2</v>
      </c>
      <c r="G597" s="60">
        <f>IF($E$11="",'3.1.16'!Z582/1000,Matrix!$E$11+('3.1.16'!Z582/1000))</f>
        <v>6.6589305240116248E-2</v>
      </c>
      <c r="H597" s="63">
        <f>IF($E$11="",'3.1.16'!AA582/1000,Matrix!$E$11+('3.1.16'!AA582/1000))</f>
        <v>6.6789305240116253E-2</v>
      </c>
      <c r="I597" s="56"/>
      <c r="J597" s="75">
        <f t="shared" si="18"/>
        <v>6.4289305240116251E-2</v>
      </c>
      <c r="K597" s="60">
        <f t="shared" si="19"/>
        <v>6.6589305240116248E-2</v>
      </c>
      <c r="L597" s="63">
        <f t="shared" si="20"/>
        <v>6.6789305240116253E-2</v>
      </c>
    </row>
    <row r="598" spans="1:12" x14ac:dyDescent="0.25">
      <c r="A598" s="68" t="str">
        <f>+'3.1.16'!A583</f>
        <v>2017-07-01</v>
      </c>
      <c r="B598" s="55" t="str">
        <f>+'3.1.16'!B583</f>
        <v>2018-06-30</v>
      </c>
      <c r="C598" s="55">
        <f>+'3.1.16'!C583</f>
        <v>12</v>
      </c>
      <c r="D598" s="55" t="str">
        <f>+'3.1.16'!D583</f>
        <v>PEPCOMD</v>
      </c>
      <c r="E598" s="55" t="s">
        <v>370</v>
      </c>
      <c r="F598" s="80">
        <f>IF($E$11="",'3.1.16'!Y583/1000,Matrix!$E$11+('3.1.16'!Y583/1000))</f>
        <v>6.711749358773153E-2</v>
      </c>
      <c r="G598" s="58">
        <f>IF($E$11="",'3.1.16'!Z583/1000,Matrix!$E$11+('3.1.16'!Z583/1000))</f>
        <v>6.9417493587731527E-2</v>
      </c>
      <c r="H598" s="61">
        <f>IF($E$11="",'3.1.16'!AA583/1000,Matrix!$E$11+('3.1.16'!AA583/1000))</f>
        <v>6.9617493587731533E-2</v>
      </c>
      <c r="I598" s="55"/>
      <c r="J598" s="73">
        <f t="shared" si="18"/>
        <v>6.711749358773153E-2</v>
      </c>
      <c r="K598" s="58">
        <f t="shared" si="19"/>
        <v>6.9417493587731527E-2</v>
      </c>
      <c r="L598" s="61">
        <f t="shared" si="20"/>
        <v>6.9617493587731533E-2</v>
      </c>
    </row>
    <row r="599" spans="1:12" x14ac:dyDescent="0.25">
      <c r="A599" s="69" t="str">
        <f>+'3.1.16'!A584</f>
        <v>2017-07-01</v>
      </c>
      <c r="B599" s="56" t="str">
        <f>+'3.1.16'!B584</f>
        <v>2018-12-31</v>
      </c>
      <c r="C599" s="56">
        <f>+'3.1.16'!C584</f>
        <v>18</v>
      </c>
      <c r="D599" s="56" t="str">
        <f>+'3.1.16'!D584</f>
        <v>PEPCOMD</v>
      </c>
      <c r="E599" s="56" t="s">
        <v>370</v>
      </c>
      <c r="F599" s="79">
        <f>IF($E$11="",'3.1.16'!Y584/1000,Matrix!$E$11+('3.1.16'!Y584/1000))</f>
        <v>6.5439798888617187E-2</v>
      </c>
      <c r="G599" s="59">
        <f>IF($E$11="",'3.1.16'!Z584/1000,Matrix!$E$11+('3.1.16'!Z584/1000))</f>
        <v>6.7739798888617184E-2</v>
      </c>
      <c r="H599" s="62">
        <f>IF($E$11="",'3.1.16'!AA584/1000,Matrix!$E$11+('3.1.16'!AA584/1000))</f>
        <v>6.7939798888617189E-2</v>
      </c>
      <c r="I599" s="56"/>
      <c r="J599" s="74">
        <f t="shared" si="18"/>
        <v>6.5439798888617187E-2</v>
      </c>
      <c r="K599" s="59">
        <f t="shared" si="19"/>
        <v>6.7739798888617184E-2</v>
      </c>
      <c r="L599" s="62">
        <f t="shared" si="20"/>
        <v>6.7939798888617189E-2</v>
      </c>
    </row>
    <row r="600" spans="1:12" x14ac:dyDescent="0.25">
      <c r="A600" s="69" t="str">
        <f>+'3.1.16'!A585</f>
        <v>2017-07-01</v>
      </c>
      <c r="B600" s="56" t="str">
        <f>+'3.1.16'!B585</f>
        <v>2019-06-30</v>
      </c>
      <c r="C600" s="56">
        <f>+'3.1.16'!C585</f>
        <v>24</v>
      </c>
      <c r="D600" s="56" t="str">
        <f>+'3.1.16'!D585</f>
        <v>PEPCOMD</v>
      </c>
      <c r="E600" s="56" t="s">
        <v>370</v>
      </c>
      <c r="F600" s="79">
        <f>IF($E$11="",'3.1.16'!Y585/1000,Matrix!$E$11+('3.1.16'!Y585/1000))</f>
        <v>6.6208266874633923E-2</v>
      </c>
      <c r="G600" s="59">
        <f>IF($E$11="",'3.1.16'!Z585/1000,Matrix!$E$11+('3.1.16'!Z585/1000))</f>
        <v>6.8508266874633919E-2</v>
      </c>
      <c r="H600" s="62">
        <f>IF($E$11="",'3.1.16'!AA585/1000,Matrix!$E$11+('3.1.16'!AA585/1000))</f>
        <v>6.8708266874633925E-2</v>
      </c>
      <c r="I600" s="56"/>
      <c r="J600" s="74">
        <f t="shared" si="18"/>
        <v>6.6208266874633923E-2</v>
      </c>
      <c r="K600" s="59">
        <f t="shared" si="19"/>
        <v>6.8508266874633919E-2</v>
      </c>
      <c r="L600" s="62">
        <f t="shared" si="20"/>
        <v>6.8708266874633925E-2</v>
      </c>
    </row>
    <row r="601" spans="1:12" x14ac:dyDescent="0.25">
      <c r="A601" s="69" t="str">
        <f>+'3.1.16'!A586</f>
        <v>2017-07-01</v>
      </c>
      <c r="B601" s="56" t="str">
        <f>+'3.1.16'!B586</f>
        <v>2019-12-31</v>
      </c>
      <c r="C601" s="56">
        <f>+'3.1.16'!C586</f>
        <v>30</v>
      </c>
      <c r="D601" s="56" t="str">
        <f>+'3.1.16'!D586</f>
        <v>PEPCOMD</v>
      </c>
      <c r="E601" s="56" t="s">
        <v>370</v>
      </c>
      <c r="F601" s="79">
        <f>IF($E$11="",'3.1.16'!Y586/1000,Matrix!$E$11+('3.1.16'!Y586/1000))</f>
        <v>6.4208146230676902E-2</v>
      </c>
      <c r="G601" s="59">
        <f>IF($E$11="",'3.1.16'!Z586/1000,Matrix!$E$11+('3.1.16'!Z586/1000))</f>
        <v>6.6508146230676898E-2</v>
      </c>
      <c r="H601" s="62">
        <f>IF($E$11="",'3.1.16'!AA586/1000,Matrix!$E$11+('3.1.16'!AA586/1000))</f>
        <v>6.6708146230676904E-2</v>
      </c>
      <c r="I601" s="56"/>
      <c r="J601" s="74">
        <f t="shared" si="18"/>
        <v>6.4208146230676902E-2</v>
      </c>
      <c r="K601" s="59">
        <f t="shared" si="19"/>
        <v>6.6508146230676898E-2</v>
      </c>
      <c r="L601" s="62">
        <f t="shared" si="20"/>
        <v>6.6708146230676904E-2</v>
      </c>
    </row>
    <row r="602" spans="1:12" x14ac:dyDescent="0.25">
      <c r="A602" s="70" t="str">
        <f>+'3.1.16'!A587</f>
        <v>2017-07-01</v>
      </c>
      <c r="B602" s="57" t="str">
        <f>+'3.1.16'!B587</f>
        <v>2020-06-30</v>
      </c>
      <c r="C602" s="57">
        <f>+'3.1.16'!C587</f>
        <v>36</v>
      </c>
      <c r="D602" s="57" t="str">
        <f>+'3.1.16'!D587</f>
        <v>PEPCOMD</v>
      </c>
      <c r="E602" s="57" t="s">
        <v>370</v>
      </c>
      <c r="F602" s="81">
        <f>IF($E$11="",'3.1.16'!Y587/1000,Matrix!$E$11+('3.1.16'!Y587/1000))</f>
        <v>6.4086777192047417E-2</v>
      </c>
      <c r="G602" s="60">
        <f>IF($E$11="",'3.1.16'!Z587/1000,Matrix!$E$11+('3.1.16'!Z587/1000))</f>
        <v>6.6386777192047414E-2</v>
      </c>
      <c r="H602" s="63">
        <f>IF($E$11="",'3.1.16'!AA587/1000,Matrix!$E$11+('3.1.16'!AA587/1000))</f>
        <v>6.6586777192047419E-2</v>
      </c>
      <c r="I602" s="56"/>
      <c r="J602" s="75">
        <f t="shared" si="18"/>
        <v>6.4086777192047417E-2</v>
      </c>
      <c r="K602" s="60">
        <f t="shared" si="19"/>
        <v>6.6386777192047414E-2</v>
      </c>
      <c r="L602" s="63">
        <f t="shared" si="20"/>
        <v>6.6586777192047419E-2</v>
      </c>
    </row>
    <row r="603" spans="1:12" x14ac:dyDescent="0.25">
      <c r="A603" s="68" t="str">
        <f>+'3.1.16'!A588</f>
        <v>2017-08-01</v>
      </c>
      <c r="B603" s="55" t="str">
        <f>+'3.1.16'!B588</f>
        <v>2018-07-31</v>
      </c>
      <c r="C603" s="55">
        <f>+'3.1.16'!C588</f>
        <v>12</v>
      </c>
      <c r="D603" s="55" t="str">
        <f>+'3.1.16'!D588</f>
        <v>PEPCOMD</v>
      </c>
      <c r="E603" s="55" t="s">
        <v>370</v>
      </c>
      <c r="F603" s="80">
        <f>IF($E$11="",'3.1.16'!Y588/1000,Matrix!$E$11+('3.1.16'!Y588/1000))</f>
        <v>6.7108367719959483E-2</v>
      </c>
      <c r="G603" s="58">
        <f>IF($E$11="",'3.1.16'!Z588/1000,Matrix!$E$11+('3.1.16'!Z588/1000))</f>
        <v>6.940836771995948E-2</v>
      </c>
      <c r="H603" s="61">
        <f>IF($E$11="",'3.1.16'!AA588/1000,Matrix!$E$11+('3.1.16'!AA588/1000))</f>
        <v>6.9608367719959485E-2</v>
      </c>
      <c r="I603" s="55"/>
      <c r="J603" s="73">
        <f t="shared" si="18"/>
        <v>6.7108367719959483E-2</v>
      </c>
      <c r="K603" s="58">
        <f t="shared" si="19"/>
        <v>6.940836771995948E-2</v>
      </c>
      <c r="L603" s="61">
        <f t="shared" si="20"/>
        <v>6.9608367719959485E-2</v>
      </c>
    </row>
    <row r="604" spans="1:12" x14ac:dyDescent="0.25">
      <c r="A604" s="69" t="str">
        <f>+'3.1.16'!A589</f>
        <v>2017-08-01</v>
      </c>
      <c r="B604" s="56" t="str">
        <f>+'3.1.16'!B589</f>
        <v>2019-01-31</v>
      </c>
      <c r="C604" s="56">
        <f>+'3.1.16'!C589</f>
        <v>18</v>
      </c>
      <c r="D604" s="56" t="str">
        <f>+'3.1.16'!D589</f>
        <v>PEPCOMD</v>
      </c>
      <c r="E604" s="56" t="s">
        <v>370</v>
      </c>
      <c r="F604" s="79">
        <f>IF($E$11="",'3.1.16'!Y589/1000,Matrix!$E$11+('3.1.16'!Y589/1000))</f>
        <v>6.6511830101898026E-2</v>
      </c>
      <c r="G604" s="59">
        <f>IF($E$11="",'3.1.16'!Z589/1000,Matrix!$E$11+('3.1.16'!Z589/1000))</f>
        <v>6.8811830101898022E-2</v>
      </c>
      <c r="H604" s="62">
        <f>IF($E$11="",'3.1.16'!AA589/1000,Matrix!$E$11+('3.1.16'!AA589/1000))</f>
        <v>6.9011830101898028E-2</v>
      </c>
      <c r="I604" s="56"/>
      <c r="J604" s="74">
        <f t="shared" si="18"/>
        <v>6.6511830101898026E-2</v>
      </c>
      <c r="K604" s="59">
        <f t="shared" si="19"/>
        <v>6.8811830101898022E-2</v>
      </c>
      <c r="L604" s="62">
        <f t="shared" si="20"/>
        <v>6.9011830101898028E-2</v>
      </c>
    </row>
    <row r="605" spans="1:12" x14ac:dyDescent="0.25">
      <c r="A605" s="69" t="str">
        <f>+'3.1.16'!A590</f>
        <v>2017-08-01</v>
      </c>
      <c r="B605" s="56" t="str">
        <f>+'3.1.16'!B590</f>
        <v>2019-07-31</v>
      </c>
      <c r="C605" s="56">
        <f>+'3.1.16'!C590</f>
        <v>24</v>
      </c>
      <c r="D605" s="56" t="str">
        <f>+'3.1.16'!D590</f>
        <v>PEPCOMD</v>
      </c>
      <c r="E605" s="56" t="s">
        <v>370</v>
      </c>
      <c r="F605" s="79">
        <f>IF($E$11="",'3.1.16'!Y590/1000,Matrix!$E$11+('3.1.16'!Y590/1000))</f>
        <v>6.5992127635931666E-2</v>
      </c>
      <c r="G605" s="59">
        <f>IF($E$11="",'3.1.16'!Z590/1000,Matrix!$E$11+('3.1.16'!Z590/1000))</f>
        <v>6.8292127635931663E-2</v>
      </c>
      <c r="H605" s="62">
        <f>IF($E$11="",'3.1.16'!AA590/1000,Matrix!$E$11+('3.1.16'!AA590/1000))</f>
        <v>6.8492127635931668E-2</v>
      </c>
      <c r="I605" s="56"/>
      <c r="J605" s="74">
        <f t="shared" si="18"/>
        <v>6.5992127635931666E-2</v>
      </c>
      <c r="K605" s="59">
        <f t="shared" si="19"/>
        <v>6.8292127635931663E-2</v>
      </c>
      <c r="L605" s="62">
        <f t="shared" si="20"/>
        <v>6.8492127635931668E-2</v>
      </c>
    </row>
    <row r="606" spans="1:12" x14ac:dyDescent="0.25">
      <c r="A606" s="69" t="str">
        <f>+'3.1.16'!A591</f>
        <v>2017-08-01</v>
      </c>
      <c r="B606" s="56" t="str">
        <f>+'3.1.16'!B591</f>
        <v>2020-01-31</v>
      </c>
      <c r="C606" s="56">
        <f>+'3.1.16'!C591</f>
        <v>30</v>
      </c>
      <c r="D606" s="56" t="str">
        <f>+'3.1.16'!D591</f>
        <v>PEPCOMD</v>
      </c>
      <c r="E606" s="56" t="s">
        <v>370</v>
      </c>
      <c r="F606" s="79">
        <f>IF($E$11="",'3.1.16'!Y591/1000,Matrix!$E$11+('3.1.16'!Y591/1000))</f>
        <v>6.4626321002837675E-2</v>
      </c>
      <c r="G606" s="59">
        <f>IF($E$11="",'3.1.16'!Z591/1000,Matrix!$E$11+('3.1.16'!Z591/1000))</f>
        <v>6.6926321002837671E-2</v>
      </c>
      <c r="H606" s="62">
        <f>IF($E$11="",'3.1.16'!AA591/1000,Matrix!$E$11+('3.1.16'!AA591/1000))</f>
        <v>6.7126321002837677E-2</v>
      </c>
      <c r="I606" s="56"/>
      <c r="J606" s="74">
        <f t="shared" si="18"/>
        <v>6.4626321002837675E-2</v>
      </c>
      <c r="K606" s="59">
        <f t="shared" si="19"/>
        <v>6.6926321002837671E-2</v>
      </c>
      <c r="L606" s="62">
        <f t="shared" si="20"/>
        <v>6.7126321002837677E-2</v>
      </c>
    </row>
    <row r="607" spans="1:12" x14ac:dyDescent="0.25">
      <c r="A607" s="70" t="str">
        <f>+'3.1.16'!A592</f>
        <v>2017-08-01</v>
      </c>
      <c r="B607" s="57" t="str">
        <f>+'3.1.16'!B592</f>
        <v>2020-07-31</v>
      </c>
      <c r="C607" s="57">
        <f>+'3.1.16'!C592</f>
        <v>36</v>
      </c>
      <c r="D607" s="57" t="str">
        <f>+'3.1.16'!D592</f>
        <v>PEPCOMD</v>
      </c>
      <c r="E607" s="57" t="s">
        <v>370</v>
      </c>
      <c r="F607" s="81">
        <f>IF($E$11="",'3.1.16'!Y592/1000,Matrix!$E$11+('3.1.16'!Y592/1000))</f>
        <v>6.3923420092724961E-2</v>
      </c>
      <c r="G607" s="60">
        <f>IF($E$11="",'3.1.16'!Z592/1000,Matrix!$E$11+('3.1.16'!Z592/1000))</f>
        <v>6.6223420092724958E-2</v>
      </c>
      <c r="H607" s="63">
        <f>IF($E$11="",'3.1.16'!AA592/1000,Matrix!$E$11+('3.1.16'!AA592/1000))</f>
        <v>6.6423420092724964E-2</v>
      </c>
      <c r="I607" s="56"/>
      <c r="J607" s="75">
        <f t="shared" si="18"/>
        <v>6.3923420092724961E-2</v>
      </c>
      <c r="K607" s="60">
        <f t="shared" si="19"/>
        <v>6.6223420092724958E-2</v>
      </c>
      <c r="L607" s="63">
        <f t="shared" si="20"/>
        <v>6.6423420092724964E-2</v>
      </c>
    </row>
    <row r="608" spans="1:12" x14ac:dyDescent="0.25">
      <c r="A608" s="68" t="str">
        <f>+'3.1.16'!A593</f>
        <v>2017-09-01</v>
      </c>
      <c r="B608" s="55" t="str">
        <f>+'3.1.16'!B593</f>
        <v>2018-08-31</v>
      </c>
      <c r="C608" s="55">
        <f>+'3.1.16'!C593</f>
        <v>12</v>
      </c>
      <c r="D608" s="55" t="str">
        <f>+'3.1.16'!D593</f>
        <v>PEPCOMD</v>
      </c>
      <c r="E608" s="55" t="s">
        <v>370</v>
      </c>
      <c r="F608" s="80">
        <f>IF($E$11="",'3.1.16'!Y593/1000,Matrix!$E$11+('3.1.16'!Y593/1000))</f>
        <v>6.7093440122376252E-2</v>
      </c>
      <c r="G608" s="58">
        <f>IF($E$11="",'3.1.16'!Z593/1000,Matrix!$E$11+('3.1.16'!Z593/1000))</f>
        <v>6.9393440122376249E-2</v>
      </c>
      <c r="H608" s="61">
        <f>IF($E$11="",'3.1.16'!AA593/1000,Matrix!$E$11+('3.1.16'!AA593/1000))</f>
        <v>6.9593440122376254E-2</v>
      </c>
      <c r="I608" s="55"/>
      <c r="J608" s="73">
        <f t="shared" si="18"/>
        <v>6.7093440122376252E-2</v>
      </c>
      <c r="K608" s="58">
        <f t="shared" si="19"/>
        <v>6.9393440122376249E-2</v>
      </c>
      <c r="L608" s="61">
        <f t="shared" si="20"/>
        <v>6.9593440122376254E-2</v>
      </c>
    </row>
    <row r="609" spans="1:12" x14ac:dyDescent="0.25">
      <c r="A609" s="69" t="str">
        <f>+'3.1.16'!A594</f>
        <v>2017-09-01</v>
      </c>
      <c r="B609" s="56" t="str">
        <f>+'3.1.16'!B594</f>
        <v>2019-02-28</v>
      </c>
      <c r="C609" s="56">
        <f>+'3.1.16'!C594</f>
        <v>18</v>
      </c>
      <c r="D609" s="56" t="str">
        <f>+'3.1.16'!D594</f>
        <v>PEPCOMD</v>
      </c>
      <c r="E609" s="56" t="s">
        <v>370</v>
      </c>
      <c r="F609" s="79">
        <f>IF($E$11="",'3.1.16'!Y594/1000,Matrix!$E$11+('3.1.16'!Y594/1000))</f>
        <v>6.7467699061122169E-2</v>
      </c>
      <c r="G609" s="59">
        <f>IF($E$11="",'3.1.16'!Z594/1000,Matrix!$E$11+('3.1.16'!Z594/1000))</f>
        <v>6.9767699061122179E-2</v>
      </c>
      <c r="H609" s="62">
        <f>IF($E$11="",'3.1.16'!AA594/1000,Matrix!$E$11+('3.1.16'!AA594/1000))</f>
        <v>6.9967699061122171E-2</v>
      </c>
      <c r="I609" s="56"/>
      <c r="J609" s="74">
        <f t="shared" si="18"/>
        <v>6.7467699061122169E-2</v>
      </c>
      <c r="K609" s="59">
        <f t="shared" si="19"/>
        <v>6.9767699061122179E-2</v>
      </c>
      <c r="L609" s="62">
        <f t="shared" si="20"/>
        <v>6.9967699061122171E-2</v>
      </c>
    </row>
    <row r="610" spans="1:12" x14ac:dyDescent="0.25">
      <c r="A610" s="69" t="str">
        <f>+'3.1.16'!A595</f>
        <v>2017-09-01</v>
      </c>
      <c r="B610" s="56" t="str">
        <f>+'3.1.16'!B595</f>
        <v>2019-08-31</v>
      </c>
      <c r="C610" s="56">
        <f>+'3.1.16'!C595</f>
        <v>24</v>
      </c>
      <c r="D610" s="56" t="str">
        <f>+'3.1.16'!D595</f>
        <v>PEPCOMD</v>
      </c>
      <c r="E610" s="56" t="s">
        <v>370</v>
      </c>
      <c r="F610" s="79">
        <f>IF($E$11="",'3.1.16'!Y595/1000,Matrix!$E$11+('3.1.16'!Y595/1000))</f>
        <v>6.5742640453977028E-2</v>
      </c>
      <c r="G610" s="59">
        <f>IF($E$11="",'3.1.16'!Z595/1000,Matrix!$E$11+('3.1.16'!Z595/1000))</f>
        <v>6.8042640453977024E-2</v>
      </c>
      <c r="H610" s="62">
        <f>IF($E$11="",'3.1.16'!AA595/1000,Matrix!$E$11+('3.1.16'!AA595/1000))</f>
        <v>6.824264045397703E-2</v>
      </c>
      <c r="I610" s="56"/>
      <c r="J610" s="74">
        <f t="shared" si="18"/>
        <v>6.5742640453977028E-2</v>
      </c>
      <c r="K610" s="59">
        <f t="shared" si="19"/>
        <v>6.8042640453977024E-2</v>
      </c>
      <c r="L610" s="62">
        <f t="shared" si="20"/>
        <v>6.824264045397703E-2</v>
      </c>
    </row>
    <row r="611" spans="1:12" x14ac:dyDescent="0.25">
      <c r="A611" s="69" t="str">
        <f>+'3.1.16'!A596</f>
        <v>2017-09-01</v>
      </c>
      <c r="B611" s="56" t="str">
        <f>+'3.1.16'!B596</f>
        <v>2020-02-29</v>
      </c>
      <c r="C611" s="56">
        <f>+'3.1.16'!C596</f>
        <v>30</v>
      </c>
      <c r="D611" s="56" t="str">
        <f>+'3.1.16'!D596</f>
        <v>PEPCOMD</v>
      </c>
      <c r="E611" s="56" t="s">
        <v>370</v>
      </c>
      <c r="F611" s="79">
        <f>IF($E$11="",'3.1.16'!Y596/1000,Matrix!$E$11+('3.1.16'!Y596/1000))</f>
        <v>6.4989471480737859E-2</v>
      </c>
      <c r="G611" s="59">
        <f>IF($E$11="",'3.1.16'!Z596/1000,Matrix!$E$11+('3.1.16'!Z596/1000))</f>
        <v>6.7289471480737856E-2</v>
      </c>
      <c r="H611" s="62">
        <f>IF($E$11="",'3.1.16'!AA596/1000,Matrix!$E$11+('3.1.16'!AA596/1000))</f>
        <v>6.7489471480737862E-2</v>
      </c>
      <c r="I611" s="56"/>
      <c r="J611" s="74">
        <f t="shared" si="18"/>
        <v>6.4989471480737859E-2</v>
      </c>
      <c r="K611" s="59">
        <f t="shared" si="19"/>
        <v>6.7289471480737856E-2</v>
      </c>
      <c r="L611" s="62">
        <f t="shared" si="20"/>
        <v>6.7489471480737862E-2</v>
      </c>
    </row>
    <row r="612" spans="1:12" x14ac:dyDescent="0.25">
      <c r="A612" s="70" t="str">
        <f>+'3.1.16'!A597</f>
        <v>2017-09-01</v>
      </c>
      <c r="B612" s="57" t="str">
        <f>+'3.1.16'!B597</f>
        <v>2020-08-31</v>
      </c>
      <c r="C612" s="57">
        <f>+'3.1.16'!C597</f>
        <v>36</v>
      </c>
      <c r="D612" s="57" t="str">
        <f>+'3.1.16'!D597</f>
        <v>PEPCOMD</v>
      </c>
      <c r="E612" s="57" t="s">
        <v>370</v>
      </c>
      <c r="F612" s="81">
        <f>IF($E$11="",'3.1.16'!Y597/1000,Matrix!$E$11+('3.1.16'!Y597/1000))</f>
        <v>6.3724658922103078E-2</v>
      </c>
      <c r="G612" s="60">
        <f>IF($E$11="",'3.1.16'!Z597/1000,Matrix!$E$11+('3.1.16'!Z597/1000))</f>
        <v>6.6024658922103088E-2</v>
      </c>
      <c r="H612" s="63">
        <f>IF($E$11="",'3.1.16'!AA597/1000,Matrix!$E$11+('3.1.16'!AA597/1000))</f>
        <v>6.6224658922103094E-2</v>
      </c>
      <c r="I612" s="56"/>
      <c r="J612" s="75">
        <f t="shared" si="18"/>
        <v>6.3724658922103078E-2</v>
      </c>
      <c r="K612" s="60">
        <f t="shared" si="19"/>
        <v>6.6024658922103088E-2</v>
      </c>
      <c r="L612" s="63">
        <f t="shared" si="20"/>
        <v>6.6224658922103094E-2</v>
      </c>
    </row>
    <row r="613" spans="1:12" x14ac:dyDescent="0.25">
      <c r="A613" s="68" t="str">
        <f>+'3.1.16'!A598</f>
        <v>2017-10-01</v>
      </c>
      <c r="B613" s="55" t="str">
        <f>+'3.1.16'!B598</f>
        <v>2018-09-30</v>
      </c>
      <c r="C613" s="55">
        <f>+'3.1.16'!C598</f>
        <v>12</v>
      </c>
      <c r="D613" s="55" t="str">
        <f>+'3.1.16'!D598</f>
        <v>PEPCOMD</v>
      </c>
      <c r="E613" s="55" t="s">
        <v>370</v>
      </c>
      <c r="F613" s="80">
        <f>IF($E$11="",'3.1.16'!Y598/1000,Matrix!$E$11+('3.1.16'!Y598/1000))</f>
        <v>6.6889141610193006E-2</v>
      </c>
      <c r="G613" s="58">
        <f>IF($E$11="",'3.1.16'!Z598/1000,Matrix!$E$11+('3.1.16'!Z598/1000))</f>
        <v>6.9189141610193003E-2</v>
      </c>
      <c r="H613" s="61">
        <f>IF($E$11="",'3.1.16'!AA598/1000,Matrix!$E$11+('3.1.16'!AA598/1000))</f>
        <v>6.9389141610193009E-2</v>
      </c>
      <c r="I613" s="55"/>
      <c r="J613" s="73">
        <f t="shared" si="18"/>
        <v>6.6889141610193006E-2</v>
      </c>
      <c r="K613" s="58">
        <f t="shared" si="19"/>
        <v>6.9189141610193003E-2</v>
      </c>
      <c r="L613" s="61">
        <f t="shared" si="20"/>
        <v>6.9389141610193009E-2</v>
      </c>
    </row>
    <row r="614" spans="1:12" x14ac:dyDescent="0.25">
      <c r="A614" s="69" t="str">
        <f>+'3.1.16'!A599</f>
        <v>2017-10-01</v>
      </c>
      <c r="B614" s="56" t="str">
        <f>+'3.1.16'!B599</f>
        <v>2019-03-31</v>
      </c>
      <c r="C614" s="56">
        <f>+'3.1.16'!C599</f>
        <v>18</v>
      </c>
      <c r="D614" s="56" t="str">
        <f>+'3.1.16'!D599</f>
        <v>PEPCOMD</v>
      </c>
      <c r="E614" s="56" t="s">
        <v>370</v>
      </c>
      <c r="F614" s="79">
        <f>IF($E$11="",'3.1.16'!Y599/1000,Matrix!$E$11+('3.1.16'!Y599/1000))</f>
        <v>6.7693226891845676E-2</v>
      </c>
      <c r="G614" s="59">
        <f>IF($E$11="",'3.1.16'!Z599/1000,Matrix!$E$11+('3.1.16'!Z599/1000))</f>
        <v>6.9993226891845686E-2</v>
      </c>
      <c r="H614" s="62">
        <f>IF($E$11="",'3.1.16'!AA599/1000,Matrix!$E$11+('3.1.16'!AA599/1000))</f>
        <v>7.0193226891845678E-2</v>
      </c>
      <c r="I614" s="56"/>
      <c r="J614" s="74">
        <f t="shared" si="18"/>
        <v>6.7693226891845676E-2</v>
      </c>
      <c r="K614" s="59">
        <f t="shared" si="19"/>
        <v>6.9993226891845686E-2</v>
      </c>
      <c r="L614" s="62">
        <f t="shared" si="20"/>
        <v>7.0193226891845678E-2</v>
      </c>
    </row>
    <row r="615" spans="1:12" x14ac:dyDescent="0.25">
      <c r="A615" s="69" t="str">
        <f>+'3.1.16'!A600</f>
        <v>2017-10-01</v>
      </c>
      <c r="B615" s="56" t="str">
        <f>+'3.1.16'!B600</f>
        <v>2019-09-30</v>
      </c>
      <c r="C615" s="56">
        <f>+'3.1.16'!C600</f>
        <v>24</v>
      </c>
      <c r="D615" s="56" t="str">
        <f>+'3.1.16'!D600</f>
        <v>PEPCOMD</v>
      </c>
      <c r="E615" s="56" t="s">
        <v>370</v>
      </c>
      <c r="F615" s="79">
        <f>IF($E$11="",'3.1.16'!Y600/1000,Matrix!$E$11+('3.1.16'!Y600/1000))</f>
        <v>6.5408933617085177E-2</v>
      </c>
      <c r="G615" s="59">
        <f>IF($E$11="",'3.1.16'!Z600/1000,Matrix!$E$11+('3.1.16'!Z600/1000))</f>
        <v>6.7708933617085174E-2</v>
      </c>
      <c r="H615" s="62">
        <f>IF($E$11="",'3.1.16'!AA600/1000,Matrix!$E$11+('3.1.16'!AA600/1000))</f>
        <v>6.7908933617085179E-2</v>
      </c>
      <c r="I615" s="56"/>
      <c r="J615" s="74">
        <f t="shared" si="18"/>
        <v>6.5408933617085177E-2</v>
      </c>
      <c r="K615" s="59">
        <f t="shared" si="19"/>
        <v>6.7708933617085174E-2</v>
      </c>
      <c r="L615" s="62">
        <f t="shared" si="20"/>
        <v>6.7908933617085179E-2</v>
      </c>
    </row>
    <row r="616" spans="1:12" x14ac:dyDescent="0.25">
      <c r="A616" s="69" t="str">
        <f>+'3.1.16'!A601</f>
        <v>2017-10-01</v>
      </c>
      <c r="B616" s="56" t="str">
        <f>+'3.1.16'!B601</f>
        <v>2020-03-31</v>
      </c>
      <c r="C616" s="56">
        <f>+'3.1.16'!C601</f>
        <v>30</v>
      </c>
      <c r="D616" s="56" t="str">
        <f>+'3.1.16'!D601</f>
        <v>PEPCOMD</v>
      </c>
      <c r="E616" s="56" t="s">
        <v>370</v>
      </c>
      <c r="F616" s="79">
        <f>IF($E$11="",'3.1.16'!Y601/1000,Matrix!$E$11+('3.1.16'!Y601/1000))</f>
        <v>6.4933774170244513E-2</v>
      </c>
      <c r="G616" s="59">
        <f>IF($E$11="",'3.1.16'!Z601/1000,Matrix!$E$11+('3.1.16'!Z601/1000))</f>
        <v>6.7233774170244509E-2</v>
      </c>
      <c r="H616" s="62">
        <f>IF($E$11="",'3.1.16'!AA601/1000,Matrix!$E$11+('3.1.16'!AA601/1000))</f>
        <v>6.7433774170244515E-2</v>
      </c>
      <c r="I616" s="56"/>
      <c r="J616" s="74">
        <f t="shared" si="18"/>
        <v>6.4933774170244513E-2</v>
      </c>
      <c r="K616" s="59">
        <f t="shared" si="19"/>
        <v>6.7233774170244509E-2</v>
      </c>
      <c r="L616" s="62">
        <f t="shared" si="20"/>
        <v>6.7433774170244515E-2</v>
      </c>
    </row>
    <row r="617" spans="1:12" x14ac:dyDescent="0.25">
      <c r="A617" s="70" t="str">
        <f>+'3.1.16'!A602</f>
        <v>2017-10-01</v>
      </c>
      <c r="B617" s="57" t="str">
        <f>+'3.1.16'!B602</f>
        <v>2020-09-30</v>
      </c>
      <c r="C617" s="57">
        <f>+'3.1.16'!C602</f>
        <v>36</v>
      </c>
      <c r="D617" s="57" t="str">
        <f>+'3.1.16'!D602</f>
        <v>PEPCOMD</v>
      </c>
      <c r="E617" s="57" t="s">
        <v>370</v>
      </c>
      <c r="F617" s="81">
        <f>IF($E$11="",'3.1.16'!Y602/1000,Matrix!$E$11+('3.1.16'!Y602/1000))</f>
        <v>6.348486850347218E-2</v>
      </c>
      <c r="G617" s="60">
        <f>IF($E$11="",'3.1.16'!Z602/1000,Matrix!$E$11+('3.1.16'!Z602/1000))</f>
        <v>6.5784868503472177E-2</v>
      </c>
      <c r="H617" s="63">
        <f>IF($E$11="",'3.1.16'!AA602/1000,Matrix!$E$11+('3.1.16'!AA602/1000))</f>
        <v>6.5984868503472169E-2</v>
      </c>
      <c r="I617" s="56"/>
      <c r="J617" s="75">
        <f t="shared" si="18"/>
        <v>6.348486850347218E-2</v>
      </c>
      <c r="K617" s="60">
        <f t="shared" si="19"/>
        <v>6.5784868503472177E-2</v>
      </c>
      <c r="L617" s="63">
        <f t="shared" si="20"/>
        <v>6.5984868503472169E-2</v>
      </c>
    </row>
    <row r="618" spans="1:12" x14ac:dyDescent="0.25">
      <c r="A618" s="68" t="str">
        <f>+'3.1.16'!A603</f>
        <v>2016-11-01</v>
      </c>
      <c r="B618" s="55" t="str">
        <f>+'3.1.16'!B603</f>
        <v>2017-10-31</v>
      </c>
      <c r="C618" s="55">
        <f>+'3.1.16'!C603</f>
        <v>12</v>
      </c>
      <c r="D618" s="55" t="str">
        <f>+'3.1.16'!D603</f>
        <v>NGRIDME</v>
      </c>
      <c r="E618" s="55" t="s">
        <v>370</v>
      </c>
      <c r="F618" s="80">
        <f>IF($E$11="",'3.1.16'!Y603/1000,Matrix!$E$11+('3.1.16'!Y603/1000))</f>
        <v>8.338287639690975E-2</v>
      </c>
      <c r="G618" s="58">
        <f>IF($E$11="",'3.1.16'!Z603/1000,Matrix!$E$11+('3.1.16'!Z603/1000))</f>
        <v>8.5682876396909746E-2</v>
      </c>
      <c r="H618" s="61">
        <f>IF($E$11="",'3.1.16'!AA603/1000,Matrix!$E$11+('3.1.16'!AA603/1000))</f>
        <v>8.5882876396909752E-2</v>
      </c>
      <c r="I618" s="55"/>
      <c r="J618" s="73">
        <f t="array" ref="J618">INDEX($BI$17:$BI$297,MATCH(MIN(IF($BI$17:$BI$297-(F618*(1+$BF$25))&gt;=0,$BI$17:$BI$297-(F618*(1+$BF$25)),"")),$BI$17:$BI$297-(F618*(1+$BF$25)),0))</f>
        <v>8.4150000000000238E-2</v>
      </c>
      <c r="K618" s="58">
        <f t="array" ref="K618">INDEX($BI$17:$BI$297,MATCH(MIN(IF($BI$17:$BI$297-(G618*(1+$BF$25))&gt;=0,$BI$17:$BI$297-(G618*(1+$BF$25)),"")),$BI$17:$BI$297-(G618*(1+$BF$25)),0))</f>
        <v>8.660000000000026E-2</v>
      </c>
      <c r="L618" s="61">
        <f t="array" ref="L618">INDEX($BI$17:$BI$297,MATCH(MIN(IF($BI$17:$BI$297-(H618*(1+$BF$25))&gt;=0,$BI$17:$BI$297-(H618*(1+$BF$25)),"")),$BI$17:$BI$297-(H618*(1+$BF$25)),0))</f>
        <v>8.6950000000000263E-2</v>
      </c>
    </row>
    <row r="619" spans="1:12" x14ac:dyDescent="0.25">
      <c r="A619" s="69" t="str">
        <f>+'3.1.16'!A604</f>
        <v>2016-11-01</v>
      </c>
      <c r="B619" s="56" t="str">
        <f>+'3.1.16'!B604</f>
        <v>2018-04-30</v>
      </c>
      <c r="C619" s="56">
        <f>+'3.1.16'!C604</f>
        <v>18</v>
      </c>
      <c r="D619" s="56" t="str">
        <f>+'3.1.16'!D604</f>
        <v>NGRIDME</v>
      </c>
      <c r="E619" s="56" t="s">
        <v>370</v>
      </c>
      <c r="F619" s="79">
        <f>IF($E$11="",'3.1.16'!Y604/1000,Matrix!$E$11+('3.1.16'!Y604/1000))</f>
        <v>8.9122124850071385E-2</v>
      </c>
      <c r="G619" s="59">
        <f>IF($E$11="",'3.1.16'!Z604/1000,Matrix!$E$11+('3.1.16'!Z604/1000))</f>
        <v>9.1422124850071382E-2</v>
      </c>
      <c r="H619" s="62">
        <f>IF($E$11="",'3.1.16'!AA604/1000,Matrix!$E$11+('3.1.16'!AA604/1000))</f>
        <v>9.1622124850071388E-2</v>
      </c>
      <c r="I619" s="56"/>
      <c r="J619" s="74">
        <f t="array" ref="J619">INDEX($BI$17:$BI$297,MATCH(MIN(IF($BI$17:$BI$297-(F619*(1+$BF$25))&gt;=0,$BI$17:$BI$297-(F619*(1+$BF$25)),"")),$BI$17:$BI$297-(F619*(1+$BF$25)),0))</f>
        <v>9.0100000000000291E-2</v>
      </c>
      <c r="K619" s="59">
        <f t="array" ref="K619">INDEX($BI$17:$BI$297,MATCH(MIN(IF($BI$17:$BI$297-(G619*(1+$BF$25))&gt;=0,$BI$17:$BI$297-(G619*(1+$BF$25)),"")),$BI$17:$BI$297-(G619*(1+$BF$25)),0))</f>
        <v>9.2550000000000313E-2</v>
      </c>
      <c r="L619" s="62">
        <f t="array" ref="L619">INDEX($BI$17:$BI$297,MATCH(MIN(IF($BI$17:$BI$297-(H619*(1+$BF$25))&gt;=0,$BI$17:$BI$297-(H619*(1+$BF$25)),"")),$BI$17:$BI$297-(H619*(1+$BF$25)),0))</f>
        <v>9.2550000000000313E-2</v>
      </c>
    </row>
    <row r="620" spans="1:12" x14ac:dyDescent="0.25">
      <c r="A620" s="69" t="str">
        <f>+'3.1.16'!A605</f>
        <v>2016-11-01</v>
      </c>
      <c r="B620" s="56" t="str">
        <f>+'3.1.16'!B605</f>
        <v>2018-10-31</v>
      </c>
      <c r="C620" s="56">
        <f>+'3.1.16'!C605</f>
        <v>24</v>
      </c>
      <c r="D620" s="56" t="str">
        <f>+'3.1.16'!D605</f>
        <v>NGRIDME</v>
      </c>
      <c r="E620" s="56" t="s">
        <v>370</v>
      </c>
      <c r="F620" s="79">
        <f>IF($E$11="",'3.1.16'!Y605/1000,Matrix!$E$11+('3.1.16'!Y605/1000))</f>
        <v>8.8085101991206394E-2</v>
      </c>
      <c r="G620" s="59">
        <f>IF($E$11="",'3.1.16'!Z605/1000,Matrix!$E$11+('3.1.16'!Z605/1000))</f>
        <v>9.0385101991206404E-2</v>
      </c>
      <c r="H620" s="62">
        <f>IF($E$11="",'3.1.16'!AA605/1000,Matrix!$E$11+('3.1.16'!AA605/1000))</f>
        <v>9.0585101991206396E-2</v>
      </c>
      <c r="I620" s="56"/>
      <c r="J620" s="74">
        <f t="array" ref="J620">INDEX($BI$17:$BI$297,MATCH(MIN(IF($BI$17:$BI$297-(F620*(1+$BF$25))&gt;=0,$BI$17:$BI$297-(F620*(1+$BF$25)),"")),$BI$17:$BI$297-(F620*(1+$BF$25)),0))</f>
        <v>8.9050000000000282E-2</v>
      </c>
      <c r="K620" s="59">
        <f t="array" ref="K620">INDEX($BI$17:$BI$297,MATCH(MIN(IF($BI$17:$BI$297-(G620*(1+$BF$25))&gt;=0,$BI$17:$BI$297-(G620*(1+$BF$25)),"")),$BI$17:$BI$297-(G620*(1+$BF$25)),0))</f>
        <v>9.1500000000000303E-2</v>
      </c>
      <c r="L620" s="62">
        <f t="array" ref="L620">INDEX($BI$17:$BI$297,MATCH(MIN(IF($BI$17:$BI$297-(H620*(1+$BF$25))&gt;=0,$BI$17:$BI$297-(H620*(1+$BF$25)),"")),$BI$17:$BI$297-(H620*(1+$BF$25)),0))</f>
        <v>9.1500000000000303E-2</v>
      </c>
    </row>
    <row r="621" spans="1:12" x14ac:dyDescent="0.25">
      <c r="A621" s="69" t="str">
        <f>+'3.1.16'!A606</f>
        <v>2016-11-01</v>
      </c>
      <c r="B621" s="56" t="str">
        <f>+'3.1.16'!B606</f>
        <v>2019-04-30</v>
      </c>
      <c r="C621" s="56">
        <f>+'3.1.16'!C606</f>
        <v>30</v>
      </c>
      <c r="D621" s="56" t="str">
        <f>+'3.1.16'!D606</f>
        <v>NGRIDME</v>
      </c>
      <c r="E621" s="56" t="s">
        <v>370</v>
      </c>
      <c r="F621" s="79">
        <f>IF($E$11="",'3.1.16'!Y606/1000,Matrix!$E$11+('3.1.16'!Y606/1000))</f>
        <v>9.2579849580948434E-2</v>
      </c>
      <c r="G621" s="59">
        <f>IF($E$11="",'3.1.16'!Z606/1000,Matrix!$E$11+('3.1.16'!Z606/1000))</f>
        <v>9.487984958094843E-2</v>
      </c>
      <c r="H621" s="62">
        <f>IF($E$11="",'3.1.16'!AA606/1000,Matrix!$E$11+('3.1.16'!AA606/1000))</f>
        <v>9.5079849580948436E-2</v>
      </c>
      <c r="I621" s="56"/>
      <c r="J621" s="74">
        <f t="array" ref="J621">INDEX($BI$17:$BI$297,MATCH(MIN(IF($BI$17:$BI$297-(F621*(1+$BF$25))&gt;=0,$BI$17:$BI$297-(F621*(1+$BF$25)),"")),$BI$17:$BI$297-(F621*(1+$BF$25)),0))</f>
        <v>9.3600000000000322E-2</v>
      </c>
      <c r="K621" s="59">
        <f t="array" ref="K621">INDEX($BI$17:$BI$297,MATCH(MIN(IF($BI$17:$BI$297-(G621*(1+$BF$25))&gt;=0,$BI$17:$BI$297-(G621*(1+$BF$25)),"")),$BI$17:$BI$297-(G621*(1+$BF$25)),0))</f>
        <v>9.6050000000000343E-2</v>
      </c>
      <c r="L621" s="62">
        <f t="array" ref="L621">INDEX($BI$17:$BI$297,MATCH(MIN(IF($BI$17:$BI$297-(H621*(1+$BF$25))&gt;=0,$BI$17:$BI$297-(H621*(1+$BF$25)),"")),$BI$17:$BI$297-(H621*(1+$BF$25)),0))</f>
        <v>9.6050000000000343E-2</v>
      </c>
    </row>
    <row r="622" spans="1:12" x14ac:dyDescent="0.25">
      <c r="A622" s="70" t="str">
        <f>+'3.1.16'!A607</f>
        <v>2016-11-01</v>
      </c>
      <c r="B622" s="57" t="str">
        <f>+'3.1.16'!B607</f>
        <v>2019-10-31</v>
      </c>
      <c r="C622" s="57">
        <f>+'3.1.16'!C607</f>
        <v>36</v>
      </c>
      <c r="D622" s="57" t="str">
        <f>+'3.1.16'!D607</f>
        <v>NGRIDME</v>
      </c>
      <c r="E622" s="57" t="s">
        <v>370</v>
      </c>
      <c r="F622" s="81">
        <f>IF($E$11="",'3.1.16'!Y607/1000,Matrix!$E$11+('3.1.16'!Y607/1000))</f>
        <v>9.0603575437536443E-2</v>
      </c>
      <c r="G622" s="60">
        <f>IF($E$11="",'3.1.16'!Z607/1000,Matrix!$E$11+('3.1.16'!Z607/1000))</f>
        <v>9.290357543753644E-2</v>
      </c>
      <c r="H622" s="63">
        <f>IF($E$11="",'3.1.16'!AA607/1000,Matrix!$E$11+('3.1.16'!AA607/1000))</f>
        <v>9.3103575437536445E-2</v>
      </c>
      <c r="I622" s="56"/>
      <c r="J622" s="75">
        <f t="array" ref="J622">INDEX($BI$17:$BI$297,MATCH(MIN(IF($BI$17:$BI$297-(F622*(1+$BF$25))&gt;=0,$BI$17:$BI$297-(F622*(1+$BF$25)),"")),$BI$17:$BI$297-(F622*(1+$BF$25)),0))</f>
        <v>9.1500000000000303E-2</v>
      </c>
      <c r="K622" s="60">
        <f t="array" ref="K622">INDEX($BI$17:$BI$297,MATCH(MIN(IF($BI$17:$BI$297-(G622*(1+$BF$25))&gt;=0,$BI$17:$BI$297-(G622*(1+$BF$25)),"")),$BI$17:$BI$297-(G622*(1+$BF$25)),0))</f>
        <v>9.3950000000000325E-2</v>
      </c>
      <c r="L622" s="63">
        <f t="array" ref="L622">INDEX($BI$17:$BI$297,MATCH(MIN(IF($BI$17:$BI$297-(H622*(1+$BF$25))&gt;=0,$BI$17:$BI$297-(H622*(1+$BF$25)),"")),$BI$17:$BI$297-(H622*(1+$BF$25)),0))</f>
        <v>9.3950000000000325E-2</v>
      </c>
    </row>
    <row r="623" spans="1:12" x14ac:dyDescent="0.25">
      <c r="A623" s="68" t="str">
        <f>+'3.1.16'!A608</f>
        <v>2016-12-01</v>
      </c>
      <c r="B623" s="55" t="str">
        <f>+'3.1.16'!B608</f>
        <v>2017-11-30</v>
      </c>
      <c r="C623" s="55">
        <f>+'3.1.16'!C608</f>
        <v>12</v>
      </c>
      <c r="D623" s="55" t="str">
        <f>+'3.1.16'!D608</f>
        <v>NGRIDME</v>
      </c>
      <c r="E623" s="55" t="s">
        <v>370</v>
      </c>
      <c r="F623" s="80">
        <f>IF($E$11="",'3.1.16'!Y608/1000,Matrix!$E$11+('3.1.16'!Y608/1000))</f>
        <v>8.4064761105256625E-2</v>
      </c>
      <c r="G623" s="58">
        <f>IF($E$11="",'3.1.16'!Z608/1000,Matrix!$E$11+('3.1.16'!Z608/1000))</f>
        <v>8.6364761105256621E-2</v>
      </c>
      <c r="H623" s="61">
        <f>IF($E$11="",'3.1.16'!AA608/1000,Matrix!$E$11+('3.1.16'!AA608/1000))</f>
        <v>8.6564761105256627E-2</v>
      </c>
      <c r="I623" s="55"/>
      <c r="J623" s="73">
        <f t="array" ref="J623">INDEX($BI$17:$BI$297,MATCH(MIN(IF($BI$17:$BI$297-(F623*(1+$BF$25))&gt;=0,$BI$17:$BI$297-(F623*(1+$BF$25)),"")),$BI$17:$BI$297-(F623*(1+$BF$25)),0))</f>
        <v>8.4850000000000245E-2</v>
      </c>
      <c r="K623" s="58">
        <f t="array" ref="K623">INDEX($BI$17:$BI$297,MATCH(MIN(IF($BI$17:$BI$297-(G623*(1+$BF$25))&gt;=0,$BI$17:$BI$297-(G623*(1+$BF$25)),"")),$BI$17:$BI$297-(G623*(1+$BF$25)),0))</f>
        <v>8.7300000000000266E-2</v>
      </c>
      <c r="L623" s="61">
        <f t="array" ref="L623">INDEX($BI$17:$BI$297,MATCH(MIN(IF($BI$17:$BI$297-(H623*(1+$BF$25))&gt;=0,$BI$17:$BI$297-(H623*(1+$BF$25)),"")),$BI$17:$BI$297-(H623*(1+$BF$25)),0))</f>
        <v>8.7650000000000269E-2</v>
      </c>
    </row>
    <row r="624" spans="1:12" x14ac:dyDescent="0.25">
      <c r="A624" s="69" t="str">
        <f>+'3.1.16'!A609</f>
        <v>2016-12-01</v>
      </c>
      <c r="B624" s="56" t="str">
        <f>+'3.1.16'!B609</f>
        <v>2018-05-31</v>
      </c>
      <c r="C624" s="56">
        <f>+'3.1.16'!C609</f>
        <v>18</v>
      </c>
      <c r="D624" s="56" t="str">
        <f>+'3.1.16'!D609</f>
        <v>NGRIDME</v>
      </c>
      <c r="E624" s="56" t="s">
        <v>370</v>
      </c>
      <c r="F624" s="79">
        <f>IF($E$11="",'3.1.16'!Y609/1000,Matrix!$E$11+('3.1.16'!Y609/1000))</f>
        <v>8.9889594859436983E-2</v>
      </c>
      <c r="G624" s="59">
        <f>IF($E$11="",'3.1.16'!Z609/1000,Matrix!$E$11+('3.1.16'!Z609/1000))</f>
        <v>9.218959485943698E-2</v>
      </c>
      <c r="H624" s="62">
        <f>IF($E$11="",'3.1.16'!AA609/1000,Matrix!$E$11+('3.1.16'!AA609/1000))</f>
        <v>9.2389594859436985E-2</v>
      </c>
      <c r="I624" s="56"/>
      <c r="J624" s="74">
        <f t="array" ref="J624">INDEX($BI$17:$BI$297,MATCH(MIN(IF($BI$17:$BI$297-(F624*(1+$BF$25))&gt;=0,$BI$17:$BI$297-(F624*(1+$BF$25)),"")),$BI$17:$BI$297-(F624*(1+$BF$25)),0))</f>
        <v>9.0800000000000297E-2</v>
      </c>
      <c r="K624" s="59">
        <f t="array" ref="K624">INDEX($BI$17:$BI$297,MATCH(MIN(IF($BI$17:$BI$297-(G624*(1+$BF$25))&gt;=0,$BI$17:$BI$297-(G624*(1+$BF$25)),"")),$BI$17:$BI$297-(G624*(1+$BF$25)),0))</f>
        <v>9.3250000000000319E-2</v>
      </c>
      <c r="L624" s="62">
        <f t="array" ref="L624">INDEX($BI$17:$BI$297,MATCH(MIN(IF($BI$17:$BI$297-(H624*(1+$BF$25))&gt;=0,$BI$17:$BI$297-(H624*(1+$BF$25)),"")),$BI$17:$BI$297-(H624*(1+$BF$25)),0))</f>
        <v>9.3250000000000319E-2</v>
      </c>
    </row>
    <row r="625" spans="1:12" x14ac:dyDescent="0.25">
      <c r="A625" s="69" t="str">
        <f>+'3.1.16'!A610</f>
        <v>2016-12-01</v>
      </c>
      <c r="B625" s="56" t="str">
        <f>+'3.1.16'!B610</f>
        <v>2018-11-30</v>
      </c>
      <c r="C625" s="56">
        <f>+'3.1.16'!C610</f>
        <v>24</v>
      </c>
      <c r="D625" s="56" t="str">
        <f>+'3.1.16'!D610</f>
        <v>NGRIDME</v>
      </c>
      <c r="E625" s="56" t="s">
        <v>370</v>
      </c>
      <c r="F625" s="79">
        <f>IF($E$11="",'3.1.16'!Y610/1000,Matrix!$E$11+('3.1.16'!Y610/1000))</f>
        <v>8.9289720761505736E-2</v>
      </c>
      <c r="G625" s="59">
        <f>IF($E$11="",'3.1.16'!Z610/1000,Matrix!$E$11+('3.1.16'!Z610/1000))</f>
        <v>9.1589720761505733E-2</v>
      </c>
      <c r="H625" s="62">
        <f>IF($E$11="",'3.1.16'!AA610/1000,Matrix!$E$11+('3.1.16'!AA610/1000))</f>
        <v>9.1789720761505739E-2</v>
      </c>
      <c r="I625" s="56"/>
      <c r="J625" s="74">
        <f t="array" ref="J625">INDEX($BI$17:$BI$297,MATCH(MIN(IF($BI$17:$BI$297-(F625*(1+$BF$25))&gt;=0,$BI$17:$BI$297-(F625*(1+$BF$25)),"")),$BI$17:$BI$297-(F625*(1+$BF$25)),0))</f>
        <v>9.0100000000000291E-2</v>
      </c>
      <c r="K625" s="59">
        <f t="array" ref="K625">INDEX($BI$17:$BI$297,MATCH(MIN(IF($BI$17:$BI$297-(G625*(1+$BF$25))&gt;=0,$BI$17:$BI$297-(G625*(1+$BF$25)),"")),$BI$17:$BI$297-(G625*(1+$BF$25)),0))</f>
        <v>9.2550000000000313E-2</v>
      </c>
      <c r="L625" s="62">
        <f t="array" ref="L625">INDEX($BI$17:$BI$297,MATCH(MIN(IF($BI$17:$BI$297-(H625*(1+$BF$25))&gt;=0,$BI$17:$BI$297-(H625*(1+$BF$25)),"")),$BI$17:$BI$297-(H625*(1+$BF$25)),0))</f>
        <v>9.2900000000000316E-2</v>
      </c>
    </row>
    <row r="626" spans="1:12" x14ac:dyDescent="0.25">
      <c r="A626" s="69" t="str">
        <f>+'3.1.16'!A611</f>
        <v>2016-12-01</v>
      </c>
      <c r="B626" s="56" t="str">
        <f>+'3.1.16'!B611</f>
        <v>2019-05-31</v>
      </c>
      <c r="C626" s="56">
        <f>+'3.1.16'!C611</f>
        <v>30</v>
      </c>
      <c r="D626" s="56" t="str">
        <f>+'3.1.16'!D611</f>
        <v>NGRIDME</v>
      </c>
      <c r="E626" s="56" t="s">
        <v>370</v>
      </c>
      <c r="F626" s="79">
        <f>IF($E$11="",'3.1.16'!Y611/1000,Matrix!$E$11+('3.1.16'!Y611/1000))</f>
        <v>9.325116462862923E-2</v>
      </c>
      <c r="G626" s="59">
        <f>IF($E$11="",'3.1.16'!Z611/1000,Matrix!$E$11+('3.1.16'!Z611/1000))</f>
        <v>9.5551164628629226E-2</v>
      </c>
      <c r="H626" s="62">
        <f>IF($E$11="",'3.1.16'!AA611/1000,Matrix!$E$11+('3.1.16'!AA611/1000))</f>
        <v>9.5751164628629232E-2</v>
      </c>
      <c r="I626" s="56"/>
      <c r="J626" s="74">
        <f t="array" ref="J626">INDEX($BI$17:$BI$297,MATCH(MIN(IF($BI$17:$BI$297-(F626*(1+$BF$25))&gt;=0,$BI$17:$BI$297-(F626*(1+$BF$25)),"")),$BI$17:$BI$297-(F626*(1+$BF$25)),0))</f>
        <v>9.4300000000000328E-2</v>
      </c>
      <c r="K626" s="59">
        <f t="array" ref="K626">INDEX($BI$17:$BI$297,MATCH(MIN(IF($BI$17:$BI$297-(G626*(1+$BF$25))&gt;=0,$BI$17:$BI$297-(G626*(1+$BF$25)),"")),$BI$17:$BI$297-(G626*(1+$BF$25)),0))</f>
        <v>9.6400000000000347E-2</v>
      </c>
      <c r="L626" s="62">
        <f t="array" ref="L626">INDEX($BI$17:$BI$297,MATCH(MIN(IF($BI$17:$BI$297-(H626*(1+$BF$25))&gt;=0,$BI$17:$BI$297-(H626*(1+$BF$25)),"")),$BI$17:$BI$297-(H626*(1+$BF$25)),0))</f>
        <v>9.675000000000035E-2</v>
      </c>
    </row>
    <row r="627" spans="1:12" x14ac:dyDescent="0.25">
      <c r="A627" s="70" t="str">
        <f>+'3.1.16'!A612</f>
        <v>2016-12-01</v>
      </c>
      <c r="B627" s="57" t="str">
        <f>+'3.1.16'!B612</f>
        <v>2019-11-30</v>
      </c>
      <c r="C627" s="57">
        <f>+'3.1.16'!C612</f>
        <v>36</v>
      </c>
      <c r="D627" s="57" t="str">
        <f>+'3.1.16'!D612</f>
        <v>NGRIDME</v>
      </c>
      <c r="E627" s="57" t="s">
        <v>370</v>
      </c>
      <c r="F627" s="81">
        <f>IF($E$11="",'3.1.16'!Y612/1000,Matrix!$E$11+('3.1.16'!Y612/1000))</f>
        <v>9.1257362574860001E-2</v>
      </c>
      <c r="G627" s="60">
        <f>IF($E$11="",'3.1.16'!Z612/1000,Matrix!$E$11+('3.1.16'!Z612/1000))</f>
        <v>9.3557362574859998E-2</v>
      </c>
      <c r="H627" s="63">
        <f>IF($E$11="",'3.1.16'!AA612/1000,Matrix!$E$11+('3.1.16'!AA612/1000))</f>
        <v>9.375736257485999E-2</v>
      </c>
      <c r="I627" s="56"/>
      <c r="J627" s="75">
        <f t="array" ref="J627">INDEX($BI$17:$BI$297,MATCH(MIN(IF($BI$17:$BI$297-(F627*(1+$BF$25))&gt;=0,$BI$17:$BI$297-(F627*(1+$BF$25)),"")),$BI$17:$BI$297-(F627*(1+$BF$25)),0))</f>
        <v>9.2200000000000309E-2</v>
      </c>
      <c r="K627" s="60">
        <f t="array" ref="K627">INDEX($BI$17:$BI$297,MATCH(MIN(IF($BI$17:$BI$297-(G627*(1+$BF$25))&gt;=0,$BI$17:$BI$297-(G627*(1+$BF$25)),"")),$BI$17:$BI$297-(G627*(1+$BF$25)),0))</f>
        <v>9.4650000000000331E-2</v>
      </c>
      <c r="L627" s="63">
        <f t="array" ref="L627">INDEX($BI$17:$BI$297,MATCH(MIN(IF($BI$17:$BI$297-(H627*(1+$BF$25))&gt;=0,$BI$17:$BI$297-(H627*(1+$BF$25)),"")),$BI$17:$BI$297-(H627*(1+$BF$25)),0))</f>
        <v>9.4650000000000331E-2</v>
      </c>
    </row>
    <row r="628" spans="1:12" x14ac:dyDescent="0.25">
      <c r="A628" s="68" t="str">
        <f>+'3.1.16'!A613</f>
        <v>2017-01-01</v>
      </c>
      <c r="B628" s="55" t="str">
        <f>+'3.1.16'!B613</f>
        <v>2017-12-31</v>
      </c>
      <c r="C628" s="55">
        <f>+'3.1.16'!C613</f>
        <v>12</v>
      </c>
      <c r="D628" s="55" t="str">
        <f>+'3.1.16'!D613</f>
        <v>NGRIDME</v>
      </c>
      <c r="E628" s="55" t="s">
        <v>370</v>
      </c>
      <c r="F628" s="80">
        <f>IF($E$11="",'3.1.16'!Y613/1000,Matrix!$E$11+('3.1.16'!Y613/1000))</f>
        <v>8.5544441562258308E-2</v>
      </c>
      <c r="G628" s="58">
        <f>IF($E$11="",'3.1.16'!Z613/1000,Matrix!$E$11+('3.1.16'!Z613/1000))</f>
        <v>8.7844441562258305E-2</v>
      </c>
      <c r="H628" s="61">
        <f>IF($E$11="",'3.1.16'!AA613/1000,Matrix!$E$11+('3.1.16'!AA613/1000))</f>
        <v>8.804444156225831E-2</v>
      </c>
      <c r="I628" s="55"/>
      <c r="J628" s="73">
        <f t="array" ref="J628">INDEX($BI$17:$BI$297,MATCH(MIN(IF($BI$17:$BI$297-(F628*(1+$BF$25))&gt;=0,$BI$17:$BI$297-(F628*(1+$BF$25)),"")),$BI$17:$BI$297-(F628*(1+$BF$25)),0))</f>
        <v>8.660000000000026E-2</v>
      </c>
      <c r="K628" s="58">
        <f t="array" ref="K628">INDEX($BI$17:$BI$297,MATCH(MIN(IF($BI$17:$BI$297-(G628*(1+$BF$25))&gt;=0,$BI$17:$BI$297-(G628*(1+$BF$25)),"")),$BI$17:$BI$297-(G628*(1+$BF$25)),0))</f>
        <v>8.8700000000000279E-2</v>
      </c>
      <c r="L628" s="61">
        <f t="array" ref="L628">INDEX($BI$17:$BI$297,MATCH(MIN(IF($BI$17:$BI$297-(H628*(1+$BF$25))&gt;=0,$BI$17:$BI$297-(H628*(1+$BF$25)),"")),$BI$17:$BI$297-(H628*(1+$BF$25)),0))</f>
        <v>8.9050000000000282E-2</v>
      </c>
    </row>
    <row r="629" spans="1:12" x14ac:dyDescent="0.25">
      <c r="A629" s="69" t="str">
        <f>+'3.1.16'!A614</f>
        <v>2017-01-01</v>
      </c>
      <c r="B629" s="56" t="str">
        <f>+'3.1.16'!B614</f>
        <v>2018-06-30</v>
      </c>
      <c r="C629" s="56">
        <f>+'3.1.16'!C614</f>
        <v>18</v>
      </c>
      <c r="D629" s="56" t="str">
        <f>+'3.1.16'!D614</f>
        <v>NGRIDME</v>
      </c>
      <c r="E629" s="56" t="s">
        <v>370</v>
      </c>
      <c r="F629" s="79">
        <f>IF($E$11="",'3.1.16'!Y614/1000,Matrix!$E$11+('3.1.16'!Y614/1000))</f>
        <v>9.0162004928616493E-2</v>
      </c>
      <c r="G629" s="59">
        <f>IF($E$11="",'3.1.16'!Z614/1000,Matrix!$E$11+('3.1.16'!Z614/1000))</f>
        <v>9.246200492861649E-2</v>
      </c>
      <c r="H629" s="62">
        <f>IF($E$11="",'3.1.16'!AA614/1000,Matrix!$E$11+('3.1.16'!AA614/1000))</f>
        <v>9.2662004928616495E-2</v>
      </c>
      <c r="I629" s="56"/>
      <c r="J629" s="74">
        <f t="array" ref="J629">INDEX($BI$17:$BI$297,MATCH(MIN(IF($BI$17:$BI$297-(F629*(1+$BF$25))&gt;=0,$BI$17:$BI$297-(F629*(1+$BF$25)),"")),$BI$17:$BI$297-(F629*(1+$BF$25)),0))</f>
        <v>9.11500000000003E-2</v>
      </c>
      <c r="K629" s="59">
        <f t="array" ref="K629">INDEX($BI$17:$BI$297,MATCH(MIN(IF($BI$17:$BI$297-(G629*(1+$BF$25))&gt;=0,$BI$17:$BI$297-(G629*(1+$BF$25)),"")),$BI$17:$BI$297-(G629*(1+$BF$25)),0))</f>
        <v>9.3600000000000322E-2</v>
      </c>
      <c r="L629" s="62">
        <f t="array" ref="L629">INDEX($BI$17:$BI$297,MATCH(MIN(IF($BI$17:$BI$297-(H629*(1+$BF$25))&gt;=0,$BI$17:$BI$297-(H629*(1+$BF$25)),"")),$BI$17:$BI$297-(H629*(1+$BF$25)),0))</f>
        <v>9.3600000000000322E-2</v>
      </c>
    </row>
    <row r="630" spans="1:12" x14ac:dyDescent="0.25">
      <c r="A630" s="69" t="str">
        <f>+'3.1.16'!A615</f>
        <v>2017-01-01</v>
      </c>
      <c r="B630" s="56" t="str">
        <f>+'3.1.16'!B615</f>
        <v>2018-12-31</v>
      </c>
      <c r="C630" s="56">
        <f>+'3.1.16'!C615</f>
        <v>24</v>
      </c>
      <c r="D630" s="56" t="str">
        <f>+'3.1.16'!D615</f>
        <v>NGRIDME</v>
      </c>
      <c r="E630" s="56" t="s">
        <v>370</v>
      </c>
      <c r="F630" s="79">
        <f>IF($E$11="",'3.1.16'!Y615/1000,Matrix!$E$11+('3.1.16'!Y615/1000))</f>
        <v>9.0285814792546312E-2</v>
      </c>
      <c r="G630" s="59">
        <f>IF($E$11="",'3.1.16'!Z615/1000,Matrix!$E$11+('3.1.16'!Z615/1000))</f>
        <v>9.2585814792546323E-2</v>
      </c>
      <c r="H630" s="62">
        <f>IF($E$11="",'3.1.16'!AA615/1000,Matrix!$E$11+('3.1.16'!AA615/1000))</f>
        <v>9.2785814792546314E-2</v>
      </c>
      <c r="I630" s="56"/>
      <c r="J630" s="74">
        <f t="array" ref="J630">INDEX($BI$17:$BI$297,MATCH(MIN(IF($BI$17:$BI$297-(F630*(1+$BF$25))&gt;=0,$BI$17:$BI$297-(F630*(1+$BF$25)),"")),$BI$17:$BI$297-(F630*(1+$BF$25)),0))</f>
        <v>9.11500000000003E-2</v>
      </c>
      <c r="K630" s="59">
        <f t="array" ref="K630">INDEX($BI$17:$BI$297,MATCH(MIN(IF($BI$17:$BI$297-(G630*(1+$BF$25))&gt;=0,$BI$17:$BI$297-(G630*(1+$BF$25)),"")),$BI$17:$BI$297-(G630*(1+$BF$25)),0))</f>
        <v>9.3600000000000322E-2</v>
      </c>
      <c r="L630" s="62">
        <f t="array" ref="L630">INDEX($BI$17:$BI$297,MATCH(MIN(IF($BI$17:$BI$297-(H630*(1+$BF$25))&gt;=0,$BI$17:$BI$297-(H630*(1+$BF$25)),"")),$BI$17:$BI$297-(H630*(1+$BF$25)),0))</f>
        <v>9.3950000000000325E-2</v>
      </c>
    </row>
    <row r="631" spans="1:12" x14ac:dyDescent="0.25">
      <c r="A631" s="69" t="str">
        <f>+'3.1.16'!A616</f>
        <v>2017-01-01</v>
      </c>
      <c r="B631" s="56" t="str">
        <f>+'3.1.16'!B616</f>
        <v>2019-06-30</v>
      </c>
      <c r="C631" s="56">
        <f>+'3.1.16'!C616</f>
        <v>30</v>
      </c>
      <c r="D631" s="56" t="str">
        <f>+'3.1.16'!D616</f>
        <v>NGRIDME</v>
      </c>
      <c r="E631" s="56" t="s">
        <v>370</v>
      </c>
      <c r="F631" s="79">
        <f>IF($E$11="",'3.1.16'!Y616/1000,Matrix!$E$11+('3.1.16'!Y616/1000))</f>
        <v>9.3227222144843178E-2</v>
      </c>
      <c r="G631" s="59">
        <f>IF($E$11="",'3.1.16'!Z616/1000,Matrix!$E$11+('3.1.16'!Z616/1000))</f>
        <v>9.5527222144843174E-2</v>
      </c>
      <c r="H631" s="62">
        <f>IF($E$11="",'3.1.16'!AA616/1000,Matrix!$E$11+('3.1.16'!AA616/1000))</f>
        <v>9.572722214484318E-2</v>
      </c>
      <c r="I631" s="56"/>
      <c r="J631" s="74">
        <f t="array" ref="J631">INDEX($BI$17:$BI$297,MATCH(MIN(IF($BI$17:$BI$297-(F631*(1+$BF$25))&gt;=0,$BI$17:$BI$297-(F631*(1+$BF$25)),"")),$BI$17:$BI$297-(F631*(1+$BF$25)),0))</f>
        <v>9.4300000000000328E-2</v>
      </c>
      <c r="K631" s="59">
        <f t="array" ref="K631">INDEX($BI$17:$BI$297,MATCH(MIN(IF($BI$17:$BI$297-(G631*(1+$BF$25))&gt;=0,$BI$17:$BI$297-(G631*(1+$BF$25)),"")),$BI$17:$BI$297-(G631*(1+$BF$25)),0))</f>
        <v>9.6400000000000347E-2</v>
      </c>
      <c r="L631" s="62">
        <f t="array" ref="L631">INDEX($BI$17:$BI$297,MATCH(MIN(IF($BI$17:$BI$297-(H631*(1+$BF$25))&gt;=0,$BI$17:$BI$297-(H631*(1+$BF$25)),"")),$BI$17:$BI$297-(H631*(1+$BF$25)),0))</f>
        <v>9.675000000000035E-2</v>
      </c>
    </row>
    <row r="632" spans="1:12" x14ac:dyDescent="0.25">
      <c r="A632" s="70" t="str">
        <f>+'3.1.16'!A617</f>
        <v>2017-01-01</v>
      </c>
      <c r="B632" s="57" t="str">
        <f>+'3.1.16'!B617</f>
        <v>2019-12-31</v>
      </c>
      <c r="C632" s="57">
        <f>+'3.1.16'!C617</f>
        <v>36</v>
      </c>
      <c r="D632" s="57" t="str">
        <f>+'3.1.16'!D617</f>
        <v>NGRIDME</v>
      </c>
      <c r="E632" s="57" t="s">
        <v>370</v>
      </c>
      <c r="F632" s="81">
        <f>IF($E$11="",'3.1.16'!Y617/1000,Matrix!$E$11+('3.1.16'!Y617/1000))</f>
        <v>9.1735112197381008E-2</v>
      </c>
      <c r="G632" s="60">
        <f>IF($E$11="",'3.1.16'!Z617/1000,Matrix!$E$11+('3.1.16'!Z617/1000))</f>
        <v>9.4035112197381004E-2</v>
      </c>
      <c r="H632" s="63">
        <f>IF($E$11="",'3.1.16'!AA617/1000,Matrix!$E$11+('3.1.16'!AA617/1000))</f>
        <v>9.423511219738101E-2</v>
      </c>
      <c r="I632" s="56"/>
      <c r="J632" s="75">
        <f t="array" ref="J632">INDEX($BI$17:$BI$297,MATCH(MIN(IF($BI$17:$BI$297-(F632*(1+$BF$25))&gt;=0,$BI$17:$BI$297-(F632*(1+$BF$25)),"")),$BI$17:$BI$297-(F632*(1+$BF$25)),0))</f>
        <v>9.2550000000000313E-2</v>
      </c>
      <c r="K632" s="60">
        <f t="array" ref="K632">INDEX($BI$17:$BI$297,MATCH(MIN(IF($BI$17:$BI$297-(G632*(1+$BF$25))&gt;=0,$BI$17:$BI$297-(G632*(1+$BF$25)),"")),$BI$17:$BI$297-(G632*(1+$BF$25)),0))</f>
        <v>9.5000000000000334E-2</v>
      </c>
      <c r="L632" s="63">
        <f t="array" ref="L632">INDEX($BI$17:$BI$297,MATCH(MIN(IF($BI$17:$BI$297-(H632*(1+$BF$25))&gt;=0,$BI$17:$BI$297-(H632*(1+$BF$25)),"")),$BI$17:$BI$297-(H632*(1+$BF$25)),0))</f>
        <v>9.5350000000000337E-2</v>
      </c>
    </row>
    <row r="633" spans="1:12" x14ac:dyDescent="0.25">
      <c r="A633" s="68" t="str">
        <f>+'3.1.16'!A618</f>
        <v>2017-02-01</v>
      </c>
      <c r="B633" s="55" t="str">
        <f>+'3.1.16'!B618</f>
        <v>2018-01-31</v>
      </c>
      <c r="C633" s="55">
        <f>+'3.1.16'!C618</f>
        <v>12</v>
      </c>
      <c r="D633" s="55" t="str">
        <f>+'3.1.16'!D618</f>
        <v>NGRIDME</v>
      </c>
      <c r="E633" s="55" t="s">
        <v>370</v>
      </c>
      <c r="F633" s="80">
        <f>IF($E$11="",'3.1.16'!Y618/1000,Matrix!$E$11+('3.1.16'!Y618/1000))</f>
        <v>8.6830457995362986E-2</v>
      </c>
      <c r="G633" s="58">
        <f>IF($E$11="",'3.1.16'!Z618/1000,Matrix!$E$11+('3.1.16'!Z618/1000))</f>
        <v>8.9130457995362983E-2</v>
      </c>
      <c r="H633" s="61">
        <f>IF($E$11="",'3.1.16'!AA618/1000,Matrix!$E$11+('3.1.16'!AA618/1000))</f>
        <v>8.9330457995362988E-2</v>
      </c>
      <c r="I633" s="55"/>
      <c r="J633" s="73">
        <f t="array" ref="J633">INDEX($BI$17:$BI$297,MATCH(MIN(IF($BI$17:$BI$297-(F633*(1+$BF$25))&gt;=0,$BI$17:$BI$297-(F633*(1+$BF$25)),"")),$BI$17:$BI$297-(F633*(1+$BF$25)),0))</f>
        <v>8.7650000000000269E-2</v>
      </c>
      <c r="K633" s="58">
        <f t="array" ref="K633">INDEX($BI$17:$BI$297,MATCH(MIN(IF($BI$17:$BI$297-(G633*(1+$BF$25))&gt;=0,$BI$17:$BI$297-(G633*(1+$BF$25)),"")),$BI$17:$BI$297-(G633*(1+$BF$25)),0))</f>
        <v>9.0100000000000291E-2</v>
      </c>
      <c r="L633" s="61">
        <f t="array" ref="L633">INDEX($BI$17:$BI$297,MATCH(MIN(IF($BI$17:$BI$297-(H633*(1+$BF$25))&gt;=0,$BI$17:$BI$297-(H633*(1+$BF$25)),"")),$BI$17:$BI$297-(H633*(1+$BF$25)),0))</f>
        <v>9.0450000000000294E-2</v>
      </c>
    </row>
    <row r="634" spans="1:12" x14ac:dyDescent="0.25">
      <c r="A634" s="69" t="str">
        <f>+'3.1.16'!A619</f>
        <v>2017-02-01</v>
      </c>
      <c r="B634" s="56" t="str">
        <f>+'3.1.16'!B619</f>
        <v>2018-07-31</v>
      </c>
      <c r="C634" s="56">
        <f>+'3.1.16'!C619</f>
        <v>18</v>
      </c>
      <c r="D634" s="56" t="str">
        <f>+'3.1.16'!D619</f>
        <v>NGRIDME</v>
      </c>
      <c r="E634" s="56" t="s">
        <v>370</v>
      </c>
      <c r="F634" s="79">
        <f>IF($E$11="",'3.1.16'!Y619/1000,Matrix!$E$11+('3.1.16'!Y619/1000))</f>
        <v>8.8949631169202473E-2</v>
      </c>
      <c r="G634" s="59">
        <f>IF($E$11="",'3.1.16'!Z619/1000,Matrix!$E$11+('3.1.16'!Z619/1000))</f>
        <v>9.1249631169202469E-2</v>
      </c>
      <c r="H634" s="62">
        <f>IF($E$11="",'3.1.16'!AA619/1000,Matrix!$E$11+('3.1.16'!AA619/1000))</f>
        <v>9.1449631169202475E-2</v>
      </c>
      <c r="I634" s="56"/>
      <c r="J634" s="74">
        <f t="array" ref="J634">INDEX($BI$17:$BI$297,MATCH(MIN(IF($BI$17:$BI$297-(F634*(1+$BF$25))&gt;=0,$BI$17:$BI$297-(F634*(1+$BF$25)),"")),$BI$17:$BI$297-(F634*(1+$BF$25)),0))</f>
        <v>8.9750000000000288E-2</v>
      </c>
      <c r="K634" s="59">
        <f t="array" ref="K634">INDEX($BI$17:$BI$297,MATCH(MIN(IF($BI$17:$BI$297-(G634*(1+$BF$25))&gt;=0,$BI$17:$BI$297-(G634*(1+$BF$25)),"")),$BI$17:$BI$297-(G634*(1+$BF$25)),0))</f>
        <v>9.2200000000000309E-2</v>
      </c>
      <c r="L634" s="62">
        <f t="array" ref="L634">INDEX($BI$17:$BI$297,MATCH(MIN(IF($BI$17:$BI$297-(H634*(1+$BF$25))&gt;=0,$BI$17:$BI$297-(H634*(1+$BF$25)),"")),$BI$17:$BI$297-(H634*(1+$BF$25)),0))</f>
        <v>9.2550000000000313E-2</v>
      </c>
    </row>
    <row r="635" spans="1:12" x14ac:dyDescent="0.25">
      <c r="A635" s="69" t="str">
        <f>+'3.1.16'!A620</f>
        <v>2017-02-01</v>
      </c>
      <c r="B635" s="56" t="str">
        <f>+'3.1.16'!B620</f>
        <v>2019-01-31</v>
      </c>
      <c r="C635" s="56">
        <f>+'3.1.16'!C620</f>
        <v>24</v>
      </c>
      <c r="D635" s="56" t="str">
        <f>+'3.1.16'!D620</f>
        <v>NGRIDME</v>
      </c>
      <c r="E635" s="56" t="s">
        <v>370</v>
      </c>
      <c r="F635" s="79">
        <f>IF($E$11="",'3.1.16'!Y620/1000,Matrix!$E$11+('3.1.16'!Y620/1000))</f>
        <v>9.1301241475620631E-2</v>
      </c>
      <c r="G635" s="59">
        <f>IF($E$11="",'3.1.16'!Z620/1000,Matrix!$E$11+('3.1.16'!Z620/1000))</f>
        <v>9.3601241475620628E-2</v>
      </c>
      <c r="H635" s="62">
        <f>IF($E$11="",'3.1.16'!AA620/1000,Matrix!$E$11+('3.1.16'!AA620/1000))</f>
        <v>9.3801241475620634E-2</v>
      </c>
      <c r="I635" s="56"/>
      <c r="J635" s="74">
        <f t="array" ref="J635">INDEX($BI$17:$BI$297,MATCH(MIN(IF($BI$17:$BI$297-(F635*(1+$BF$25))&gt;=0,$BI$17:$BI$297-(F635*(1+$BF$25)),"")),$BI$17:$BI$297-(F635*(1+$BF$25)),0))</f>
        <v>9.2200000000000309E-2</v>
      </c>
      <c r="K635" s="59">
        <f t="array" ref="K635">INDEX($BI$17:$BI$297,MATCH(MIN(IF($BI$17:$BI$297-(G635*(1+$BF$25))&gt;=0,$BI$17:$BI$297-(G635*(1+$BF$25)),"")),$BI$17:$BI$297-(G635*(1+$BF$25)),0))</f>
        <v>9.4650000000000331E-2</v>
      </c>
      <c r="L635" s="62">
        <f t="array" ref="L635">INDEX($BI$17:$BI$297,MATCH(MIN(IF($BI$17:$BI$297-(H635*(1+$BF$25))&gt;=0,$BI$17:$BI$297-(H635*(1+$BF$25)),"")),$BI$17:$BI$297-(H635*(1+$BF$25)),0))</f>
        <v>9.4650000000000331E-2</v>
      </c>
    </row>
    <row r="636" spans="1:12" x14ac:dyDescent="0.25">
      <c r="A636" s="69" t="str">
        <f>+'3.1.16'!A621</f>
        <v>2017-02-01</v>
      </c>
      <c r="B636" s="56" t="str">
        <f>+'3.1.16'!B621</f>
        <v>2019-07-31</v>
      </c>
      <c r="C636" s="56">
        <f>+'3.1.16'!C621</f>
        <v>30</v>
      </c>
      <c r="D636" s="56" t="str">
        <f>+'3.1.16'!D621</f>
        <v>NGRIDME</v>
      </c>
      <c r="E636" s="56" t="s">
        <v>370</v>
      </c>
      <c r="F636" s="79">
        <f>IF($E$11="",'3.1.16'!Y621/1000,Matrix!$E$11+('3.1.16'!Y621/1000))</f>
        <v>9.2341804271429365E-2</v>
      </c>
      <c r="G636" s="59">
        <f>IF($E$11="",'3.1.16'!Z621/1000,Matrix!$E$11+('3.1.16'!Z621/1000))</f>
        <v>9.4641804271429361E-2</v>
      </c>
      <c r="H636" s="62">
        <f>IF($E$11="",'3.1.16'!AA621/1000,Matrix!$E$11+('3.1.16'!AA621/1000))</f>
        <v>9.4841804271429367E-2</v>
      </c>
      <c r="I636" s="56"/>
      <c r="J636" s="74">
        <f t="array" ref="J636">INDEX($BI$17:$BI$297,MATCH(MIN(IF($BI$17:$BI$297-(F636*(1+$BF$25))&gt;=0,$BI$17:$BI$297-(F636*(1+$BF$25)),"")),$BI$17:$BI$297-(F636*(1+$BF$25)),0))</f>
        <v>9.3250000000000319E-2</v>
      </c>
      <c r="K636" s="59">
        <f t="array" ref="K636">INDEX($BI$17:$BI$297,MATCH(MIN(IF($BI$17:$BI$297-(G636*(1+$BF$25))&gt;=0,$BI$17:$BI$297-(G636*(1+$BF$25)),"")),$BI$17:$BI$297-(G636*(1+$BF$25)),0))</f>
        <v>9.570000000000034E-2</v>
      </c>
      <c r="L636" s="62">
        <f t="array" ref="L636">INDEX($BI$17:$BI$297,MATCH(MIN(IF($BI$17:$BI$297-(H636*(1+$BF$25))&gt;=0,$BI$17:$BI$297-(H636*(1+$BF$25)),"")),$BI$17:$BI$297-(H636*(1+$BF$25)),0))</f>
        <v>9.570000000000034E-2</v>
      </c>
    </row>
    <row r="637" spans="1:12" x14ac:dyDescent="0.25">
      <c r="A637" s="70" t="str">
        <f>+'3.1.16'!A622</f>
        <v>2017-02-01</v>
      </c>
      <c r="B637" s="57" t="str">
        <f>+'3.1.16'!B622</f>
        <v>2020-01-31</v>
      </c>
      <c r="C637" s="57">
        <f>+'3.1.16'!C622</f>
        <v>36</v>
      </c>
      <c r="D637" s="57" t="str">
        <f>+'3.1.16'!D622</f>
        <v>NGRIDME</v>
      </c>
      <c r="E637" s="57" t="s">
        <v>370</v>
      </c>
      <c r="F637" s="81">
        <f>IF($E$11="",'3.1.16'!Y622/1000,Matrix!$E$11+('3.1.16'!Y622/1000))</f>
        <v>9.2131744673890847E-2</v>
      </c>
      <c r="G637" s="60">
        <f>IF($E$11="",'3.1.16'!Z622/1000,Matrix!$E$11+('3.1.16'!Z622/1000))</f>
        <v>9.4431744673890844E-2</v>
      </c>
      <c r="H637" s="63">
        <f>IF($E$11="",'3.1.16'!AA622/1000,Matrix!$E$11+('3.1.16'!AA622/1000))</f>
        <v>9.463174467389085E-2</v>
      </c>
      <c r="I637" s="56"/>
      <c r="J637" s="75">
        <f t="array" ref="J637">INDEX($BI$17:$BI$297,MATCH(MIN(IF($BI$17:$BI$297-(F637*(1+$BF$25))&gt;=0,$BI$17:$BI$297-(F637*(1+$BF$25)),"")),$BI$17:$BI$297-(F637*(1+$BF$25)),0))</f>
        <v>9.3250000000000319E-2</v>
      </c>
      <c r="K637" s="60">
        <f t="array" ref="K637">INDEX($BI$17:$BI$297,MATCH(MIN(IF($BI$17:$BI$297-(G637*(1+$BF$25))&gt;=0,$BI$17:$BI$297-(G637*(1+$BF$25)),"")),$BI$17:$BI$297-(G637*(1+$BF$25)),0))</f>
        <v>9.5350000000000337E-2</v>
      </c>
      <c r="L637" s="63">
        <f t="array" ref="L637">INDEX($BI$17:$BI$297,MATCH(MIN(IF($BI$17:$BI$297-(H637*(1+$BF$25))&gt;=0,$BI$17:$BI$297-(H637*(1+$BF$25)),"")),$BI$17:$BI$297-(H637*(1+$BF$25)),0))</f>
        <v>9.570000000000034E-2</v>
      </c>
    </row>
    <row r="638" spans="1:12" x14ac:dyDescent="0.25">
      <c r="A638" s="68" t="str">
        <f>+'3.1.16'!A623</f>
        <v>2017-03-01</v>
      </c>
      <c r="B638" s="55" t="str">
        <f>+'3.1.16'!B623</f>
        <v>2018-02-28</v>
      </c>
      <c r="C638" s="55">
        <f>+'3.1.16'!C623</f>
        <v>12</v>
      </c>
      <c r="D638" s="55" t="str">
        <f>+'3.1.16'!D623</f>
        <v>NGRIDME</v>
      </c>
      <c r="E638" s="55" t="s">
        <v>370</v>
      </c>
      <c r="F638" s="80">
        <f>IF($E$11="",'3.1.16'!Y623/1000,Matrix!$E$11+('3.1.16'!Y623/1000))</f>
        <v>8.8048304489674559E-2</v>
      </c>
      <c r="G638" s="58">
        <f>IF($E$11="",'3.1.16'!Z623/1000,Matrix!$E$11+('3.1.16'!Z623/1000))</f>
        <v>9.0348304489674555E-2</v>
      </c>
      <c r="H638" s="61">
        <f>IF($E$11="",'3.1.16'!AA623/1000,Matrix!$E$11+('3.1.16'!AA623/1000))</f>
        <v>9.0548304489674561E-2</v>
      </c>
      <c r="I638" s="55"/>
      <c r="J638" s="73">
        <f t="array" ref="J638">INDEX($BI$17:$BI$297,MATCH(MIN(IF($BI$17:$BI$297-(F638*(1+$BF$25))&gt;=0,$BI$17:$BI$297-(F638*(1+$BF$25)),"")),$BI$17:$BI$297-(F638*(1+$BF$25)),0))</f>
        <v>8.9050000000000282E-2</v>
      </c>
      <c r="K638" s="58">
        <f t="array" ref="K638">INDEX($BI$17:$BI$297,MATCH(MIN(IF($BI$17:$BI$297-(G638*(1+$BF$25))&gt;=0,$BI$17:$BI$297-(G638*(1+$BF$25)),"")),$BI$17:$BI$297-(G638*(1+$BF$25)),0))</f>
        <v>9.11500000000003E-2</v>
      </c>
      <c r="L638" s="61">
        <f t="array" ref="L638">INDEX($BI$17:$BI$297,MATCH(MIN(IF($BI$17:$BI$297-(H638*(1+$BF$25))&gt;=0,$BI$17:$BI$297-(H638*(1+$BF$25)),"")),$BI$17:$BI$297-(H638*(1+$BF$25)),0))</f>
        <v>9.1500000000000303E-2</v>
      </c>
    </row>
    <row r="639" spans="1:12" x14ac:dyDescent="0.25">
      <c r="A639" s="69" t="str">
        <f>+'3.1.16'!A624</f>
        <v>2017-03-01</v>
      </c>
      <c r="B639" s="56" t="str">
        <f>+'3.1.16'!B624</f>
        <v>2018-08-31</v>
      </c>
      <c r="C639" s="56">
        <f>+'3.1.16'!C624</f>
        <v>18</v>
      </c>
      <c r="D639" s="56" t="str">
        <f>+'3.1.16'!D624</f>
        <v>NGRIDME</v>
      </c>
      <c r="E639" s="56" t="s">
        <v>370</v>
      </c>
      <c r="F639" s="79">
        <f>IF($E$11="",'3.1.16'!Y624/1000,Matrix!$E$11+('3.1.16'!Y624/1000))</f>
        <v>8.7814077340374677E-2</v>
      </c>
      <c r="G639" s="59">
        <f>IF($E$11="",'3.1.16'!Z624/1000,Matrix!$E$11+('3.1.16'!Z624/1000))</f>
        <v>9.0114077340374674E-2</v>
      </c>
      <c r="H639" s="62">
        <f>IF($E$11="",'3.1.16'!AA624/1000,Matrix!$E$11+('3.1.16'!AA624/1000))</f>
        <v>9.0314077340374679E-2</v>
      </c>
      <c r="I639" s="56"/>
      <c r="J639" s="74">
        <f t="array" ref="J639">INDEX($BI$17:$BI$297,MATCH(MIN(IF($BI$17:$BI$297-(F639*(1+$BF$25))&gt;=0,$BI$17:$BI$297-(F639*(1+$BF$25)),"")),$BI$17:$BI$297-(F639*(1+$BF$25)),0))</f>
        <v>8.8700000000000279E-2</v>
      </c>
      <c r="K639" s="59">
        <f t="array" ref="K639">INDEX($BI$17:$BI$297,MATCH(MIN(IF($BI$17:$BI$297-(G639*(1+$BF$25))&gt;=0,$BI$17:$BI$297-(G639*(1+$BF$25)),"")),$BI$17:$BI$297-(G639*(1+$BF$25)),0))</f>
        <v>9.11500000000003E-2</v>
      </c>
      <c r="L639" s="62">
        <f t="array" ref="L639">INDEX($BI$17:$BI$297,MATCH(MIN(IF($BI$17:$BI$297-(H639*(1+$BF$25))&gt;=0,$BI$17:$BI$297-(H639*(1+$BF$25)),"")),$BI$17:$BI$297-(H639*(1+$BF$25)),0))</f>
        <v>9.11500000000003E-2</v>
      </c>
    </row>
    <row r="640" spans="1:12" x14ac:dyDescent="0.25">
      <c r="A640" s="69" t="str">
        <f>+'3.1.16'!A625</f>
        <v>2017-03-01</v>
      </c>
      <c r="B640" s="56" t="str">
        <f>+'3.1.16'!B625</f>
        <v>2019-02-28</v>
      </c>
      <c r="C640" s="56">
        <f>+'3.1.16'!C625</f>
        <v>24</v>
      </c>
      <c r="D640" s="56" t="str">
        <f>+'3.1.16'!D625</f>
        <v>NGRIDME</v>
      </c>
      <c r="E640" s="56" t="s">
        <v>370</v>
      </c>
      <c r="F640" s="79">
        <f>IF($E$11="",'3.1.16'!Y625/1000,Matrix!$E$11+('3.1.16'!Y625/1000))</f>
        <v>9.2165688438934981E-2</v>
      </c>
      <c r="G640" s="59">
        <f>IF($E$11="",'3.1.16'!Z625/1000,Matrix!$E$11+('3.1.16'!Z625/1000))</f>
        <v>9.4465688438934978E-2</v>
      </c>
      <c r="H640" s="62">
        <f>IF($E$11="",'3.1.16'!AA625/1000,Matrix!$E$11+('3.1.16'!AA625/1000))</f>
        <v>9.4665688438934983E-2</v>
      </c>
      <c r="I640" s="56"/>
      <c r="J640" s="74">
        <f t="array" ref="J640">INDEX($BI$17:$BI$297,MATCH(MIN(IF($BI$17:$BI$297-(F640*(1+$BF$25))&gt;=0,$BI$17:$BI$297-(F640*(1+$BF$25)),"")),$BI$17:$BI$297-(F640*(1+$BF$25)),0))</f>
        <v>9.3250000000000319E-2</v>
      </c>
      <c r="K640" s="59">
        <f t="array" ref="K640">INDEX($BI$17:$BI$297,MATCH(MIN(IF($BI$17:$BI$297-(G640*(1+$BF$25))&gt;=0,$BI$17:$BI$297-(G640*(1+$BF$25)),"")),$BI$17:$BI$297-(G640*(1+$BF$25)),0))</f>
        <v>9.5350000000000337E-2</v>
      </c>
      <c r="L640" s="62">
        <f t="array" ref="L640">INDEX($BI$17:$BI$297,MATCH(MIN(IF($BI$17:$BI$297-(H640*(1+$BF$25))&gt;=0,$BI$17:$BI$297-(H640*(1+$BF$25)),"")),$BI$17:$BI$297-(H640*(1+$BF$25)),0))</f>
        <v>9.570000000000034E-2</v>
      </c>
    </row>
    <row r="641" spans="1:12" x14ac:dyDescent="0.25">
      <c r="A641" s="69" t="str">
        <f>+'3.1.16'!A626</f>
        <v>2017-03-01</v>
      </c>
      <c r="B641" s="56" t="str">
        <f>+'3.1.16'!B626</f>
        <v>2019-08-31</v>
      </c>
      <c r="C641" s="56">
        <f>+'3.1.16'!C626</f>
        <v>30</v>
      </c>
      <c r="D641" s="56" t="str">
        <f>+'3.1.16'!D626</f>
        <v>NGRIDME</v>
      </c>
      <c r="E641" s="56" t="s">
        <v>370</v>
      </c>
      <c r="F641" s="79">
        <f>IF($E$11="",'3.1.16'!Y626/1000,Matrix!$E$11+('3.1.16'!Y626/1000))</f>
        <v>9.1401799698417358E-2</v>
      </c>
      <c r="G641" s="59">
        <f>IF($E$11="",'3.1.16'!Z626/1000,Matrix!$E$11+('3.1.16'!Z626/1000))</f>
        <v>9.3701799698417354E-2</v>
      </c>
      <c r="H641" s="62">
        <f>IF($E$11="",'3.1.16'!AA626/1000,Matrix!$E$11+('3.1.16'!AA626/1000))</f>
        <v>9.390179969841736E-2</v>
      </c>
      <c r="I641" s="56"/>
      <c r="J641" s="74">
        <f t="array" ref="J641">INDEX($BI$17:$BI$297,MATCH(MIN(IF($BI$17:$BI$297-(F641*(1+$BF$25))&gt;=0,$BI$17:$BI$297-(F641*(1+$BF$25)),"")),$BI$17:$BI$297-(F641*(1+$BF$25)),0))</f>
        <v>9.2550000000000313E-2</v>
      </c>
      <c r="K641" s="59">
        <f t="array" ref="K641">INDEX($BI$17:$BI$297,MATCH(MIN(IF($BI$17:$BI$297-(G641*(1+$BF$25))&gt;=0,$BI$17:$BI$297-(G641*(1+$BF$25)),"")),$BI$17:$BI$297-(G641*(1+$BF$25)),0))</f>
        <v>9.4650000000000331E-2</v>
      </c>
      <c r="L641" s="62">
        <f t="array" ref="L641">INDEX($BI$17:$BI$297,MATCH(MIN(IF($BI$17:$BI$297-(H641*(1+$BF$25))&gt;=0,$BI$17:$BI$297-(H641*(1+$BF$25)),"")),$BI$17:$BI$297-(H641*(1+$BF$25)),0))</f>
        <v>9.5000000000000334E-2</v>
      </c>
    </row>
    <row r="642" spans="1:12" x14ac:dyDescent="0.25">
      <c r="A642" s="70" t="str">
        <f>+'3.1.16'!A627</f>
        <v>2017-03-01</v>
      </c>
      <c r="B642" s="57" t="str">
        <f>+'3.1.16'!B627</f>
        <v>2020-02-29</v>
      </c>
      <c r="C642" s="57">
        <f>+'3.1.16'!C627</f>
        <v>36</v>
      </c>
      <c r="D642" s="57" t="str">
        <f>+'3.1.16'!D627</f>
        <v>NGRIDME</v>
      </c>
      <c r="E642" s="57" t="s">
        <v>370</v>
      </c>
      <c r="F642" s="81">
        <f>IF($E$11="",'3.1.16'!Y627/1000,Matrix!$E$11+('3.1.16'!Y627/1000))</f>
        <v>9.2500346555129342E-2</v>
      </c>
      <c r="G642" s="60">
        <f>IF($E$11="",'3.1.16'!Z627/1000,Matrix!$E$11+('3.1.16'!Z627/1000))</f>
        <v>9.4800346555129339E-2</v>
      </c>
      <c r="H642" s="63">
        <f>IF($E$11="",'3.1.16'!AA627/1000,Matrix!$E$11+('3.1.16'!AA627/1000))</f>
        <v>9.5000346555129345E-2</v>
      </c>
      <c r="I642" s="56"/>
      <c r="J642" s="75">
        <f t="array" ref="J642">INDEX($BI$17:$BI$297,MATCH(MIN(IF($BI$17:$BI$297-(F642*(1+$BF$25))&gt;=0,$BI$17:$BI$297-(F642*(1+$BF$25)),"")),$BI$17:$BI$297-(F642*(1+$BF$25)),0))</f>
        <v>9.3600000000000322E-2</v>
      </c>
      <c r="K642" s="60">
        <f t="array" ref="K642">INDEX($BI$17:$BI$297,MATCH(MIN(IF($BI$17:$BI$297-(G642*(1+$BF$25))&gt;=0,$BI$17:$BI$297-(G642*(1+$BF$25)),"")),$BI$17:$BI$297-(G642*(1+$BF$25)),0))</f>
        <v>9.570000000000034E-2</v>
      </c>
      <c r="L642" s="63">
        <f t="array" ref="L642">INDEX($BI$17:$BI$297,MATCH(MIN(IF($BI$17:$BI$297-(H642*(1+$BF$25))&gt;=0,$BI$17:$BI$297-(H642*(1+$BF$25)),"")),$BI$17:$BI$297-(H642*(1+$BF$25)),0))</f>
        <v>9.6050000000000343E-2</v>
      </c>
    </row>
    <row r="643" spans="1:12" x14ac:dyDescent="0.25">
      <c r="A643" s="68" t="str">
        <f>+'3.1.16'!A628</f>
        <v>2016-11-01</v>
      </c>
      <c r="B643" s="55" t="str">
        <f>+'3.1.16'!B628</f>
        <v>2017-10-31</v>
      </c>
      <c r="C643" s="55">
        <f>+'3.1.16'!C628</f>
        <v>12</v>
      </c>
      <c r="D643" s="55" t="str">
        <f>+'3.1.16'!D628</f>
        <v>BOSED-NS</v>
      </c>
      <c r="E643" s="55" t="s">
        <v>370</v>
      </c>
      <c r="F643" s="80">
        <f>IF($E$11="",'3.1.16'!Y628/1000,Matrix!$E$11+('3.1.16'!Y628/1000))</f>
        <v>0.10224384657121646</v>
      </c>
      <c r="G643" s="58">
        <f>IF($E$11="",'3.1.16'!Z628/1000,Matrix!$E$11+('3.1.16'!Z628/1000))</f>
        <v>0.10454384657121646</v>
      </c>
      <c r="H643" s="61">
        <f>IF($E$11="",'3.1.16'!AA628/1000,Matrix!$E$11+('3.1.16'!AA628/1000))</f>
        <v>0.10474384657121646</v>
      </c>
      <c r="I643" s="55"/>
      <c r="J643" s="73">
        <f t="array" ref="J643">INDEX($BJ$17:$BJ$297,MATCH(MIN(IF($BJ$17:$BJ$297-(F643*(1+$BF$26))&gt;=0,$BJ$17:$BJ$297-(F643*(1+$BF$26)),"")),$BJ$17:$BJ$297-(F643*(1+$BF$26)),0))</f>
        <v>0.1027000000000004</v>
      </c>
      <c r="K643" s="58">
        <f t="array" ref="K643">INDEX($BJ$17:$BJ$297,MATCH(MIN(IF($BJ$17:$BJ$297-(G643*(1+$BF$26))&gt;=0,$BJ$17:$BJ$297-(G643*(1+$BF$26)),"")),$BJ$17:$BJ$297-(G643*(1+$BF$26)),0))</f>
        <v>0.10515000000000042</v>
      </c>
      <c r="L643" s="61">
        <f t="array" ref="L643">INDEX($BJ$17:$BJ$297,MATCH(MIN(IF($BJ$17:$BJ$297-(H643*(1+$BF$26))&gt;=0,$BJ$17:$BJ$297-(H643*(1+$BF$26)),"")),$BJ$17:$BJ$297-(H643*(1+$BF$26)),0))</f>
        <v>0.10515000000000042</v>
      </c>
    </row>
    <row r="644" spans="1:12" x14ac:dyDescent="0.25">
      <c r="A644" s="69" t="str">
        <f>+'3.1.16'!A629</f>
        <v>2016-11-01</v>
      </c>
      <c r="B644" s="56" t="str">
        <f>+'3.1.16'!B629</f>
        <v>2018-04-30</v>
      </c>
      <c r="C644" s="56">
        <f>+'3.1.16'!C629</f>
        <v>18</v>
      </c>
      <c r="D644" s="56" t="str">
        <f>+'3.1.16'!D629</f>
        <v>BOSED-NS</v>
      </c>
      <c r="E644" s="56" t="s">
        <v>370</v>
      </c>
      <c r="F644" s="79">
        <f>IF($E$11="",'3.1.16'!Y629/1000,Matrix!$E$11+('3.1.16'!Y629/1000))</f>
        <v>0.11036451623018485</v>
      </c>
      <c r="G644" s="59">
        <f>IF($E$11="",'3.1.16'!Z629/1000,Matrix!$E$11+('3.1.16'!Z629/1000))</f>
        <v>0.11266451623018485</v>
      </c>
      <c r="H644" s="62">
        <f>IF($E$11="",'3.1.16'!AA629/1000,Matrix!$E$11+('3.1.16'!AA629/1000))</f>
        <v>0.11286451623018484</v>
      </c>
      <c r="I644" s="56"/>
      <c r="J644" s="74">
        <f t="array" ref="J644">INDEX($BJ$17:$BJ$297,MATCH(MIN(IF($BJ$17:$BJ$297-(F644*(1+$BF$26))&gt;=0,$BJ$17:$BJ$297-(F644*(1+$BF$26)),"")),$BJ$17:$BJ$297-(F644*(1+$BF$26)),0))</f>
        <v>0.11075000000000047</v>
      </c>
      <c r="K644" s="59">
        <f t="array" ref="K644">INDEX($BJ$17:$BJ$297,MATCH(MIN(IF($BJ$17:$BJ$297-(G644*(1+$BF$26))&gt;=0,$BJ$17:$BJ$297-(G644*(1+$BF$26)),"")),$BJ$17:$BJ$297-(G644*(1+$BF$26)),0))</f>
        <v>0.11320000000000049</v>
      </c>
      <c r="L644" s="62">
        <f t="array" ref="L644">INDEX($BJ$17:$BJ$297,MATCH(MIN(IF($BJ$17:$BJ$297-(H644*(1+$BF$26))&gt;=0,$BJ$17:$BJ$297-(H644*(1+$BF$26)),"")),$BJ$17:$BJ$297-(H644*(1+$BF$26)),0))</f>
        <v>0.1135500000000005</v>
      </c>
    </row>
    <row r="645" spans="1:12" x14ac:dyDescent="0.25">
      <c r="A645" s="69" t="str">
        <f>+'3.1.16'!A630</f>
        <v>2016-11-01</v>
      </c>
      <c r="B645" s="56" t="str">
        <f>+'3.1.16'!B630</f>
        <v>2018-10-31</v>
      </c>
      <c r="C645" s="56">
        <f>+'3.1.16'!C630</f>
        <v>24</v>
      </c>
      <c r="D645" s="56" t="str">
        <f>+'3.1.16'!D630</f>
        <v>BOSED-NS</v>
      </c>
      <c r="E645" s="56" t="s">
        <v>370</v>
      </c>
      <c r="F645" s="79">
        <f>IF($E$11="",'3.1.16'!Y630/1000,Matrix!$E$11+('3.1.16'!Y630/1000))</f>
        <v>0.10514123222949293</v>
      </c>
      <c r="G645" s="59">
        <f>IF($E$11="",'3.1.16'!Z630/1000,Matrix!$E$11+('3.1.16'!Z630/1000))</f>
        <v>0.10744123222949292</v>
      </c>
      <c r="H645" s="62">
        <f>IF($E$11="",'3.1.16'!AA630/1000,Matrix!$E$11+('3.1.16'!AA630/1000))</f>
        <v>0.10764123222949293</v>
      </c>
      <c r="I645" s="56"/>
      <c r="J645" s="74">
        <f t="array" ref="J645">INDEX($BJ$17:$BJ$297,MATCH(MIN(IF($BJ$17:$BJ$297-(F645*(1+$BF$26))&gt;=0,$BJ$17:$BJ$297-(F645*(1+$BF$26)),"")),$BJ$17:$BJ$297-(F645*(1+$BF$26)),0))</f>
        <v>0.10550000000000043</v>
      </c>
      <c r="K645" s="59">
        <f t="array" ref="K645">INDEX($BJ$17:$BJ$297,MATCH(MIN(IF($BJ$17:$BJ$297-(G645*(1+$BF$26))&gt;=0,$BJ$17:$BJ$297-(G645*(1+$BF$26)),"")),$BJ$17:$BJ$297-(G645*(1+$BF$26)),0))</f>
        <v>0.10795000000000045</v>
      </c>
      <c r="L645" s="62">
        <f t="array" ref="L645">INDEX($BJ$17:$BJ$297,MATCH(MIN(IF($BJ$17:$BJ$297-(H645*(1+$BF$26))&gt;=0,$BJ$17:$BJ$297-(H645*(1+$BF$26)),"")),$BJ$17:$BJ$297-(H645*(1+$BF$26)),0))</f>
        <v>0.10830000000000045</v>
      </c>
    </row>
    <row r="646" spans="1:12" x14ac:dyDescent="0.25">
      <c r="A646" s="69" t="str">
        <f>+'3.1.16'!A631</f>
        <v>2016-11-01</v>
      </c>
      <c r="B646" s="56" t="str">
        <f>+'3.1.16'!B631</f>
        <v>2019-04-30</v>
      </c>
      <c r="C646" s="56">
        <f>+'3.1.16'!C631</f>
        <v>30</v>
      </c>
      <c r="D646" s="56" t="str">
        <f>+'3.1.16'!D631</f>
        <v>BOSED-NS</v>
      </c>
      <c r="E646" s="56" t="s">
        <v>370</v>
      </c>
      <c r="F646" s="79">
        <f>IF($E$11="",'3.1.16'!Y631/1000,Matrix!$E$11+('3.1.16'!Y631/1000))</f>
        <v>0.10668577327510056</v>
      </c>
      <c r="G646" s="59">
        <f>IF($E$11="",'3.1.16'!Z631/1000,Matrix!$E$11+('3.1.16'!Z631/1000))</f>
        <v>0.10898577327510056</v>
      </c>
      <c r="H646" s="62">
        <f>IF($E$11="",'3.1.16'!AA631/1000,Matrix!$E$11+('3.1.16'!AA631/1000))</f>
        <v>0.10918577327510055</v>
      </c>
      <c r="I646" s="56"/>
      <c r="J646" s="74">
        <f t="array" ref="J646">INDEX($BJ$17:$BJ$297,MATCH(MIN(IF($BJ$17:$BJ$297-(F646*(1+$BF$26))&gt;=0,$BJ$17:$BJ$297-(F646*(1+$BF$26)),"")),$BJ$17:$BJ$297-(F646*(1+$BF$26)),0))</f>
        <v>0.10725000000000044</v>
      </c>
      <c r="K646" s="59">
        <f t="array" ref="K646">INDEX($BJ$17:$BJ$297,MATCH(MIN(IF($BJ$17:$BJ$297-(G646*(1+$BF$26))&gt;=0,$BJ$17:$BJ$297-(G646*(1+$BF$26)),"")),$BJ$17:$BJ$297-(G646*(1+$BF$26)),0))</f>
        <v>0.10935000000000046</v>
      </c>
      <c r="L646" s="62">
        <f t="array" ref="L646">INDEX($BJ$17:$BJ$297,MATCH(MIN(IF($BJ$17:$BJ$297-(H646*(1+$BF$26))&gt;=0,$BJ$17:$BJ$297-(H646*(1+$BF$26)),"")),$BJ$17:$BJ$297-(H646*(1+$BF$26)),0))</f>
        <v>0.10970000000000046</v>
      </c>
    </row>
    <row r="647" spans="1:12" x14ac:dyDescent="0.25">
      <c r="A647" s="70" t="str">
        <f>+'3.1.16'!A632</f>
        <v>2016-11-01</v>
      </c>
      <c r="B647" s="57" t="str">
        <f>+'3.1.16'!B632</f>
        <v>2019-10-31</v>
      </c>
      <c r="C647" s="57">
        <f>+'3.1.16'!C632</f>
        <v>36</v>
      </c>
      <c r="D647" s="57" t="str">
        <f>+'3.1.16'!D632</f>
        <v>BOSED-NS</v>
      </c>
      <c r="E647" s="57" t="s">
        <v>370</v>
      </c>
      <c r="F647" s="81">
        <f>IF($E$11="",'3.1.16'!Y632/1000,Matrix!$E$11+('3.1.16'!Y632/1000))</f>
        <v>0.10246062524947649</v>
      </c>
      <c r="G647" s="60">
        <f>IF($E$11="",'3.1.16'!Z632/1000,Matrix!$E$11+('3.1.16'!Z632/1000))</f>
        <v>0.10476062524947649</v>
      </c>
      <c r="H647" s="63">
        <f>IF($E$11="",'3.1.16'!AA632/1000,Matrix!$E$11+('3.1.16'!AA632/1000))</f>
        <v>0.1049606252494765</v>
      </c>
      <c r="I647" s="56"/>
      <c r="J647" s="75">
        <f t="array" ref="J647">INDEX($BJ$17:$BJ$297,MATCH(MIN(IF($BJ$17:$BJ$297-(F647*(1+$BF$26))&gt;=0,$BJ$17:$BJ$297-(F647*(1+$BF$26)),"")),$BJ$17:$BJ$297-(F647*(1+$BF$26)),0))</f>
        <v>0.10305000000000041</v>
      </c>
      <c r="K647" s="60">
        <f t="array" ref="K647">INDEX($BJ$17:$BJ$297,MATCH(MIN(IF($BJ$17:$BJ$297-(G647*(1+$BF$26))&gt;=0,$BJ$17:$BJ$297-(G647*(1+$BF$26)),"")),$BJ$17:$BJ$297-(G647*(1+$BF$26)),0))</f>
        <v>0.10515000000000042</v>
      </c>
      <c r="L647" s="63">
        <f t="array" ref="L647">INDEX($BJ$17:$BJ$297,MATCH(MIN(IF($BJ$17:$BJ$297-(H647*(1+$BF$26))&gt;=0,$BJ$17:$BJ$297-(H647*(1+$BF$26)),"")),$BJ$17:$BJ$297-(H647*(1+$BF$26)),0))</f>
        <v>0.10550000000000043</v>
      </c>
    </row>
    <row r="648" spans="1:12" x14ac:dyDescent="0.25">
      <c r="A648" s="68" t="str">
        <f>+'3.1.16'!A633</f>
        <v>2016-12-01</v>
      </c>
      <c r="B648" s="55" t="str">
        <f>+'3.1.16'!B633</f>
        <v>2017-11-30</v>
      </c>
      <c r="C648" s="55">
        <f>+'3.1.16'!C633</f>
        <v>12</v>
      </c>
      <c r="D648" s="55" t="str">
        <f>+'3.1.16'!D633</f>
        <v>BOSED-NS</v>
      </c>
      <c r="E648" s="55" t="s">
        <v>370</v>
      </c>
      <c r="F648" s="80">
        <f>IF($E$11="",'3.1.16'!Y633/1000,Matrix!$E$11+('3.1.16'!Y633/1000))</f>
        <v>0.10442605636910485</v>
      </c>
      <c r="G648" s="58">
        <f>IF($E$11="",'3.1.16'!Z633/1000,Matrix!$E$11+('3.1.16'!Z633/1000))</f>
        <v>0.10672605636910484</v>
      </c>
      <c r="H648" s="61">
        <f>IF($E$11="",'3.1.16'!AA633/1000,Matrix!$E$11+('3.1.16'!AA633/1000))</f>
        <v>0.10692605636910484</v>
      </c>
      <c r="I648" s="55"/>
      <c r="J648" s="73">
        <f t="array" ref="J648">INDEX($BJ$17:$BJ$297,MATCH(MIN(IF($BJ$17:$BJ$297-(F648*(1+$BF$26))&gt;=0,$BJ$17:$BJ$297-(F648*(1+$BF$26)),"")),$BJ$17:$BJ$297-(F648*(1+$BF$26)),0))</f>
        <v>0.10480000000000042</v>
      </c>
      <c r="K648" s="58">
        <f t="array" ref="K648">INDEX($BJ$17:$BJ$297,MATCH(MIN(IF($BJ$17:$BJ$297-(G648*(1+$BF$26))&gt;=0,$BJ$17:$BJ$297-(G648*(1+$BF$26)),"")),$BJ$17:$BJ$297-(G648*(1+$BF$26)),0))</f>
        <v>0.10725000000000044</v>
      </c>
      <c r="L648" s="61">
        <f t="array" ref="L648">INDEX($BJ$17:$BJ$297,MATCH(MIN(IF($BJ$17:$BJ$297-(H648*(1+$BF$26))&gt;=0,$BJ$17:$BJ$297-(H648*(1+$BF$26)),"")),$BJ$17:$BJ$297-(H648*(1+$BF$26)),0))</f>
        <v>0.10760000000000045</v>
      </c>
    </row>
    <row r="649" spans="1:12" x14ac:dyDescent="0.25">
      <c r="A649" s="69" t="str">
        <f>+'3.1.16'!A634</f>
        <v>2016-12-01</v>
      </c>
      <c r="B649" s="56" t="str">
        <f>+'3.1.16'!B634</f>
        <v>2018-05-31</v>
      </c>
      <c r="C649" s="56">
        <f>+'3.1.16'!C634</f>
        <v>18</v>
      </c>
      <c r="D649" s="56" t="str">
        <f>+'3.1.16'!D634</f>
        <v>BOSED-NS</v>
      </c>
      <c r="E649" s="56" t="s">
        <v>370</v>
      </c>
      <c r="F649" s="79">
        <f>IF($E$11="",'3.1.16'!Y634/1000,Matrix!$E$11+('3.1.16'!Y634/1000))</f>
        <v>0.11127459818761785</v>
      </c>
      <c r="G649" s="59">
        <f>IF($E$11="",'3.1.16'!Z634/1000,Matrix!$E$11+('3.1.16'!Z634/1000))</f>
        <v>0.11357459818761785</v>
      </c>
      <c r="H649" s="62">
        <f>IF($E$11="",'3.1.16'!AA634/1000,Matrix!$E$11+('3.1.16'!AA634/1000))</f>
        <v>0.11377459818761786</v>
      </c>
      <c r="I649" s="56"/>
      <c r="J649" s="74">
        <f t="array" ref="J649">INDEX($BJ$17:$BJ$297,MATCH(MIN(IF($BJ$17:$BJ$297-(F649*(1+$BF$26))&gt;=0,$BJ$17:$BJ$297-(F649*(1+$BF$26)),"")),$BJ$17:$BJ$297-(F649*(1+$BF$26)),0))</f>
        <v>0.11180000000000048</v>
      </c>
      <c r="K649" s="59">
        <f t="array" ref="K649">INDEX($BJ$17:$BJ$297,MATCH(MIN(IF($BJ$17:$BJ$297-(G649*(1+$BF$26))&gt;=0,$BJ$17:$BJ$297-(G649*(1+$BF$26)),"")),$BJ$17:$BJ$297-(G649*(1+$BF$26)),0))</f>
        <v>0.1142500000000005</v>
      </c>
      <c r="L649" s="62">
        <f t="array" ref="L649">INDEX($BJ$17:$BJ$297,MATCH(MIN(IF($BJ$17:$BJ$297-(H649*(1+$BF$26))&gt;=0,$BJ$17:$BJ$297-(H649*(1+$BF$26)),"")),$BJ$17:$BJ$297-(H649*(1+$BF$26)),0))</f>
        <v>0.1142500000000005</v>
      </c>
    </row>
    <row r="650" spans="1:12" x14ac:dyDescent="0.25">
      <c r="A650" s="69" t="str">
        <f>+'3.1.16'!A635</f>
        <v>2016-12-01</v>
      </c>
      <c r="B650" s="56" t="str">
        <f>+'3.1.16'!B635</f>
        <v>2018-11-30</v>
      </c>
      <c r="C650" s="56">
        <f>+'3.1.16'!C635</f>
        <v>24</v>
      </c>
      <c r="D650" s="56" t="str">
        <f>+'3.1.16'!D635</f>
        <v>BOSED-NS</v>
      </c>
      <c r="E650" s="56" t="s">
        <v>370</v>
      </c>
      <c r="F650" s="79">
        <f>IF($E$11="",'3.1.16'!Y635/1000,Matrix!$E$11+('3.1.16'!Y635/1000))</f>
        <v>0.10568832999338654</v>
      </c>
      <c r="G650" s="59">
        <f>IF($E$11="",'3.1.16'!Z635/1000,Matrix!$E$11+('3.1.16'!Z635/1000))</f>
        <v>0.10798832999338653</v>
      </c>
      <c r="H650" s="62">
        <f>IF($E$11="",'3.1.16'!AA635/1000,Matrix!$E$11+('3.1.16'!AA635/1000))</f>
        <v>0.10818832999338653</v>
      </c>
      <c r="I650" s="56"/>
      <c r="J650" s="74">
        <f t="array" ref="J650">INDEX($BJ$17:$BJ$297,MATCH(MIN(IF($BJ$17:$BJ$297-(F650*(1+$BF$26))&gt;=0,$BJ$17:$BJ$297-(F650*(1+$BF$26)),"")),$BJ$17:$BJ$297-(F650*(1+$BF$26)),0))</f>
        <v>0.10620000000000043</v>
      </c>
      <c r="K650" s="59">
        <f t="array" ref="K650">INDEX($BJ$17:$BJ$297,MATCH(MIN(IF($BJ$17:$BJ$297-(G650*(1+$BF$26))&gt;=0,$BJ$17:$BJ$297-(G650*(1+$BF$26)),"")),$BJ$17:$BJ$297-(G650*(1+$BF$26)),0))</f>
        <v>0.10865000000000045</v>
      </c>
      <c r="L650" s="62">
        <f t="array" ref="L650">INDEX($BJ$17:$BJ$297,MATCH(MIN(IF($BJ$17:$BJ$297-(H650*(1+$BF$26))&gt;=0,$BJ$17:$BJ$297-(H650*(1+$BF$26)),"")),$BJ$17:$BJ$297-(H650*(1+$BF$26)),0))</f>
        <v>0.10865000000000045</v>
      </c>
    </row>
    <row r="651" spans="1:12" x14ac:dyDescent="0.25">
      <c r="A651" s="69" t="str">
        <f>+'3.1.16'!A636</f>
        <v>2016-12-01</v>
      </c>
      <c r="B651" s="56" t="str">
        <f>+'3.1.16'!B636</f>
        <v>2019-05-31</v>
      </c>
      <c r="C651" s="56">
        <f>+'3.1.16'!C636</f>
        <v>30</v>
      </c>
      <c r="D651" s="56" t="str">
        <f>+'3.1.16'!D636</f>
        <v>BOSED-NS</v>
      </c>
      <c r="E651" s="56" t="s">
        <v>370</v>
      </c>
      <c r="F651" s="79">
        <f>IF($E$11="",'3.1.16'!Y636/1000,Matrix!$E$11+('3.1.16'!Y636/1000))</f>
        <v>0.10673515487157684</v>
      </c>
      <c r="G651" s="59">
        <f>IF($E$11="",'3.1.16'!Z636/1000,Matrix!$E$11+('3.1.16'!Z636/1000))</f>
        <v>0.10903515487157683</v>
      </c>
      <c r="H651" s="62">
        <f>IF($E$11="",'3.1.16'!AA636/1000,Matrix!$E$11+('3.1.16'!AA636/1000))</f>
        <v>0.10923515487157684</v>
      </c>
      <c r="I651" s="56"/>
      <c r="J651" s="74">
        <f t="array" ref="J651">INDEX($BJ$17:$BJ$297,MATCH(MIN(IF($BJ$17:$BJ$297-(F651*(1+$BF$26))&gt;=0,$BJ$17:$BJ$297-(F651*(1+$BF$26)),"")),$BJ$17:$BJ$297-(F651*(1+$BF$26)),0))</f>
        <v>0.10725000000000044</v>
      </c>
      <c r="K651" s="59">
        <f t="array" ref="K651">INDEX($BJ$17:$BJ$297,MATCH(MIN(IF($BJ$17:$BJ$297-(G651*(1+$BF$26))&gt;=0,$BJ$17:$BJ$297-(G651*(1+$BF$26)),"")),$BJ$17:$BJ$297-(G651*(1+$BF$26)),0))</f>
        <v>0.10970000000000046</v>
      </c>
      <c r="L651" s="62">
        <f t="array" ref="L651">INDEX($BJ$17:$BJ$297,MATCH(MIN(IF($BJ$17:$BJ$297-(H651*(1+$BF$26))&gt;=0,$BJ$17:$BJ$297-(H651*(1+$BF$26)),"")),$BJ$17:$BJ$297-(H651*(1+$BF$26)),0))</f>
        <v>0.10970000000000046</v>
      </c>
    </row>
    <row r="652" spans="1:12" x14ac:dyDescent="0.25">
      <c r="A652" s="70" t="str">
        <f>+'3.1.16'!A637</f>
        <v>2016-12-01</v>
      </c>
      <c r="B652" s="57" t="str">
        <f>+'3.1.16'!B637</f>
        <v>2019-11-30</v>
      </c>
      <c r="C652" s="57">
        <f>+'3.1.16'!C637</f>
        <v>36</v>
      </c>
      <c r="D652" s="57" t="str">
        <f>+'3.1.16'!D637</f>
        <v>BOSED-NS</v>
      </c>
      <c r="E652" s="57" t="s">
        <v>370</v>
      </c>
      <c r="F652" s="81">
        <f>IF($E$11="",'3.1.16'!Y637/1000,Matrix!$E$11+('3.1.16'!Y637/1000))</f>
        <v>0.10265699842668266</v>
      </c>
      <c r="G652" s="60">
        <f>IF($E$11="",'3.1.16'!Z637/1000,Matrix!$E$11+('3.1.16'!Z637/1000))</f>
        <v>0.10495699842668266</v>
      </c>
      <c r="H652" s="63">
        <f>IF($E$11="",'3.1.16'!AA637/1000,Matrix!$E$11+('3.1.16'!AA637/1000))</f>
        <v>0.10515699842668266</v>
      </c>
      <c r="I652" s="56"/>
      <c r="J652" s="75">
        <f t="array" ref="J652">INDEX($BJ$17:$BJ$297,MATCH(MIN(IF($BJ$17:$BJ$297-(F652*(1+$BF$26))&gt;=0,$BJ$17:$BJ$297-(F652*(1+$BF$26)),"")),$BJ$17:$BJ$297-(F652*(1+$BF$26)),0))</f>
        <v>0.10305000000000041</v>
      </c>
      <c r="K652" s="60">
        <f t="array" ref="K652">INDEX($BJ$17:$BJ$297,MATCH(MIN(IF($BJ$17:$BJ$297-(G652*(1+$BF$26))&gt;=0,$BJ$17:$BJ$297-(G652*(1+$BF$26)),"")),$BJ$17:$BJ$297-(G652*(1+$BF$26)),0))</f>
        <v>0.10550000000000043</v>
      </c>
      <c r="L652" s="63">
        <f t="array" ref="L652">INDEX($BJ$17:$BJ$297,MATCH(MIN(IF($BJ$17:$BJ$297-(H652*(1+$BF$26))&gt;=0,$BJ$17:$BJ$297-(H652*(1+$BF$26)),"")),$BJ$17:$BJ$297-(H652*(1+$BF$26)),0))</f>
        <v>0.10550000000000043</v>
      </c>
    </row>
    <row r="653" spans="1:12" x14ac:dyDescent="0.25">
      <c r="A653" s="68" t="str">
        <f>+'3.1.16'!A638</f>
        <v>2017-01-01</v>
      </c>
      <c r="B653" s="55" t="str">
        <f>+'3.1.16'!B638</f>
        <v>2017-12-31</v>
      </c>
      <c r="C653" s="55">
        <f>+'3.1.16'!C638</f>
        <v>12</v>
      </c>
      <c r="D653" s="55" t="str">
        <f>+'3.1.16'!D638</f>
        <v>BOSED-NS</v>
      </c>
      <c r="E653" s="55" t="s">
        <v>370</v>
      </c>
      <c r="F653" s="80">
        <f>IF($E$11="",'3.1.16'!Y638/1000,Matrix!$E$11+('3.1.16'!Y638/1000))</f>
        <v>0.10643492792359474</v>
      </c>
      <c r="G653" s="58">
        <f>IF($E$11="",'3.1.16'!Z638/1000,Matrix!$E$11+('3.1.16'!Z638/1000))</f>
        <v>0.10873492792359474</v>
      </c>
      <c r="H653" s="61">
        <f>IF($E$11="",'3.1.16'!AA638/1000,Matrix!$E$11+('3.1.16'!AA638/1000))</f>
        <v>0.10893492792359474</v>
      </c>
      <c r="I653" s="55"/>
      <c r="J653" s="73">
        <f t="array" ref="J653">INDEX($BJ$17:$BJ$297,MATCH(MIN(IF($BJ$17:$BJ$297-(F653*(1+$BF$26))&gt;=0,$BJ$17:$BJ$297-(F653*(1+$BF$26)),"")),$BJ$17:$BJ$297-(F653*(1+$BF$26)),0))</f>
        <v>0.10690000000000044</v>
      </c>
      <c r="K653" s="58">
        <f t="array" ref="K653">INDEX($BJ$17:$BJ$297,MATCH(MIN(IF($BJ$17:$BJ$297-(G653*(1+$BF$26))&gt;=0,$BJ$17:$BJ$297-(G653*(1+$BF$26)),"")),$BJ$17:$BJ$297-(G653*(1+$BF$26)),0))</f>
        <v>0.10935000000000046</v>
      </c>
      <c r="L653" s="61">
        <f t="array" ref="L653">INDEX($BJ$17:$BJ$297,MATCH(MIN(IF($BJ$17:$BJ$297-(H653*(1+$BF$26))&gt;=0,$BJ$17:$BJ$297-(H653*(1+$BF$26)),"")),$BJ$17:$BJ$297-(H653*(1+$BF$26)),0))</f>
        <v>0.10935000000000046</v>
      </c>
    </row>
    <row r="654" spans="1:12" x14ac:dyDescent="0.25">
      <c r="A654" s="69" t="str">
        <f>+'3.1.16'!A639</f>
        <v>2017-01-01</v>
      </c>
      <c r="B654" s="56" t="str">
        <f>+'3.1.16'!B639</f>
        <v>2018-06-30</v>
      </c>
      <c r="C654" s="56">
        <f>+'3.1.16'!C639</f>
        <v>18</v>
      </c>
      <c r="D654" s="56" t="str">
        <f>+'3.1.16'!D639</f>
        <v>BOSED-NS</v>
      </c>
      <c r="E654" s="56" t="s">
        <v>370</v>
      </c>
      <c r="F654" s="79">
        <f>IF($E$11="",'3.1.16'!Y639/1000,Matrix!$E$11+('3.1.16'!Y639/1000))</f>
        <v>0.11064884946342539</v>
      </c>
      <c r="G654" s="59">
        <f>IF($E$11="",'3.1.16'!Z639/1000,Matrix!$E$11+('3.1.16'!Z639/1000))</f>
        <v>0.11294884946342539</v>
      </c>
      <c r="H654" s="62">
        <f>IF($E$11="",'3.1.16'!AA639/1000,Matrix!$E$11+('3.1.16'!AA639/1000))</f>
        <v>0.11314884946342539</v>
      </c>
      <c r="I654" s="56"/>
      <c r="J654" s="74">
        <f t="array" ref="J654">INDEX($BJ$17:$BJ$297,MATCH(MIN(IF($BJ$17:$BJ$297-(F654*(1+$BF$26))&gt;=0,$BJ$17:$BJ$297-(F654*(1+$BF$26)),"")),$BJ$17:$BJ$297-(F654*(1+$BF$26)),0))</f>
        <v>0.11110000000000048</v>
      </c>
      <c r="K654" s="59">
        <f t="array" ref="K654">INDEX($BJ$17:$BJ$297,MATCH(MIN(IF($BJ$17:$BJ$297-(G654*(1+$BF$26))&gt;=0,$BJ$17:$BJ$297-(G654*(1+$BF$26)),"")),$BJ$17:$BJ$297-(G654*(1+$BF$26)),0))</f>
        <v>0.1135500000000005</v>
      </c>
      <c r="L654" s="62">
        <f t="array" ref="L654">INDEX($BJ$17:$BJ$297,MATCH(MIN(IF($BJ$17:$BJ$297-(H654*(1+$BF$26))&gt;=0,$BJ$17:$BJ$297-(H654*(1+$BF$26)),"")),$BJ$17:$BJ$297-(H654*(1+$BF$26)),0))</f>
        <v>0.1135500000000005</v>
      </c>
    </row>
    <row r="655" spans="1:12" x14ac:dyDescent="0.25">
      <c r="A655" s="69" t="str">
        <f>+'3.1.16'!A640</f>
        <v>2017-01-01</v>
      </c>
      <c r="B655" s="56" t="str">
        <f>+'3.1.16'!B640</f>
        <v>2018-12-31</v>
      </c>
      <c r="C655" s="56">
        <f>+'3.1.16'!C640</f>
        <v>24</v>
      </c>
      <c r="D655" s="56" t="str">
        <f>+'3.1.16'!D640</f>
        <v>BOSED-NS</v>
      </c>
      <c r="E655" s="56" t="s">
        <v>370</v>
      </c>
      <c r="F655" s="79">
        <f>IF($E$11="",'3.1.16'!Y640/1000,Matrix!$E$11+('3.1.16'!Y640/1000))</f>
        <v>0.10602845643716159</v>
      </c>
      <c r="G655" s="59">
        <f>IF($E$11="",'3.1.16'!Z640/1000,Matrix!$E$11+('3.1.16'!Z640/1000))</f>
        <v>0.10832845643716159</v>
      </c>
      <c r="H655" s="62">
        <f>IF($E$11="",'3.1.16'!AA640/1000,Matrix!$E$11+('3.1.16'!AA640/1000))</f>
        <v>0.10852845643716159</v>
      </c>
      <c r="I655" s="56"/>
      <c r="J655" s="74">
        <f t="array" ref="J655">INDEX($BJ$17:$BJ$297,MATCH(MIN(IF($BJ$17:$BJ$297-(F655*(1+$BF$26))&gt;=0,$BJ$17:$BJ$297-(F655*(1+$BF$26)),"")),$BJ$17:$BJ$297-(F655*(1+$BF$26)),0))</f>
        <v>0.10655000000000044</v>
      </c>
      <c r="K655" s="59">
        <f t="array" ref="K655">INDEX($BJ$17:$BJ$297,MATCH(MIN(IF($BJ$17:$BJ$297-(G655*(1+$BF$26))&gt;=0,$BJ$17:$BJ$297-(G655*(1+$BF$26)),"")),$BJ$17:$BJ$297-(G655*(1+$BF$26)),0))</f>
        <v>0.10900000000000046</v>
      </c>
      <c r="L655" s="62">
        <f t="array" ref="L655">INDEX($BJ$17:$BJ$297,MATCH(MIN(IF($BJ$17:$BJ$297-(H655*(1+$BF$26))&gt;=0,$BJ$17:$BJ$297-(H655*(1+$BF$26)),"")),$BJ$17:$BJ$297-(H655*(1+$BF$26)),0))</f>
        <v>0.10900000000000046</v>
      </c>
    </row>
    <row r="656" spans="1:12" x14ac:dyDescent="0.25">
      <c r="A656" s="69" t="str">
        <f>+'3.1.16'!A641</f>
        <v>2017-01-01</v>
      </c>
      <c r="B656" s="56" t="str">
        <f>+'3.1.16'!B641</f>
        <v>2019-06-30</v>
      </c>
      <c r="C656" s="56">
        <f>+'3.1.16'!C641</f>
        <v>30</v>
      </c>
      <c r="D656" s="56" t="str">
        <f>+'3.1.16'!D641</f>
        <v>BOSED-NS</v>
      </c>
      <c r="E656" s="56" t="s">
        <v>370</v>
      </c>
      <c r="F656" s="79">
        <f>IF($E$11="",'3.1.16'!Y641/1000,Matrix!$E$11+('3.1.16'!Y641/1000))</f>
        <v>0.10615289673696592</v>
      </c>
      <c r="G656" s="59">
        <f>IF($E$11="",'3.1.16'!Z641/1000,Matrix!$E$11+('3.1.16'!Z641/1000))</f>
        <v>0.10845289673696591</v>
      </c>
      <c r="H656" s="62">
        <f>IF($E$11="",'3.1.16'!AA641/1000,Matrix!$E$11+('3.1.16'!AA641/1000))</f>
        <v>0.10865289673696592</v>
      </c>
      <c r="I656" s="56"/>
      <c r="J656" s="74">
        <f t="array" ref="J656">INDEX($BJ$17:$BJ$297,MATCH(MIN(IF($BJ$17:$BJ$297-(F656*(1+$BF$26))&gt;=0,$BJ$17:$BJ$297-(F656*(1+$BF$26)),"")),$BJ$17:$BJ$297-(F656*(1+$BF$26)),0))</f>
        <v>0.10655000000000044</v>
      </c>
      <c r="K656" s="59">
        <f t="array" ref="K656">INDEX($BJ$17:$BJ$297,MATCH(MIN(IF($BJ$17:$BJ$297-(G656*(1+$BF$26))&gt;=0,$BJ$17:$BJ$297-(G656*(1+$BF$26)),"")),$BJ$17:$BJ$297-(G656*(1+$BF$26)),0))</f>
        <v>0.10900000000000046</v>
      </c>
      <c r="L656" s="62">
        <f t="array" ref="L656">INDEX($BJ$17:$BJ$297,MATCH(MIN(IF($BJ$17:$BJ$297-(H656*(1+$BF$26))&gt;=0,$BJ$17:$BJ$297-(H656*(1+$BF$26)),"")),$BJ$17:$BJ$297-(H656*(1+$BF$26)),0))</f>
        <v>0.10935000000000046</v>
      </c>
    </row>
    <row r="657" spans="1:12" x14ac:dyDescent="0.25">
      <c r="A657" s="70" t="str">
        <f>+'3.1.16'!A642</f>
        <v>2017-01-01</v>
      </c>
      <c r="B657" s="57" t="str">
        <f>+'3.1.16'!B642</f>
        <v>2019-12-31</v>
      </c>
      <c r="C657" s="57">
        <f>+'3.1.16'!C642</f>
        <v>36</v>
      </c>
      <c r="D657" s="57" t="str">
        <f>+'3.1.16'!D642</f>
        <v>BOSED-NS</v>
      </c>
      <c r="E657" s="57" t="s">
        <v>370</v>
      </c>
      <c r="F657" s="81">
        <f>IF($E$11="",'3.1.16'!Y642/1000,Matrix!$E$11+('3.1.16'!Y642/1000))</f>
        <v>0.10268029463997889</v>
      </c>
      <c r="G657" s="60">
        <f>IF($E$11="",'3.1.16'!Z642/1000,Matrix!$E$11+('3.1.16'!Z642/1000))</f>
        <v>0.10498029463997889</v>
      </c>
      <c r="H657" s="63">
        <f>IF($E$11="",'3.1.16'!AA642/1000,Matrix!$E$11+('3.1.16'!AA642/1000))</f>
        <v>0.1051802946399789</v>
      </c>
      <c r="I657" s="56"/>
      <c r="J657" s="75">
        <f t="array" ref="J657">INDEX($BJ$17:$BJ$297,MATCH(MIN(IF($BJ$17:$BJ$297-(F657*(1+$BF$26))&gt;=0,$BJ$17:$BJ$297-(F657*(1+$BF$26)),"")),$BJ$17:$BJ$297-(F657*(1+$BF$26)),0))</f>
        <v>0.10305000000000041</v>
      </c>
      <c r="K657" s="60">
        <f t="array" ref="K657">INDEX($BJ$17:$BJ$297,MATCH(MIN(IF($BJ$17:$BJ$297-(G657*(1+$BF$26))&gt;=0,$BJ$17:$BJ$297-(G657*(1+$BF$26)),"")),$BJ$17:$BJ$297-(G657*(1+$BF$26)),0))</f>
        <v>0.10550000000000043</v>
      </c>
      <c r="L657" s="63">
        <f t="array" ref="L657">INDEX($BJ$17:$BJ$297,MATCH(MIN(IF($BJ$17:$BJ$297-(H657*(1+$BF$26))&gt;=0,$BJ$17:$BJ$297-(H657*(1+$BF$26)),"")),$BJ$17:$BJ$297-(H657*(1+$BF$26)),0))</f>
        <v>0.10585000000000043</v>
      </c>
    </row>
    <row r="658" spans="1:12" x14ac:dyDescent="0.25">
      <c r="A658" s="68" t="str">
        <f>+'3.1.16'!A643</f>
        <v>2017-02-01</v>
      </c>
      <c r="B658" s="55" t="str">
        <f>+'3.1.16'!B643</f>
        <v>2018-01-31</v>
      </c>
      <c r="C658" s="55">
        <f>+'3.1.16'!C643</f>
        <v>12</v>
      </c>
      <c r="D658" s="55" t="str">
        <f>+'3.1.16'!D643</f>
        <v>BOSED-NS</v>
      </c>
      <c r="E658" s="55" t="s">
        <v>370</v>
      </c>
      <c r="F658" s="80">
        <f>IF($E$11="",'3.1.16'!Y643/1000,Matrix!$E$11+('3.1.16'!Y643/1000))</f>
        <v>0.10822004763354792</v>
      </c>
      <c r="G658" s="58">
        <f>IF($E$11="",'3.1.16'!Z643/1000,Matrix!$E$11+('3.1.16'!Z643/1000))</f>
        <v>0.11052004763354792</v>
      </c>
      <c r="H658" s="61">
        <f>IF($E$11="",'3.1.16'!AA643/1000,Matrix!$E$11+('3.1.16'!AA643/1000))</f>
        <v>0.11072004763354792</v>
      </c>
      <c r="I658" s="55"/>
      <c r="J658" s="73">
        <f t="array" ref="J658">INDEX($BJ$17:$BJ$297,MATCH(MIN(IF($BJ$17:$BJ$297-(F658*(1+$BF$26))&gt;=0,$BJ$17:$BJ$297-(F658*(1+$BF$26)),"")),$BJ$17:$BJ$297-(F658*(1+$BF$26)),0))</f>
        <v>0.10865000000000045</v>
      </c>
      <c r="K658" s="58">
        <f t="array" ref="K658">INDEX($BJ$17:$BJ$297,MATCH(MIN(IF($BJ$17:$BJ$297-(G658*(1+$BF$26))&gt;=0,$BJ$17:$BJ$297-(G658*(1+$BF$26)),"")),$BJ$17:$BJ$297-(G658*(1+$BF$26)),0))</f>
        <v>0.11110000000000048</v>
      </c>
      <c r="L658" s="61">
        <f t="array" ref="L658">INDEX($BJ$17:$BJ$297,MATCH(MIN(IF($BJ$17:$BJ$297-(H658*(1+$BF$26))&gt;=0,$BJ$17:$BJ$297-(H658*(1+$BF$26)),"")),$BJ$17:$BJ$297-(H658*(1+$BF$26)),0))</f>
        <v>0.11110000000000048</v>
      </c>
    </row>
    <row r="659" spans="1:12" x14ac:dyDescent="0.25">
      <c r="A659" s="69" t="str">
        <f>+'3.1.16'!A644</f>
        <v>2017-02-01</v>
      </c>
      <c r="B659" s="56" t="str">
        <f>+'3.1.16'!B644</f>
        <v>2018-07-31</v>
      </c>
      <c r="C659" s="56">
        <f>+'3.1.16'!C644</f>
        <v>18</v>
      </c>
      <c r="D659" s="56" t="str">
        <f>+'3.1.16'!D644</f>
        <v>BOSED-NS</v>
      </c>
      <c r="E659" s="56" t="s">
        <v>370</v>
      </c>
      <c r="F659" s="79">
        <f>IF($E$11="",'3.1.16'!Y644/1000,Matrix!$E$11+('3.1.16'!Y644/1000))</f>
        <v>0.10847173612601367</v>
      </c>
      <c r="G659" s="59">
        <f>IF($E$11="",'3.1.16'!Z644/1000,Matrix!$E$11+('3.1.16'!Z644/1000))</f>
        <v>0.11077173612601367</v>
      </c>
      <c r="H659" s="62">
        <f>IF($E$11="",'3.1.16'!AA644/1000,Matrix!$E$11+('3.1.16'!AA644/1000))</f>
        <v>0.11097173612601367</v>
      </c>
      <c r="I659" s="56"/>
      <c r="J659" s="74">
        <f t="array" ref="J659">INDEX($BJ$17:$BJ$297,MATCH(MIN(IF($BJ$17:$BJ$297-(F659*(1+$BF$26))&gt;=0,$BJ$17:$BJ$297-(F659*(1+$BF$26)),"")),$BJ$17:$BJ$297-(F659*(1+$BF$26)),0))</f>
        <v>0.10900000000000046</v>
      </c>
      <c r="K659" s="59">
        <f t="array" ref="K659">INDEX($BJ$17:$BJ$297,MATCH(MIN(IF($BJ$17:$BJ$297-(G659*(1+$BF$26))&gt;=0,$BJ$17:$BJ$297-(G659*(1+$BF$26)),"")),$BJ$17:$BJ$297-(G659*(1+$BF$26)),0))</f>
        <v>0.11145000000000048</v>
      </c>
      <c r="L659" s="62">
        <f t="array" ref="L659">INDEX($BJ$17:$BJ$297,MATCH(MIN(IF($BJ$17:$BJ$297-(H659*(1+$BF$26))&gt;=0,$BJ$17:$BJ$297-(H659*(1+$BF$26)),"")),$BJ$17:$BJ$297-(H659*(1+$BF$26)),0))</f>
        <v>0.11145000000000048</v>
      </c>
    </row>
    <row r="660" spans="1:12" x14ac:dyDescent="0.25">
      <c r="A660" s="69" t="str">
        <f>+'3.1.16'!A645</f>
        <v>2017-02-01</v>
      </c>
      <c r="B660" s="56" t="str">
        <f>+'3.1.16'!B645</f>
        <v>2019-01-31</v>
      </c>
      <c r="C660" s="56">
        <f>+'3.1.16'!C645</f>
        <v>24</v>
      </c>
      <c r="D660" s="56" t="str">
        <f>+'3.1.16'!D645</f>
        <v>BOSED-NS</v>
      </c>
      <c r="E660" s="56" t="s">
        <v>370</v>
      </c>
      <c r="F660" s="79">
        <f>IF($E$11="",'3.1.16'!Y645/1000,Matrix!$E$11+('3.1.16'!Y645/1000))</f>
        <v>0.10641360654265339</v>
      </c>
      <c r="G660" s="59">
        <f>IF($E$11="",'3.1.16'!Z645/1000,Matrix!$E$11+('3.1.16'!Z645/1000))</f>
        <v>0.10871360654265338</v>
      </c>
      <c r="H660" s="62">
        <f>IF($E$11="",'3.1.16'!AA645/1000,Matrix!$E$11+('3.1.16'!AA645/1000))</f>
        <v>0.10891360654265338</v>
      </c>
      <c r="I660" s="56"/>
      <c r="J660" s="74">
        <f t="array" ref="J660">INDEX($BJ$17:$BJ$297,MATCH(MIN(IF($BJ$17:$BJ$297-(F660*(1+$BF$26))&gt;=0,$BJ$17:$BJ$297-(F660*(1+$BF$26)),"")),$BJ$17:$BJ$297-(F660*(1+$BF$26)),0))</f>
        <v>0.10690000000000044</v>
      </c>
      <c r="K660" s="59">
        <f t="array" ref="K660">INDEX($BJ$17:$BJ$297,MATCH(MIN(IF($BJ$17:$BJ$297-(G660*(1+$BF$26))&gt;=0,$BJ$17:$BJ$297-(G660*(1+$BF$26)),"")),$BJ$17:$BJ$297-(G660*(1+$BF$26)),0))</f>
        <v>0.10935000000000046</v>
      </c>
      <c r="L660" s="62">
        <f t="array" ref="L660">INDEX($BJ$17:$BJ$297,MATCH(MIN(IF($BJ$17:$BJ$297-(H660*(1+$BF$26))&gt;=0,$BJ$17:$BJ$297-(H660*(1+$BF$26)),"")),$BJ$17:$BJ$297-(H660*(1+$BF$26)),0))</f>
        <v>0.10935000000000046</v>
      </c>
    </row>
    <row r="661" spans="1:12" x14ac:dyDescent="0.25">
      <c r="A661" s="69" t="str">
        <f>+'3.1.16'!A646</f>
        <v>2017-02-01</v>
      </c>
      <c r="B661" s="56" t="str">
        <f>+'3.1.16'!B646</f>
        <v>2019-07-31</v>
      </c>
      <c r="C661" s="56">
        <f>+'3.1.16'!C646</f>
        <v>30</v>
      </c>
      <c r="D661" s="56" t="str">
        <f>+'3.1.16'!D646</f>
        <v>BOSED-NS</v>
      </c>
      <c r="E661" s="56" t="s">
        <v>370</v>
      </c>
      <c r="F661" s="79">
        <f>IF($E$11="",'3.1.16'!Y646/1000,Matrix!$E$11+('3.1.16'!Y646/1000))</f>
        <v>0.10468673894412953</v>
      </c>
      <c r="G661" s="59">
        <f>IF($E$11="",'3.1.16'!Z646/1000,Matrix!$E$11+('3.1.16'!Z646/1000))</f>
        <v>0.10698673894412952</v>
      </c>
      <c r="H661" s="62">
        <f>IF($E$11="",'3.1.16'!AA646/1000,Matrix!$E$11+('3.1.16'!AA646/1000))</f>
        <v>0.10718673894412953</v>
      </c>
      <c r="I661" s="56"/>
      <c r="J661" s="74">
        <f t="array" ref="J661">INDEX($BJ$17:$BJ$297,MATCH(MIN(IF($BJ$17:$BJ$297-(F661*(1+$BF$26))&gt;=0,$BJ$17:$BJ$297-(F661*(1+$BF$26)),"")),$BJ$17:$BJ$297-(F661*(1+$BF$26)),0))</f>
        <v>0.10515000000000042</v>
      </c>
      <c r="K661" s="59">
        <f t="array" ref="K661">INDEX($BJ$17:$BJ$297,MATCH(MIN(IF($BJ$17:$BJ$297-(G661*(1+$BF$26))&gt;=0,$BJ$17:$BJ$297-(G661*(1+$BF$26)),"")),$BJ$17:$BJ$297-(G661*(1+$BF$26)),0))</f>
        <v>0.10760000000000045</v>
      </c>
      <c r="L661" s="62">
        <f t="array" ref="L661">INDEX($BJ$17:$BJ$297,MATCH(MIN(IF($BJ$17:$BJ$297-(H661*(1+$BF$26))&gt;=0,$BJ$17:$BJ$297-(H661*(1+$BF$26)),"")),$BJ$17:$BJ$297-(H661*(1+$BF$26)),0))</f>
        <v>0.10760000000000045</v>
      </c>
    </row>
    <row r="662" spans="1:12" x14ac:dyDescent="0.25">
      <c r="A662" s="70" t="str">
        <f>+'3.1.16'!A647</f>
        <v>2017-02-01</v>
      </c>
      <c r="B662" s="57" t="str">
        <f>+'3.1.16'!B647</f>
        <v>2020-01-31</v>
      </c>
      <c r="C662" s="57">
        <f>+'3.1.16'!C647</f>
        <v>36</v>
      </c>
      <c r="D662" s="57" t="str">
        <f>+'3.1.16'!D647</f>
        <v>BOSED-NS</v>
      </c>
      <c r="E662" s="57" t="s">
        <v>370</v>
      </c>
      <c r="F662" s="81">
        <f>IF($E$11="",'3.1.16'!Y647/1000,Matrix!$E$11+('3.1.16'!Y647/1000))</f>
        <v>0.10262519255256319</v>
      </c>
      <c r="G662" s="60">
        <f>IF($E$11="",'3.1.16'!Z647/1000,Matrix!$E$11+('3.1.16'!Z647/1000))</f>
        <v>0.10492519255256319</v>
      </c>
      <c r="H662" s="63">
        <f>IF($E$11="",'3.1.16'!AA647/1000,Matrix!$E$11+('3.1.16'!AA647/1000))</f>
        <v>0.1051251925525632</v>
      </c>
      <c r="I662" s="56"/>
      <c r="J662" s="75">
        <f t="array" ref="J662">INDEX($BJ$17:$BJ$297,MATCH(MIN(IF($BJ$17:$BJ$297-(F662*(1+$BF$26))&gt;=0,$BJ$17:$BJ$297-(F662*(1+$BF$26)),"")),$BJ$17:$BJ$297-(F662*(1+$BF$26)),0))</f>
        <v>0.10305000000000041</v>
      </c>
      <c r="K662" s="60">
        <f t="array" ref="K662">INDEX($BJ$17:$BJ$297,MATCH(MIN(IF($BJ$17:$BJ$297-(G662*(1+$BF$26))&gt;=0,$BJ$17:$BJ$297-(G662*(1+$BF$26)),"")),$BJ$17:$BJ$297-(G662*(1+$BF$26)),0))</f>
        <v>0.10550000000000043</v>
      </c>
      <c r="L662" s="63">
        <f t="array" ref="L662">INDEX($BJ$17:$BJ$297,MATCH(MIN(IF($BJ$17:$BJ$297-(H662*(1+$BF$26))&gt;=0,$BJ$17:$BJ$297-(H662*(1+$BF$26)),"")),$BJ$17:$BJ$297-(H662*(1+$BF$26)),0))</f>
        <v>0.10550000000000043</v>
      </c>
    </row>
    <row r="663" spans="1:12" x14ac:dyDescent="0.25">
      <c r="A663" s="68" t="str">
        <f>+'3.1.16'!A648</f>
        <v>2017-03-01</v>
      </c>
      <c r="B663" s="55" t="str">
        <f>+'3.1.16'!B648</f>
        <v>2018-02-28</v>
      </c>
      <c r="C663" s="55">
        <f>+'3.1.16'!C648</f>
        <v>12</v>
      </c>
      <c r="D663" s="55" t="str">
        <f>+'3.1.16'!D648</f>
        <v>BOSED-NS</v>
      </c>
      <c r="E663" s="55" t="s">
        <v>370</v>
      </c>
      <c r="F663" s="80">
        <f>IF($E$11="",'3.1.16'!Y648/1000,Matrix!$E$11+('3.1.16'!Y648/1000))</f>
        <v>0.10991979652573289</v>
      </c>
      <c r="G663" s="58">
        <f>IF($E$11="",'3.1.16'!Z648/1000,Matrix!$E$11+('3.1.16'!Z648/1000))</f>
        <v>0.11221979652573288</v>
      </c>
      <c r="H663" s="61">
        <f>IF($E$11="",'3.1.16'!AA648/1000,Matrix!$E$11+('3.1.16'!AA648/1000))</f>
        <v>0.11241979652573289</v>
      </c>
      <c r="I663" s="55"/>
      <c r="J663" s="73">
        <f t="array" ref="J663">INDEX($BJ$17:$BJ$297,MATCH(MIN(IF($BJ$17:$BJ$297-(F663*(1+$BF$26))&gt;=0,$BJ$17:$BJ$297-(F663*(1+$BF$26)),"")),$BJ$17:$BJ$297-(F663*(1+$BF$26)),0))</f>
        <v>0.11040000000000047</v>
      </c>
      <c r="K663" s="58">
        <f t="array" ref="K663">INDEX($BJ$17:$BJ$297,MATCH(MIN(IF($BJ$17:$BJ$297-(G663*(1+$BF$26))&gt;=0,$BJ$17:$BJ$297-(G663*(1+$BF$26)),"")),$BJ$17:$BJ$297-(G663*(1+$BF$26)),0))</f>
        <v>0.11285000000000049</v>
      </c>
      <c r="L663" s="61">
        <f t="array" ref="L663">INDEX($BJ$17:$BJ$297,MATCH(MIN(IF($BJ$17:$BJ$297-(H663*(1+$BF$26))&gt;=0,$BJ$17:$BJ$297-(H663*(1+$BF$26)),"")),$BJ$17:$BJ$297-(H663*(1+$BF$26)),0))</f>
        <v>0.11285000000000049</v>
      </c>
    </row>
    <row r="664" spans="1:12" x14ac:dyDescent="0.25">
      <c r="A664" s="69" t="str">
        <f>+'3.1.16'!A649</f>
        <v>2017-03-01</v>
      </c>
      <c r="B664" s="56" t="str">
        <f>+'3.1.16'!B649</f>
        <v>2018-08-31</v>
      </c>
      <c r="C664" s="56">
        <f>+'3.1.16'!C649</f>
        <v>18</v>
      </c>
      <c r="D664" s="56" t="str">
        <f>+'3.1.16'!D649</f>
        <v>BOSED-NS</v>
      </c>
      <c r="E664" s="56" t="s">
        <v>370</v>
      </c>
      <c r="F664" s="79">
        <f>IF($E$11="",'3.1.16'!Y649/1000,Matrix!$E$11+('3.1.16'!Y649/1000))</f>
        <v>0.10634684768740747</v>
      </c>
      <c r="G664" s="59">
        <f>IF($E$11="",'3.1.16'!Z649/1000,Matrix!$E$11+('3.1.16'!Z649/1000))</f>
        <v>0.10864684768740747</v>
      </c>
      <c r="H664" s="62">
        <f>IF($E$11="",'3.1.16'!AA649/1000,Matrix!$E$11+('3.1.16'!AA649/1000))</f>
        <v>0.10884684768740747</v>
      </c>
      <c r="I664" s="56"/>
      <c r="J664" s="74">
        <f t="array" ref="J664">INDEX($BJ$17:$BJ$297,MATCH(MIN(IF($BJ$17:$BJ$297-(F664*(1+$BF$26))&gt;=0,$BJ$17:$BJ$297-(F664*(1+$BF$26)),"")),$BJ$17:$BJ$297-(F664*(1+$BF$26)),0))</f>
        <v>0.10690000000000044</v>
      </c>
      <c r="K664" s="59">
        <f t="array" ref="K664">INDEX($BJ$17:$BJ$297,MATCH(MIN(IF($BJ$17:$BJ$297-(G664*(1+$BF$26))&gt;=0,$BJ$17:$BJ$297-(G664*(1+$BF$26)),"")),$BJ$17:$BJ$297-(G664*(1+$BF$26)),0))</f>
        <v>0.10900000000000046</v>
      </c>
      <c r="L664" s="62">
        <f t="array" ref="L664">INDEX($BJ$17:$BJ$297,MATCH(MIN(IF($BJ$17:$BJ$297-(H664*(1+$BF$26))&gt;=0,$BJ$17:$BJ$297-(H664*(1+$BF$26)),"")),$BJ$17:$BJ$297-(H664*(1+$BF$26)),0))</f>
        <v>0.10935000000000046</v>
      </c>
    </row>
    <row r="665" spans="1:12" x14ac:dyDescent="0.25">
      <c r="A665" s="69" t="str">
        <f>+'3.1.16'!A650</f>
        <v>2017-03-01</v>
      </c>
      <c r="B665" s="56" t="str">
        <f>+'3.1.16'!B650</f>
        <v>2019-02-28</v>
      </c>
      <c r="C665" s="56">
        <f>+'3.1.16'!C650</f>
        <v>24</v>
      </c>
      <c r="D665" s="56" t="str">
        <f>+'3.1.16'!D650</f>
        <v>BOSED-NS</v>
      </c>
      <c r="E665" s="56" t="s">
        <v>370</v>
      </c>
      <c r="F665" s="79">
        <f>IF($E$11="",'3.1.16'!Y650/1000,Matrix!$E$11+('3.1.16'!Y650/1000))</f>
        <v>0.10663298837316358</v>
      </c>
      <c r="G665" s="59">
        <f>IF($E$11="",'3.1.16'!Z650/1000,Matrix!$E$11+('3.1.16'!Z650/1000))</f>
        <v>0.10893298837316358</v>
      </c>
      <c r="H665" s="62">
        <f>IF($E$11="",'3.1.16'!AA650/1000,Matrix!$E$11+('3.1.16'!AA650/1000))</f>
        <v>0.10913298837316358</v>
      </c>
      <c r="I665" s="56"/>
      <c r="J665" s="74">
        <f t="array" ref="J665">INDEX($BJ$17:$BJ$297,MATCH(MIN(IF($BJ$17:$BJ$297-(F665*(1+$BF$26))&gt;=0,$BJ$17:$BJ$297-(F665*(1+$BF$26)),"")),$BJ$17:$BJ$297-(F665*(1+$BF$26)),0))</f>
        <v>0.10725000000000044</v>
      </c>
      <c r="K665" s="59">
        <f t="array" ref="K665">INDEX($BJ$17:$BJ$297,MATCH(MIN(IF($BJ$17:$BJ$297-(G665*(1+$BF$26))&gt;=0,$BJ$17:$BJ$297-(G665*(1+$BF$26)),"")),$BJ$17:$BJ$297-(G665*(1+$BF$26)),0))</f>
        <v>0.10935000000000046</v>
      </c>
      <c r="L665" s="62">
        <f t="array" ref="L665">INDEX($BJ$17:$BJ$297,MATCH(MIN(IF($BJ$17:$BJ$297-(H665*(1+$BF$26))&gt;=0,$BJ$17:$BJ$297-(H665*(1+$BF$26)),"")),$BJ$17:$BJ$297-(H665*(1+$BF$26)),0))</f>
        <v>0.10970000000000046</v>
      </c>
    </row>
    <row r="666" spans="1:12" x14ac:dyDescent="0.25">
      <c r="A666" s="69" t="str">
        <f>+'3.1.16'!A651</f>
        <v>2017-03-01</v>
      </c>
      <c r="B666" s="56" t="str">
        <f>+'3.1.16'!B651</f>
        <v>2019-08-31</v>
      </c>
      <c r="C666" s="56">
        <f>+'3.1.16'!C651</f>
        <v>30</v>
      </c>
      <c r="D666" s="56" t="str">
        <f>+'3.1.16'!D651</f>
        <v>BOSED-NS</v>
      </c>
      <c r="E666" s="56" t="s">
        <v>370</v>
      </c>
      <c r="F666" s="79">
        <f>IF($E$11="",'3.1.16'!Y651/1000,Matrix!$E$11+('3.1.16'!Y651/1000))</f>
        <v>0.10316618394879203</v>
      </c>
      <c r="G666" s="59">
        <f>IF($E$11="",'3.1.16'!Z651/1000,Matrix!$E$11+('3.1.16'!Z651/1000))</f>
        <v>0.10546618394879202</v>
      </c>
      <c r="H666" s="62">
        <f>IF($E$11="",'3.1.16'!AA651/1000,Matrix!$E$11+('3.1.16'!AA651/1000))</f>
        <v>0.10566618394879203</v>
      </c>
      <c r="I666" s="56"/>
      <c r="J666" s="74">
        <f t="array" ref="J666">INDEX($BJ$17:$BJ$297,MATCH(MIN(IF($BJ$17:$BJ$297-(F666*(1+$BF$26))&gt;=0,$BJ$17:$BJ$297-(F666*(1+$BF$26)),"")),$BJ$17:$BJ$297-(F666*(1+$BF$26)),0))</f>
        <v>0.10375000000000041</v>
      </c>
      <c r="K666" s="59">
        <f t="array" ref="K666">INDEX($BJ$17:$BJ$297,MATCH(MIN(IF($BJ$17:$BJ$297-(G666*(1+$BF$26))&gt;=0,$BJ$17:$BJ$297-(G666*(1+$BF$26)),"")),$BJ$17:$BJ$297-(G666*(1+$BF$26)),0))</f>
        <v>0.10585000000000043</v>
      </c>
      <c r="L666" s="62">
        <f t="array" ref="L666">INDEX($BJ$17:$BJ$297,MATCH(MIN(IF($BJ$17:$BJ$297-(H666*(1+$BF$26))&gt;=0,$BJ$17:$BJ$297-(H666*(1+$BF$26)),"")),$BJ$17:$BJ$297-(H666*(1+$BF$26)),0))</f>
        <v>0.10620000000000043</v>
      </c>
    </row>
    <row r="667" spans="1:12" x14ac:dyDescent="0.25">
      <c r="A667" s="70" t="str">
        <f>+'3.1.16'!A652</f>
        <v>2017-03-01</v>
      </c>
      <c r="B667" s="57" t="str">
        <f>+'3.1.16'!B652</f>
        <v>2020-02-29</v>
      </c>
      <c r="C667" s="57">
        <f>+'3.1.16'!C652</f>
        <v>36</v>
      </c>
      <c r="D667" s="57" t="str">
        <f>+'3.1.16'!D652</f>
        <v>BOSED-NS</v>
      </c>
      <c r="E667" s="57" t="s">
        <v>370</v>
      </c>
      <c r="F667" s="81">
        <f>IF($E$11="",'3.1.16'!Y652/1000,Matrix!$E$11+('3.1.16'!Y652/1000))</f>
        <v>0.10253711874125403</v>
      </c>
      <c r="G667" s="60">
        <f>IF($E$11="",'3.1.16'!Z652/1000,Matrix!$E$11+('3.1.16'!Z652/1000))</f>
        <v>0.10483711874125404</v>
      </c>
      <c r="H667" s="63">
        <f>IF($E$11="",'3.1.16'!AA652/1000,Matrix!$E$11+('3.1.16'!AA652/1000))</f>
        <v>0.10503711874125403</v>
      </c>
      <c r="I667" s="56"/>
      <c r="J667" s="75">
        <f t="array" ref="J667">INDEX($BJ$17:$BJ$297,MATCH(MIN(IF($BJ$17:$BJ$297-(F667*(1+$BF$26))&gt;=0,$BJ$17:$BJ$297-(F667*(1+$BF$26)),"")),$BJ$17:$BJ$297-(F667*(1+$BF$26)),0))</f>
        <v>0.10305000000000041</v>
      </c>
      <c r="K667" s="60">
        <f t="array" ref="K667">INDEX($BJ$17:$BJ$297,MATCH(MIN(IF($BJ$17:$BJ$297-(G667*(1+$BF$26))&gt;=0,$BJ$17:$BJ$297-(G667*(1+$BF$26)),"")),$BJ$17:$BJ$297-(G667*(1+$BF$26)),0))</f>
        <v>0.10550000000000043</v>
      </c>
      <c r="L667" s="63">
        <f t="array" ref="L667">INDEX($BJ$17:$BJ$297,MATCH(MIN(IF($BJ$17:$BJ$297-(H667*(1+$BF$26))&gt;=0,$BJ$17:$BJ$297-(H667*(1+$BF$26)),"")),$BJ$17:$BJ$297-(H667*(1+$BF$26)),0))</f>
        <v>0.10550000000000043</v>
      </c>
    </row>
    <row r="668" spans="1:12" x14ac:dyDescent="0.25">
      <c r="A668" s="68" t="str">
        <f>+'3.1.16'!A653</f>
        <v>2016-11-01</v>
      </c>
      <c r="B668" s="55" t="str">
        <f>+'3.1.16'!B653</f>
        <v>2017-10-31</v>
      </c>
      <c r="C668" s="55">
        <f>+'3.1.16'!C653</f>
        <v>12</v>
      </c>
      <c r="D668" s="55" t="str">
        <f>+'3.1.16'!D653</f>
        <v>CAMBRIDGE-NS</v>
      </c>
      <c r="E668" s="55" t="s">
        <v>370</v>
      </c>
      <c r="F668" s="80">
        <f>IF($E$11="",'3.1.16'!Y653/1000,Matrix!$E$11+('3.1.16'!Y653/1000))</f>
        <v>0.10022776416096518</v>
      </c>
      <c r="G668" s="58">
        <f>IF($E$11="",'3.1.16'!Z653/1000,Matrix!$E$11+('3.1.16'!Z653/1000))</f>
        <v>0.10252776416096518</v>
      </c>
      <c r="H668" s="61">
        <f>IF($E$11="",'3.1.16'!AA653/1000,Matrix!$E$11+('3.1.16'!AA653/1000))</f>
        <v>0.10272776416096518</v>
      </c>
      <c r="I668" s="55"/>
      <c r="J668" s="73">
        <f t="array" ref="J668">INDEX($BJ$17:$BJ$297,MATCH(MIN(IF($BJ$17:$BJ$297-(F668*(1+$BF$26))&gt;=0,$BJ$17:$BJ$297-(F668*(1+$BF$26)),"")),$BJ$17:$BJ$297-(F668*(1+$BF$26)),0))</f>
        <v>0.10060000000000038</v>
      </c>
      <c r="K668" s="58">
        <f t="array" ref="K668">INDEX($BJ$17:$BJ$297,MATCH(MIN(IF($BJ$17:$BJ$297-(G668*(1+$BF$26))&gt;=0,$BJ$17:$BJ$297-(G668*(1+$BF$26)),"")),$BJ$17:$BJ$297-(G668*(1+$BF$26)),0))</f>
        <v>0.10305000000000041</v>
      </c>
      <c r="L668" s="61">
        <f t="array" ref="L668">INDEX($BJ$17:$BJ$297,MATCH(MIN(IF($BJ$17:$BJ$297-(H668*(1+$BF$26))&gt;=0,$BJ$17:$BJ$297-(H668*(1+$BF$26)),"")),$BJ$17:$BJ$297-(H668*(1+$BF$26)),0))</f>
        <v>0.10340000000000041</v>
      </c>
    </row>
    <row r="669" spans="1:12" x14ac:dyDescent="0.25">
      <c r="A669" s="69" t="str">
        <f>+'3.1.16'!A654</f>
        <v>2016-11-01</v>
      </c>
      <c r="B669" s="56" t="str">
        <f>+'3.1.16'!B654</f>
        <v>2018-04-30</v>
      </c>
      <c r="C669" s="56">
        <f>+'3.1.16'!C654</f>
        <v>18</v>
      </c>
      <c r="D669" s="56" t="str">
        <f>+'3.1.16'!D654</f>
        <v>CAMBRIDGE-NS</v>
      </c>
      <c r="E669" s="56" t="s">
        <v>370</v>
      </c>
      <c r="F669" s="79">
        <f>IF($E$11="",'3.1.16'!Y654/1000,Matrix!$E$11+('3.1.16'!Y654/1000))</f>
        <v>0.10862376109070331</v>
      </c>
      <c r="G669" s="59">
        <f>IF($E$11="",'3.1.16'!Z654/1000,Matrix!$E$11+('3.1.16'!Z654/1000))</f>
        <v>0.11092376109070332</v>
      </c>
      <c r="H669" s="62">
        <f>IF($E$11="",'3.1.16'!AA654/1000,Matrix!$E$11+('3.1.16'!AA654/1000))</f>
        <v>0.11112376109070331</v>
      </c>
      <c r="I669" s="56"/>
      <c r="J669" s="74">
        <f t="array" ref="J669">INDEX($BJ$17:$BJ$297,MATCH(MIN(IF($BJ$17:$BJ$297-(F669*(1+$BF$26))&gt;=0,$BJ$17:$BJ$297-(F669*(1+$BF$26)),"")),$BJ$17:$BJ$297-(F669*(1+$BF$26)),0))</f>
        <v>0.10900000000000046</v>
      </c>
      <c r="K669" s="59">
        <f t="array" ref="K669">INDEX($BJ$17:$BJ$297,MATCH(MIN(IF($BJ$17:$BJ$297-(G669*(1+$BF$26))&gt;=0,$BJ$17:$BJ$297-(G669*(1+$BF$26)),"")),$BJ$17:$BJ$297-(G669*(1+$BF$26)),0))</f>
        <v>0.11145000000000048</v>
      </c>
      <c r="L669" s="62">
        <f t="array" ref="L669">INDEX($BJ$17:$BJ$297,MATCH(MIN(IF($BJ$17:$BJ$297-(H669*(1+$BF$26))&gt;=0,$BJ$17:$BJ$297-(H669*(1+$BF$26)),"")),$BJ$17:$BJ$297-(H669*(1+$BF$26)),0))</f>
        <v>0.11180000000000048</v>
      </c>
    </row>
    <row r="670" spans="1:12" x14ac:dyDescent="0.25">
      <c r="A670" s="69" t="str">
        <f>+'3.1.16'!A655</f>
        <v>2016-11-01</v>
      </c>
      <c r="B670" s="56" t="str">
        <f>+'3.1.16'!B655</f>
        <v>2018-10-31</v>
      </c>
      <c r="C670" s="56">
        <f>+'3.1.16'!C655</f>
        <v>24</v>
      </c>
      <c r="D670" s="56" t="str">
        <f>+'3.1.16'!D655</f>
        <v>CAMBRIDGE-NS</v>
      </c>
      <c r="E670" s="56" t="s">
        <v>370</v>
      </c>
      <c r="F670" s="79">
        <f>IF($E$11="",'3.1.16'!Y655/1000,Matrix!$E$11+('3.1.16'!Y655/1000))</f>
        <v>0.10306863033677231</v>
      </c>
      <c r="G670" s="59">
        <f>IF($E$11="",'3.1.16'!Z655/1000,Matrix!$E$11+('3.1.16'!Z655/1000))</f>
        <v>0.10536863033677231</v>
      </c>
      <c r="H670" s="62">
        <f>IF($E$11="",'3.1.16'!AA655/1000,Matrix!$E$11+('3.1.16'!AA655/1000))</f>
        <v>0.10556863033677232</v>
      </c>
      <c r="I670" s="56"/>
      <c r="J670" s="74">
        <f t="array" ref="J670">INDEX($BJ$17:$BJ$297,MATCH(MIN(IF($BJ$17:$BJ$297-(F670*(1+$BF$26))&gt;=0,$BJ$17:$BJ$297-(F670*(1+$BF$26)),"")),$BJ$17:$BJ$297-(F670*(1+$BF$26)),0))</f>
        <v>0.10340000000000041</v>
      </c>
      <c r="K670" s="59">
        <f t="array" ref="K670">INDEX($BJ$17:$BJ$297,MATCH(MIN(IF($BJ$17:$BJ$297-(G670*(1+$BF$26))&gt;=0,$BJ$17:$BJ$297-(G670*(1+$BF$26)),"")),$BJ$17:$BJ$297-(G670*(1+$BF$26)),0))</f>
        <v>0.10585000000000043</v>
      </c>
      <c r="L670" s="62">
        <f t="array" ref="L670">INDEX($BJ$17:$BJ$297,MATCH(MIN(IF($BJ$17:$BJ$297-(H670*(1+$BF$26))&gt;=0,$BJ$17:$BJ$297-(H670*(1+$BF$26)),"")),$BJ$17:$BJ$297-(H670*(1+$BF$26)),0))</f>
        <v>0.10620000000000043</v>
      </c>
    </row>
    <row r="671" spans="1:12" x14ac:dyDescent="0.25">
      <c r="A671" s="69" t="str">
        <f>+'3.1.16'!A656</f>
        <v>2016-11-01</v>
      </c>
      <c r="B671" s="56" t="str">
        <f>+'3.1.16'!B656</f>
        <v>2019-04-30</v>
      </c>
      <c r="C671" s="56">
        <f>+'3.1.16'!C656</f>
        <v>30</v>
      </c>
      <c r="D671" s="56" t="str">
        <f>+'3.1.16'!D656</f>
        <v>CAMBRIDGE-NS</v>
      </c>
      <c r="E671" s="56" t="s">
        <v>370</v>
      </c>
      <c r="F671" s="79">
        <f>IF($E$11="",'3.1.16'!Y656/1000,Matrix!$E$11+('3.1.16'!Y656/1000))</f>
        <v>0.10481125329412819</v>
      </c>
      <c r="G671" s="59">
        <f>IF($E$11="",'3.1.16'!Z656/1000,Matrix!$E$11+('3.1.16'!Z656/1000))</f>
        <v>0.10711125329412818</v>
      </c>
      <c r="H671" s="62">
        <f>IF($E$11="",'3.1.16'!AA656/1000,Matrix!$E$11+('3.1.16'!AA656/1000))</f>
        <v>0.10731125329412819</v>
      </c>
      <c r="I671" s="56"/>
      <c r="J671" s="74">
        <f t="array" ref="J671">INDEX($BJ$17:$BJ$297,MATCH(MIN(IF($BJ$17:$BJ$297-(F671*(1+$BF$26))&gt;=0,$BJ$17:$BJ$297-(F671*(1+$BF$26)),"")),$BJ$17:$BJ$297-(F671*(1+$BF$26)),0))</f>
        <v>0.10515000000000042</v>
      </c>
      <c r="K671" s="59">
        <f t="array" ref="K671">INDEX($BJ$17:$BJ$297,MATCH(MIN(IF($BJ$17:$BJ$297-(G671*(1+$BF$26))&gt;=0,$BJ$17:$BJ$297-(G671*(1+$BF$26)),"")),$BJ$17:$BJ$297-(G671*(1+$BF$26)),0))</f>
        <v>0.10760000000000045</v>
      </c>
      <c r="L671" s="62">
        <f t="array" ref="L671">INDEX($BJ$17:$BJ$297,MATCH(MIN(IF($BJ$17:$BJ$297-(H671*(1+$BF$26))&gt;=0,$BJ$17:$BJ$297-(H671*(1+$BF$26)),"")),$BJ$17:$BJ$297-(H671*(1+$BF$26)),0))</f>
        <v>0.10795000000000045</v>
      </c>
    </row>
    <row r="672" spans="1:12" x14ac:dyDescent="0.25">
      <c r="A672" s="70" t="str">
        <f>+'3.1.16'!A657</f>
        <v>2016-11-01</v>
      </c>
      <c r="B672" s="57" t="str">
        <f>+'3.1.16'!B657</f>
        <v>2019-10-31</v>
      </c>
      <c r="C672" s="57">
        <f>+'3.1.16'!C657</f>
        <v>36</v>
      </c>
      <c r="D672" s="57" t="str">
        <f>+'3.1.16'!D657</f>
        <v>CAMBRIDGE-NS</v>
      </c>
      <c r="E672" s="57" t="s">
        <v>370</v>
      </c>
      <c r="F672" s="81">
        <f>IF($E$11="",'3.1.16'!Y657/1000,Matrix!$E$11+('3.1.16'!Y657/1000))</f>
        <v>0.10045533460003715</v>
      </c>
      <c r="G672" s="60">
        <f>IF($E$11="",'3.1.16'!Z657/1000,Matrix!$E$11+('3.1.16'!Z657/1000))</f>
        <v>0.10275533460003715</v>
      </c>
      <c r="H672" s="63">
        <f>IF($E$11="",'3.1.16'!AA657/1000,Matrix!$E$11+('3.1.16'!AA657/1000))</f>
        <v>0.10295533460003715</v>
      </c>
      <c r="I672" s="56"/>
      <c r="J672" s="75">
        <f t="array" ref="J672">INDEX($BJ$17:$BJ$297,MATCH(MIN(IF($BJ$17:$BJ$297-(F672*(1+$BF$26))&gt;=0,$BJ$17:$BJ$297-(F672*(1+$BF$26)),"")),$BJ$17:$BJ$297-(F672*(1+$BF$26)),0))</f>
        <v>0.10095000000000039</v>
      </c>
      <c r="K672" s="60">
        <f t="array" ref="K672">INDEX($BJ$17:$BJ$297,MATCH(MIN(IF($BJ$17:$BJ$297-(G672*(1+$BF$26))&gt;=0,$BJ$17:$BJ$297-(G672*(1+$BF$26)),"")),$BJ$17:$BJ$297-(G672*(1+$BF$26)),0))</f>
        <v>0.10340000000000041</v>
      </c>
      <c r="L672" s="63">
        <f t="array" ref="L672">INDEX($BJ$17:$BJ$297,MATCH(MIN(IF($BJ$17:$BJ$297-(H672*(1+$BF$26))&gt;=0,$BJ$17:$BJ$297-(H672*(1+$BF$26)),"")),$BJ$17:$BJ$297-(H672*(1+$BF$26)),0))</f>
        <v>0.10340000000000041</v>
      </c>
    </row>
    <row r="673" spans="1:12" x14ac:dyDescent="0.25">
      <c r="A673" s="68" t="str">
        <f>+'3.1.16'!A658</f>
        <v>2016-12-01</v>
      </c>
      <c r="B673" s="55" t="str">
        <f>+'3.1.16'!B658</f>
        <v>2017-11-30</v>
      </c>
      <c r="C673" s="55">
        <f>+'3.1.16'!C658</f>
        <v>12</v>
      </c>
      <c r="D673" s="55" t="str">
        <f>+'3.1.16'!D658</f>
        <v>CAMBRIDGE-NS</v>
      </c>
      <c r="E673" s="55" t="s">
        <v>370</v>
      </c>
      <c r="F673" s="80">
        <f>IF($E$11="",'3.1.16'!Y658/1000,Matrix!$E$11+('3.1.16'!Y658/1000))</f>
        <v>0.10238207935332289</v>
      </c>
      <c r="G673" s="58">
        <f>IF($E$11="",'3.1.16'!Z658/1000,Matrix!$E$11+('3.1.16'!Z658/1000))</f>
        <v>0.10468207935332288</v>
      </c>
      <c r="H673" s="61">
        <f>IF($E$11="",'3.1.16'!AA658/1000,Matrix!$E$11+('3.1.16'!AA658/1000))</f>
        <v>0.10488207935332287</v>
      </c>
      <c r="I673" s="55"/>
      <c r="J673" s="73">
        <f t="array" ref="J673">INDEX($BJ$17:$BJ$297,MATCH(MIN(IF($BJ$17:$BJ$297-(F673*(1+$BF$26))&gt;=0,$BJ$17:$BJ$297-(F673*(1+$BF$26)),"")),$BJ$17:$BJ$297-(F673*(1+$BF$26)),0))</f>
        <v>0.10305000000000041</v>
      </c>
      <c r="K673" s="58">
        <f t="array" ref="K673">INDEX($BJ$17:$BJ$297,MATCH(MIN(IF($BJ$17:$BJ$297-(G673*(1+$BF$26))&gt;=0,$BJ$17:$BJ$297-(G673*(1+$BF$26)),"")),$BJ$17:$BJ$297-(G673*(1+$BF$26)),0))</f>
        <v>0.10515000000000042</v>
      </c>
      <c r="L673" s="61">
        <f t="array" ref="L673">INDEX($BJ$17:$BJ$297,MATCH(MIN(IF($BJ$17:$BJ$297-(H673*(1+$BF$26))&gt;=0,$BJ$17:$BJ$297-(H673*(1+$BF$26)),"")),$BJ$17:$BJ$297-(H673*(1+$BF$26)),0))</f>
        <v>0.10550000000000043</v>
      </c>
    </row>
    <row r="674" spans="1:12" x14ac:dyDescent="0.25">
      <c r="A674" s="69" t="str">
        <f>+'3.1.16'!A659</f>
        <v>2016-12-01</v>
      </c>
      <c r="B674" s="56" t="str">
        <f>+'3.1.16'!B659</f>
        <v>2018-05-31</v>
      </c>
      <c r="C674" s="56">
        <f>+'3.1.16'!C659</f>
        <v>18</v>
      </c>
      <c r="D674" s="56" t="str">
        <f>+'3.1.16'!D659</f>
        <v>CAMBRIDGE-NS</v>
      </c>
      <c r="E674" s="56" t="s">
        <v>370</v>
      </c>
      <c r="F674" s="79">
        <f>IF($E$11="",'3.1.16'!Y659/1000,Matrix!$E$11+('3.1.16'!Y659/1000))</f>
        <v>0.10955255331323911</v>
      </c>
      <c r="G674" s="59">
        <f>IF($E$11="",'3.1.16'!Z659/1000,Matrix!$E$11+('3.1.16'!Z659/1000))</f>
        <v>0.11185255331323911</v>
      </c>
      <c r="H674" s="62">
        <f>IF($E$11="",'3.1.16'!AA659/1000,Matrix!$E$11+('3.1.16'!AA659/1000))</f>
        <v>0.11205255331323911</v>
      </c>
      <c r="I674" s="56"/>
      <c r="J674" s="74">
        <f t="array" ref="J674">INDEX($BJ$17:$BJ$297,MATCH(MIN(IF($BJ$17:$BJ$297-(F674*(1+$BF$26))&gt;=0,$BJ$17:$BJ$297-(F674*(1+$BF$26)),"")),$BJ$17:$BJ$297-(F674*(1+$BF$26)),0))</f>
        <v>0.11005000000000047</v>
      </c>
      <c r="K674" s="59">
        <f t="array" ref="K674">INDEX($BJ$17:$BJ$297,MATCH(MIN(IF($BJ$17:$BJ$297-(G674*(1+$BF$26))&gt;=0,$BJ$17:$BJ$297-(G674*(1+$BF$26)),"")),$BJ$17:$BJ$297-(G674*(1+$BF$26)),0))</f>
        <v>0.11250000000000049</v>
      </c>
      <c r="L674" s="62">
        <f t="array" ref="L674">INDEX($BJ$17:$BJ$297,MATCH(MIN(IF($BJ$17:$BJ$297-(H674*(1+$BF$26))&gt;=0,$BJ$17:$BJ$297-(H674*(1+$BF$26)),"")),$BJ$17:$BJ$297-(H674*(1+$BF$26)),0))</f>
        <v>0.11250000000000049</v>
      </c>
    </row>
    <row r="675" spans="1:12" x14ac:dyDescent="0.25">
      <c r="A675" s="69" t="str">
        <f>+'3.1.16'!A660</f>
        <v>2016-12-01</v>
      </c>
      <c r="B675" s="56" t="str">
        <f>+'3.1.16'!B660</f>
        <v>2018-11-30</v>
      </c>
      <c r="C675" s="56">
        <f>+'3.1.16'!C660</f>
        <v>24</v>
      </c>
      <c r="D675" s="56" t="str">
        <f>+'3.1.16'!D660</f>
        <v>CAMBRIDGE-NS</v>
      </c>
      <c r="E675" s="56" t="s">
        <v>370</v>
      </c>
      <c r="F675" s="79">
        <f>IF($E$11="",'3.1.16'!Y660/1000,Matrix!$E$11+('3.1.16'!Y660/1000))</f>
        <v>0.10361563408293217</v>
      </c>
      <c r="G675" s="59">
        <f>IF($E$11="",'3.1.16'!Z660/1000,Matrix!$E$11+('3.1.16'!Z660/1000))</f>
        <v>0.10591563408293217</v>
      </c>
      <c r="H675" s="62">
        <f>IF($E$11="",'3.1.16'!AA660/1000,Matrix!$E$11+('3.1.16'!AA660/1000))</f>
        <v>0.10611563408293218</v>
      </c>
      <c r="I675" s="56"/>
      <c r="J675" s="74">
        <f t="array" ref="J675">INDEX($BJ$17:$BJ$297,MATCH(MIN(IF($BJ$17:$BJ$297-(F675*(1+$BF$26))&gt;=0,$BJ$17:$BJ$297-(F675*(1+$BF$26)),"")),$BJ$17:$BJ$297-(F675*(1+$BF$26)),0))</f>
        <v>0.10410000000000041</v>
      </c>
      <c r="K675" s="59">
        <f t="array" ref="K675">INDEX($BJ$17:$BJ$297,MATCH(MIN(IF($BJ$17:$BJ$297-(G675*(1+$BF$26))&gt;=0,$BJ$17:$BJ$297-(G675*(1+$BF$26)),"")),$BJ$17:$BJ$297-(G675*(1+$BF$26)),0))</f>
        <v>0.10655000000000044</v>
      </c>
      <c r="L675" s="62">
        <f t="array" ref="L675">INDEX($BJ$17:$BJ$297,MATCH(MIN(IF($BJ$17:$BJ$297-(H675*(1+$BF$26))&gt;=0,$BJ$17:$BJ$297-(H675*(1+$BF$26)),"")),$BJ$17:$BJ$297-(H675*(1+$BF$26)),0))</f>
        <v>0.10655000000000044</v>
      </c>
    </row>
    <row r="676" spans="1:12" x14ac:dyDescent="0.25">
      <c r="A676" s="69" t="str">
        <f>+'3.1.16'!A661</f>
        <v>2016-12-01</v>
      </c>
      <c r="B676" s="56" t="str">
        <f>+'3.1.16'!B661</f>
        <v>2019-05-31</v>
      </c>
      <c r="C676" s="56">
        <f>+'3.1.16'!C661</f>
        <v>30</v>
      </c>
      <c r="D676" s="56" t="str">
        <f>+'3.1.16'!D661</f>
        <v>CAMBRIDGE-NS</v>
      </c>
      <c r="E676" s="56" t="s">
        <v>370</v>
      </c>
      <c r="F676" s="79">
        <f>IF($E$11="",'3.1.16'!Y661/1000,Matrix!$E$11+('3.1.16'!Y661/1000))</f>
        <v>0.10487824691306002</v>
      </c>
      <c r="G676" s="59">
        <f>IF($E$11="",'3.1.16'!Z661/1000,Matrix!$E$11+('3.1.16'!Z661/1000))</f>
        <v>0.10717824691306002</v>
      </c>
      <c r="H676" s="62">
        <f>IF($E$11="",'3.1.16'!AA661/1000,Matrix!$E$11+('3.1.16'!AA661/1000))</f>
        <v>0.10737824691306003</v>
      </c>
      <c r="I676" s="56"/>
      <c r="J676" s="74">
        <f t="array" ref="J676">INDEX($BJ$17:$BJ$297,MATCH(MIN(IF($BJ$17:$BJ$297-(F676*(1+$BF$26))&gt;=0,$BJ$17:$BJ$297-(F676*(1+$BF$26)),"")),$BJ$17:$BJ$297-(F676*(1+$BF$26)),0))</f>
        <v>0.10550000000000043</v>
      </c>
      <c r="K676" s="59">
        <f t="array" ref="K676">INDEX($BJ$17:$BJ$297,MATCH(MIN(IF($BJ$17:$BJ$297-(G676*(1+$BF$26))&gt;=0,$BJ$17:$BJ$297-(G676*(1+$BF$26)),"")),$BJ$17:$BJ$297-(G676*(1+$BF$26)),0))</f>
        <v>0.10760000000000045</v>
      </c>
      <c r="L676" s="62">
        <f t="array" ref="L676">INDEX($BJ$17:$BJ$297,MATCH(MIN(IF($BJ$17:$BJ$297-(H676*(1+$BF$26))&gt;=0,$BJ$17:$BJ$297-(H676*(1+$BF$26)),"")),$BJ$17:$BJ$297-(H676*(1+$BF$26)),0))</f>
        <v>0.10795000000000045</v>
      </c>
    </row>
    <row r="677" spans="1:12" x14ac:dyDescent="0.25">
      <c r="A677" s="70" t="str">
        <f>+'3.1.16'!A662</f>
        <v>2016-12-01</v>
      </c>
      <c r="B677" s="57" t="str">
        <f>+'3.1.16'!B662</f>
        <v>2019-11-30</v>
      </c>
      <c r="C677" s="57">
        <f>+'3.1.16'!C662</f>
        <v>36</v>
      </c>
      <c r="D677" s="57" t="str">
        <f>+'3.1.16'!D662</f>
        <v>CAMBRIDGE-NS</v>
      </c>
      <c r="E677" s="57" t="s">
        <v>370</v>
      </c>
      <c r="F677" s="81">
        <f>IF($E$11="",'3.1.16'!Y662/1000,Matrix!$E$11+('3.1.16'!Y662/1000))</f>
        <v>0.10066123692012026</v>
      </c>
      <c r="G677" s="60">
        <f>IF($E$11="",'3.1.16'!Z662/1000,Matrix!$E$11+('3.1.16'!Z662/1000))</f>
        <v>0.10296123692012026</v>
      </c>
      <c r="H677" s="63">
        <f>IF($E$11="",'3.1.16'!AA662/1000,Matrix!$E$11+('3.1.16'!AA662/1000))</f>
        <v>0.10316123692012026</v>
      </c>
      <c r="I677" s="56"/>
      <c r="J677" s="75">
        <f t="array" ref="J677">INDEX($BJ$17:$BJ$297,MATCH(MIN(IF($BJ$17:$BJ$297-(F677*(1+$BF$26))&gt;=0,$BJ$17:$BJ$297-(F677*(1+$BF$26)),"")),$BJ$17:$BJ$297-(F677*(1+$BF$26)),0))</f>
        <v>0.10130000000000039</v>
      </c>
      <c r="K677" s="60">
        <f t="array" ref="K677">INDEX($BJ$17:$BJ$297,MATCH(MIN(IF($BJ$17:$BJ$297-(G677*(1+$BF$26))&gt;=0,$BJ$17:$BJ$297-(G677*(1+$BF$26)),"")),$BJ$17:$BJ$297-(G677*(1+$BF$26)),0))</f>
        <v>0.10340000000000041</v>
      </c>
      <c r="L677" s="63">
        <f t="array" ref="L677">INDEX($BJ$17:$BJ$297,MATCH(MIN(IF($BJ$17:$BJ$297-(H677*(1+$BF$26))&gt;=0,$BJ$17:$BJ$297-(H677*(1+$BF$26)),"")),$BJ$17:$BJ$297-(H677*(1+$BF$26)),0))</f>
        <v>0.10375000000000041</v>
      </c>
    </row>
    <row r="678" spans="1:12" x14ac:dyDescent="0.25">
      <c r="A678" s="68" t="str">
        <f>+'3.1.16'!A663</f>
        <v>2017-01-01</v>
      </c>
      <c r="B678" s="55" t="str">
        <f>+'3.1.16'!B663</f>
        <v>2017-12-31</v>
      </c>
      <c r="C678" s="55">
        <f>+'3.1.16'!C663</f>
        <v>12</v>
      </c>
      <c r="D678" s="55" t="str">
        <f>+'3.1.16'!D663</f>
        <v>CAMBRIDGE-NS</v>
      </c>
      <c r="E678" s="55" t="s">
        <v>370</v>
      </c>
      <c r="F678" s="80">
        <f>IF($E$11="",'3.1.16'!Y663/1000,Matrix!$E$11+('3.1.16'!Y663/1000))</f>
        <v>0.10434248951728023</v>
      </c>
      <c r="G678" s="58">
        <f>IF($E$11="",'3.1.16'!Z663/1000,Matrix!$E$11+('3.1.16'!Z663/1000))</f>
        <v>0.10664248951728023</v>
      </c>
      <c r="H678" s="61">
        <f>IF($E$11="",'3.1.16'!AA663/1000,Matrix!$E$11+('3.1.16'!AA663/1000))</f>
        <v>0.10684248951728023</v>
      </c>
      <c r="I678" s="55"/>
      <c r="J678" s="73">
        <f t="array" ref="J678">INDEX($BJ$17:$BJ$297,MATCH(MIN(IF($BJ$17:$BJ$297-(F678*(1+$BF$26))&gt;=0,$BJ$17:$BJ$297-(F678*(1+$BF$26)),"")),$BJ$17:$BJ$297-(F678*(1+$BF$26)),0))</f>
        <v>0.10480000000000042</v>
      </c>
      <c r="K678" s="58">
        <f t="array" ref="K678">INDEX($BJ$17:$BJ$297,MATCH(MIN(IF($BJ$17:$BJ$297-(G678*(1+$BF$26))&gt;=0,$BJ$17:$BJ$297-(G678*(1+$BF$26)),"")),$BJ$17:$BJ$297-(G678*(1+$BF$26)),0))</f>
        <v>0.10725000000000044</v>
      </c>
      <c r="L678" s="61">
        <f t="array" ref="L678">INDEX($BJ$17:$BJ$297,MATCH(MIN(IF($BJ$17:$BJ$297-(H678*(1+$BF$26))&gt;=0,$BJ$17:$BJ$297-(H678*(1+$BF$26)),"")),$BJ$17:$BJ$297-(H678*(1+$BF$26)),0))</f>
        <v>0.10725000000000044</v>
      </c>
    </row>
    <row r="679" spans="1:12" x14ac:dyDescent="0.25">
      <c r="A679" s="69" t="str">
        <f>+'3.1.16'!A664</f>
        <v>2017-01-01</v>
      </c>
      <c r="B679" s="56" t="str">
        <f>+'3.1.16'!B664</f>
        <v>2018-06-30</v>
      </c>
      <c r="C679" s="56">
        <f>+'3.1.16'!C664</f>
        <v>18</v>
      </c>
      <c r="D679" s="56" t="str">
        <f>+'3.1.16'!D664</f>
        <v>CAMBRIDGE-NS</v>
      </c>
      <c r="E679" s="56" t="s">
        <v>370</v>
      </c>
      <c r="F679" s="79">
        <f>IF($E$11="",'3.1.16'!Y664/1000,Matrix!$E$11+('3.1.16'!Y664/1000))</f>
        <v>0.10874197455023983</v>
      </c>
      <c r="G679" s="59">
        <f>IF($E$11="",'3.1.16'!Z664/1000,Matrix!$E$11+('3.1.16'!Z664/1000))</f>
        <v>0.11104197455023983</v>
      </c>
      <c r="H679" s="62">
        <f>IF($E$11="",'3.1.16'!AA664/1000,Matrix!$E$11+('3.1.16'!AA664/1000))</f>
        <v>0.11124197455023983</v>
      </c>
      <c r="I679" s="56"/>
      <c r="J679" s="74">
        <f t="array" ref="J679">INDEX($BJ$17:$BJ$297,MATCH(MIN(IF($BJ$17:$BJ$297-(F679*(1+$BF$26))&gt;=0,$BJ$17:$BJ$297-(F679*(1+$BF$26)),"")),$BJ$17:$BJ$297-(F679*(1+$BF$26)),0))</f>
        <v>0.10935000000000046</v>
      </c>
      <c r="K679" s="59">
        <f t="array" ref="K679">INDEX($BJ$17:$BJ$297,MATCH(MIN(IF($BJ$17:$BJ$297-(G679*(1+$BF$26))&gt;=0,$BJ$17:$BJ$297-(G679*(1+$BF$26)),"")),$BJ$17:$BJ$297-(G679*(1+$BF$26)),0))</f>
        <v>0.11145000000000048</v>
      </c>
      <c r="L679" s="62">
        <f t="array" ref="L679">INDEX($BJ$17:$BJ$297,MATCH(MIN(IF($BJ$17:$BJ$297-(H679*(1+$BF$26))&gt;=0,$BJ$17:$BJ$297-(H679*(1+$BF$26)),"")),$BJ$17:$BJ$297-(H679*(1+$BF$26)),0))</f>
        <v>0.11180000000000048</v>
      </c>
    </row>
    <row r="680" spans="1:12" x14ac:dyDescent="0.25">
      <c r="A680" s="69" t="str">
        <f>+'3.1.16'!A665</f>
        <v>2017-01-01</v>
      </c>
      <c r="B680" s="56" t="str">
        <f>+'3.1.16'!B665</f>
        <v>2018-12-31</v>
      </c>
      <c r="C680" s="56">
        <f>+'3.1.16'!C665</f>
        <v>24</v>
      </c>
      <c r="D680" s="56" t="str">
        <f>+'3.1.16'!D665</f>
        <v>CAMBRIDGE-NS</v>
      </c>
      <c r="E680" s="56" t="s">
        <v>370</v>
      </c>
      <c r="F680" s="79">
        <f>IF($E$11="",'3.1.16'!Y665/1000,Matrix!$E$11+('3.1.16'!Y665/1000))</f>
        <v>0.10393568503372122</v>
      </c>
      <c r="G680" s="59">
        <f>IF($E$11="",'3.1.16'!Z665/1000,Matrix!$E$11+('3.1.16'!Z665/1000))</f>
        <v>0.10623568503372122</v>
      </c>
      <c r="H680" s="62">
        <f>IF($E$11="",'3.1.16'!AA665/1000,Matrix!$E$11+('3.1.16'!AA665/1000))</f>
        <v>0.10643568503372121</v>
      </c>
      <c r="I680" s="56"/>
      <c r="J680" s="74">
        <f t="array" ref="J680">INDEX($BJ$17:$BJ$297,MATCH(MIN(IF($BJ$17:$BJ$297-(F680*(1+$BF$26))&gt;=0,$BJ$17:$BJ$297-(F680*(1+$BF$26)),"")),$BJ$17:$BJ$297-(F680*(1+$BF$26)),0))</f>
        <v>0.10445000000000042</v>
      </c>
      <c r="K680" s="59">
        <f t="array" ref="K680">INDEX($BJ$17:$BJ$297,MATCH(MIN(IF($BJ$17:$BJ$297-(G680*(1+$BF$26))&gt;=0,$BJ$17:$BJ$297-(G680*(1+$BF$26)),"")),$BJ$17:$BJ$297-(G680*(1+$BF$26)),0))</f>
        <v>0.10690000000000044</v>
      </c>
      <c r="L680" s="62">
        <f t="array" ref="L680">INDEX($BJ$17:$BJ$297,MATCH(MIN(IF($BJ$17:$BJ$297-(H680*(1+$BF$26))&gt;=0,$BJ$17:$BJ$297-(H680*(1+$BF$26)),"")),$BJ$17:$BJ$297-(H680*(1+$BF$26)),0))</f>
        <v>0.10690000000000044</v>
      </c>
    </row>
    <row r="681" spans="1:12" x14ac:dyDescent="0.25">
      <c r="A681" s="69" t="str">
        <f>+'3.1.16'!A666</f>
        <v>2017-01-01</v>
      </c>
      <c r="B681" s="56" t="str">
        <f>+'3.1.16'!B666</f>
        <v>2019-06-30</v>
      </c>
      <c r="C681" s="56">
        <f>+'3.1.16'!C666</f>
        <v>30</v>
      </c>
      <c r="D681" s="56" t="str">
        <f>+'3.1.16'!D666</f>
        <v>CAMBRIDGE-NS</v>
      </c>
      <c r="E681" s="56" t="s">
        <v>370</v>
      </c>
      <c r="F681" s="79">
        <f>IF($E$11="",'3.1.16'!Y666/1000,Matrix!$E$11+('3.1.16'!Y666/1000))</f>
        <v>0.10420572231373035</v>
      </c>
      <c r="G681" s="59">
        <f>IF($E$11="",'3.1.16'!Z666/1000,Matrix!$E$11+('3.1.16'!Z666/1000))</f>
        <v>0.10650572231373034</v>
      </c>
      <c r="H681" s="62">
        <f>IF($E$11="",'3.1.16'!AA666/1000,Matrix!$E$11+('3.1.16'!AA666/1000))</f>
        <v>0.10670572231373035</v>
      </c>
      <c r="I681" s="56"/>
      <c r="J681" s="74">
        <f t="array" ref="J681">INDEX($BJ$17:$BJ$297,MATCH(MIN(IF($BJ$17:$BJ$297-(F681*(1+$BF$26))&gt;=0,$BJ$17:$BJ$297-(F681*(1+$BF$26)),"")),$BJ$17:$BJ$297-(F681*(1+$BF$26)),0))</f>
        <v>0.10480000000000042</v>
      </c>
      <c r="K681" s="59">
        <f t="array" ref="K681">INDEX($BJ$17:$BJ$297,MATCH(MIN(IF($BJ$17:$BJ$297-(G681*(1+$BF$26))&gt;=0,$BJ$17:$BJ$297-(G681*(1+$BF$26)),"")),$BJ$17:$BJ$297-(G681*(1+$BF$26)),0))</f>
        <v>0.10690000000000044</v>
      </c>
      <c r="L681" s="62">
        <f t="array" ref="L681">INDEX($BJ$17:$BJ$297,MATCH(MIN(IF($BJ$17:$BJ$297-(H681*(1+$BF$26))&gt;=0,$BJ$17:$BJ$297-(H681*(1+$BF$26)),"")),$BJ$17:$BJ$297-(H681*(1+$BF$26)),0))</f>
        <v>0.10725000000000044</v>
      </c>
    </row>
    <row r="682" spans="1:12" x14ac:dyDescent="0.25">
      <c r="A682" s="70" t="str">
        <f>+'3.1.16'!A667</f>
        <v>2017-01-01</v>
      </c>
      <c r="B682" s="57" t="str">
        <f>+'3.1.16'!B667</f>
        <v>2019-12-31</v>
      </c>
      <c r="C682" s="57">
        <f>+'3.1.16'!C667</f>
        <v>36</v>
      </c>
      <c r="D682" s="57" t="str">
        <f>+'3.1.16'!D667</f>
        <v>CAMBRIDGE-NS</v>
      </c>
      <c r="E682" s="57" t="s">
        <v>370</v>
      </c>
      <c r="F682" s="81">
        <f>IF($E$11="",'3.1.16'!Y667/1000,Matrix!$E$11+('3.1.16'!Y667/1000))</f>
        <v>0.10067519069364818</v>
      </c>
      <c r="G682" s="60">
        <f>IF($E$11="",'3.1.16'!Z667/1000,Matrix!$E$11+('3.1.16'!Z667/1000))</f>
        <v>0.10297519069364817</v>
      </c>
      <c r="H682" s="63">
        <f>IF($E$11="",'3.1.16'!AA667/1000,Matrix!$E$11+('3.1.16'!AA667/1000))</f>
        <v>0.10317519069364818</v>
      </c>
      <c r="I682" s="56"/>
      <c r="J682" s="75">
        <f t="array" ref="J682">INDEX($BJ$17:$BJ$297,MATCH(MIN(IF($BJ$17:$BJ$297-(F682*(1+$BF$26))&gt;=0,$BJ$17:$BJ$297-(F682*(1+$BF$26)),"")),$BJ$17:$BJ$297-(F682*(1+$BF$26)),0))</f>
        <v>0.10130000000000039</v>
      </c>
      <c r="K682" s="60">
        <f t="array" ref="K682">INDEX($BJ$17:$BJ$297,MATCH(MIN(IF($BJ$17:$BJ$297-(G682*(1+$BF$26))&gt;=0,$BJ$17:$BJ$297-(G682*(1+$BF$26)),"")),$BJ$17:$BJ$297-(G682*(1+$BF$26)),0))</f>
        <v>0.10340000000000041</v>
      </c>
      <c r="L682" s="63">
        <f t="array" ref="L682">INDEX($BJ$17:$BJ$297,MATCH(MIN(IF($BJ$17:$BJ$297-(H682*(1+$BF$26))&gt;=0,$BJ$17:$BJ$297-(H682*(1+$BF$26)),"")),$BJ$17:$BJ$297-(H682*(1+$BF$26)),0))</f>
        <v>0.10375000000000041</v>
      </c>
    </row>
    <row r="683" spans="1:12" x14ac:dyDescent="0.25">
      <c r="A683" s="68" t="str">
        <f>+'3.1.16'!A668</f>
        <v>2017-02-01</v>
      </c>
      <c r="B683" s="55" t="str">
        <f>+'3.1.16'!B668</f>
        <v>2018-01-31</v>
      </c>
      <c r="C683" s="55">
        <f>+'3.1.16'!C668</f>
        <v>12</v>
      </c>
      <c r="D683" s="55" t="str">
        <f>+'3.1.16'!D668</f>
        <v>CAMBRIDGE-NS</v>
      </c>
      <c r="E683" s="55" t="s">
        <v>370</v>
      </c>
      <c r="F683" s="80">
        <f>IF($E$11="",'3.1.16'!Y668/1000,Matrix!$E$11+('3.1.16'!Y668/1000))</f>
        <v>0.10608958217631399</v>
      </c>
      <c r="G683" s="58">
        <f>IF($E$11="",'3.1.16'!Z668/1000,Matrix!$E$11+('3.1.16'!Z668/1000))</f>
        <v>0.10838958217631399</v>
      </c>
      <c r="H683" s="61">
        <f>IF($E$11="",'3.1.16'!AA668/1000,Matrix!$E$11+('3.1.16'!AA668/1000))</f>
        <v>0.108589582176314</v>
      </c>
      <c r="I683" s="55"/>
      <c r="J683" s="73">
        <f t="array" ref="J683">INDEX($BJ$17:$BJ$297,MATCH(MIN(IF($BJ$17:$BJ$297-(F683*(1+$BF$26))&gt;=0,$BJ$17:$BJ$297-(F683*(1+$BF$26)),"")),$BJ$17:$BJ$297-(F683*(1+$BF$26)),0))</f>
        <v>0.10655000000000044</v>
      </c>
      <c r="K683" s="58">
        <f t="array" ref="K683">INDEX($BJ$17:$BJ$297,MATCH(MIN(IF($BJ$17:$BJ$297-(G683*(1+$BF$26))&gt;=0,$BJ$17:$BJ$297-(G683*(1+$BF$26)),"")),$BJ$17:$BJ$297-(G683*(1+$BF$26)),0))</f>
        <v>0.10900000000000046</v>
      </c>
      <c r="L683" s="61">
        <f t="array" ref="L683">INDEX($BJ$17:$BJ$297,MATCH(MIN(IF($BJ$17:$BJ$297-(H683*(1+$BF$26))&gt;=0,$BJ$17:$BJ$297-(H683*(1+$BF$26)),"")),$BJ$17:$BJ$297-(H683*(1+$BF$26)),0))</f>
        <v>0.10900000000000046</v>
      </c>
    </row>
    <row r="684" spans="1:12" x14ac:dyDescent="0.25">
      <c r="A684" s="69" t="str">
        <f>+'3.1.16'!A669</f>
        <v>2017-02-01</v>
      </c>
      <c r="B684" s="56" t="str">
        <f>+'3.1.16'!B669</f>
        <v>2018-07-31</v>
      </c>
      <c r="C684" s="56">
        <f>+'3.1.16'!C669</f>
        <v>18</v>
      </c>
      <c r="D684" s="56" t="str">
        <f>+'3.1.16'!D669</f>
        <v>CAMBRIDGE-NS</v>
      </c>
      <c r="E684" s="56" t="s">
        <v>370</v>
      </c>
      <c r="F684" s="79">
        <f>IF($E$11="",'3.1.16'!Y669/1000,Matrix!$E$11+('3.1.16'!Y669/1000))</f>
        <v>0.10639997602114429</v>
      </c>
      <c r="G684" s="59">
        <f>IF($E$11="",'3.1.16'!Z669/1000,Matrix!$E$11+('3.1.16'!Z669/1000))</f>
        <v>0.10869997602114428</v>
      </c>
      <c r="H684" s="62">
        <f>IF($E$11="",'3.1.16'!AA669/1000,Matrix!$E$11+('3.1.16'!AA669/1000))</f>
        <v>0.10889997602114429</v>
      </c>
      <c r="I684" s="56"/>
      <c r="J684" s="74">
        <f t="array" ref="J684">INDEX($BJ$17:$BJ$297,MATCH(MIN(IF($BJ$17:$BJ$297-(F684*(1+$BF$26))&gt;=0,$BJ$17:$BJ$297-(F684*(1+$BF$26)),"")),$BJ$17:$BJ$297-(F684*(1+$BF$26)),0))</f>
        <v>0.10690000000000044</v>
      </c>
      <c r="K684" s="59">
        <f t="array" ref="K684">INDEX($BJ$17:$BJ$297,MATCH(MIN(IF($BJ$17:$BJ$297-(G684*(1+$BF$26))&gt;=0,$BJ$17:$BJ$297-(G684*(1+$BF$26)),"")),$BJ$17:$BJ$297-(G684*(1+$BF$26)),0))</f>
        <v>0.10935000000000046</v>
      </c>
      <c r="L684" s="62">
        <f t="array" ref="L684">INDEX($BJ$17:$BJ$297,MATCH(MIN(IF($BJ$17:$BJ$297-(H684*(1+$BF$26))&gt;=0,$BJ$17:$BJ$297-(H684*(1+$BF$26)),"")),$BJ$17:$BJ$297-(H684*(1+$BF$26)),0))</f>
        <v>0.10935000000000046</v>
      </c>
    </row>
    <row r="685" spans="1:12" x14ac:dyDescent="0.25">
      <c r="A685" s="69" t="str">
        <f>+'3.1.16'!A670</f>
        <v>2017-02-01</v>
      </c>
      <c r="B685" s="56" t="str">
        <f>+'3.1.16'!B670</f>
        <v>2019-01-31</v>
      </c>
      <c r="C685" s="56">
        <f>+'3.1.16'!C670</f>
        <v>24</v>
      </c>
      <c r="D685" s="56" t="str">
        <f>+'3.1.16'!D670</f>
        <v>CAMBRIDGE-NS</v>
      </c>
      <c r="E685" s="56" t="s">
        <v>370</v>
      </c>
      <c r="F685" s="79">
        <f>IF($E$11="",'3.1.16'!Y670/1000,Matrix!$E$11+('3.1.16'!Y670/1000))</f>
        <v>0.10430637485324107</v>
      </c>
      <c r="G685" s="59">
        <f>IF($E$11="",'3.1.16'!Z670/1000,Matrix!$E$11+('3.1.16'!Z670/1000))</f>
        <v>0.10660637485324106</v>
      </c>
      <c r="H685" s="62">
        <f>IF($E$11="",'3.1.16'!AA670/1000,Matrix!$E$11+('3.1.16'!AA670/1000))</f>
        <v>0.10680637485324107</v>
      </c>
      <c r="I685" s="56"/>
      <c r="J685" s="74">
        <f t="array" ref="J685">INDEX($BJ$17:$BJ$297,MATCH(MIN(IF($BJ$17:$BJ$297-(F685*(1+$BF$26))&gt;=0,$BJ$17:$BJ$297-(F685*(1+$BF$26)),"")),$BJ$17:$BJ$297-(F685*(1+$BF$26)),0))</f>
        <v>0.10480000000000042</v>
      </c>
      <c r="K685" s="59">
        <f t="array" ref="K685">INDEX($BJ$17:$BJ$297,MATCH(MIN(IF($BJ$17:$BJ$297-(G685*(1+$BF$26))&gt;=0,$BJ$17:$BJ$297-(G685*(1+$BF$26)),"")),$BJ$17:$BJ$297-(G685*(1+$BF$26)),0))</f>
        <v>0.10725000000000044</v>
      </c>
      <c r="L685" s="62">
        <f t="array" ref="L685">INDEX($BJ$17:$BJ$297,MATCH(MIN(IF($BJ$17:$BJ$297-(H685*(1+$BF$26))&gt;=0,$BJ$17:$BJ$297-(H685*(1+$BF$26)),"")),$BJ$17:$BJ$297-(H685*(1+$BF$26)),0))</f>
        <v>0.10725000000000044</v>
      </c>
    </row>
    <row r="686" spans="1:12" x14ac:dyDescent="0.25">
      <c r="A686" s="69" t="str">
        <f>+'3.1.16'!A671</f>
        <v>2017-02-01</v>
      </c>
      <c r="B686" s="56" t="str">
        <f>+'3.1.16'!B671</f>
        <v>2019-07-31</v>
      </c>
      <c r="C686" s="56">
        <f>+'3.1.16'!C671</f>
        <v>30</v>
      </c>
      <c r="D686" s="56" t="str">
        <f>+'3.1.16'!D671</f>
        <v>CAMBRIDGE-NS</v>
      </c>
      <c r="E686" s="56" t="s">
        <v>370</v>
      </c>
      <c r="F686" s="79">
        <f>IF($E$11="",'3.1.16'!Y671/1000,Matrix!$E$11+('3.1.16'!Y671/1000))</f>
        <v>0.10266578379252549</v>
      </c>
      <c r="G686" s="59">
        <f>IF($E$11="",'3.1.16'!Z671/1000,Matrix!$E$11+('3.1.16'!Z671/1000))</f>
        <v>0.10496578379252548</v>
      </c>
      <c r="H686" s="62">
        <f>IF($E$11="",'3.1.16'!AA671/1000,Matrix!$E$11+('3.1.16'!AA671/1000))</f>
        <v>0.10516578379252549</v>
      </c>
      <c r="I686" s="56"/>
      <c r="J686" s="74">
        <f t="array" ref="J686">INDEX($BJ$17:$BJ$297,MATCH(MIN(IF($BJ$17:$BJ$297-(F686*(1+$BF$26))&gt;=0,$BJ$17:$BJ$297-(F686*(1+$BF$26)),"")),$BJ$17:$BJ$297-(F686*(1+$BF$26)),0))</f>
        <v>0.10305000000000041</v>
      </c>
      <c r="K686" s="59">
        <f t="array" ref="K686">INDEX($BJ$17:$BJ$297,MATCH(MIN(IF($BJ$17:$BJ$297-(G686*(1+$BF$26))&gt;=0,$BJ$17:$BJ$297-(G686*(1+$BF$26)),"")),$BJ$17:$BJ$297-(G686*(1+$BF$26)),0))</f>
        <v>0.10550000000000043</v>
      </c>
      <c r="L686" s="62">
        <f t="array" ref="L686">INDEX($BJ$17:$BJ$297,MATCH(MIN(IF($BJ$17:$BJ$297-(H686*(1+$BF$26))&gt;=0,$BJ$17:$BJ$297-(H686*(1+$BF$26)),"")),$BJ$17:$BJ$297-(H686*(1+$BF$26)),0))</f>
        <v>0.10585000000000043</v>
      </c>
    </row>
    <row r="687" spans="1:12" x14ac:dyDescent="0.25">
      <c r="A687" s="70" t="str">
        <f>+'3.1.16'!A672</f>
        <v>2017-02-01</v>
      </c>
      <c r="B687" s="57" t="str">
        <f>+'3.1.16'!B672</f>
        <v>2020-01-31</v>
      </c>
      <c r="C687" s="57">
        <f>+'3.1.16'!C672</f>
        <v>36</v>
      </c>
      <c r="D687" s="57" t="str">
        <f>+'3.1.16'!D672</f>
        <v>CAMBRIDGE-NS</v>
      </c>
      <c r="E687" s="57" t="s">
        <v>370</v>
      </c>
      <c r="F687" s="81">
        <f>IF($E$11="",'3.1.16'!Y672/1000,Matrix!$E$11+('3.1.16'!Y672/1000))</f>
        <v>0.10061975498261921</v>
      </c>
      <c r="G687" s="60">
        <f>IF($E$11="",'3.1.16'!Z672/1000,Matrix!$E$11+('3.1.16'!Z672/1000))</f>
        <v>0.10291975498261921</v>
      </c>
      <c r="H687" s="63">
        <f>IF($E$11="",'3.1.16'!AA672/1000,Matrix!$E$11+('3.1.16'!AA672/1000))</f>
        <v>0.10311975498261922</v>
      </c>
      <c r="I687" s="56"/>
      <c r="J687" s="75">
        <f t="array" ref="J687">INDEX($BJ$17:$BJ$297,MATCH(MIN(IF($BJ$17:$BJ$297-(F687*(1+$BF$26))&gt;=0,$BJ$17:$BJ$297-(F687*(1+$BF$26)),"")),$BJ$17:$BJ$297-(F687*(1+$BF$26)),0))</f>
        <v>0.10095000000000039</v>
      </c>
      <c r="K687" s="60">
        <f t="array" ref="K687">INDEX($BJ$17:$BJ$297,MATCH(MIN(IF($BJ$17:$BJ$297-(G687*(1+$BF$26))&gt;=0,$BJ$17:$BJ$297-(G687*(1+$BF$26)),"")),$BJ$17:$BJ$297-(G687*(1+$BF$26)),0))</f>
        <v>0.10340000000000041</v>
      </c>
      <c r="L687" s="63">
        <f t="array" ref="L687">INDEX($BJ$17:$BJ$297,MATCH(MIN(IF($BJ$17:$BJ$297-(H687*(1+$BF$26))&gt;=0,$BJ$17:$BJ$297-(H687*(1+$BF$26)),"")),$BJ$17:$BJ$297-(H687*(1+$BF$26)),0))</f>
        <v>0.10375000000000041</v>
      </c>
    </row>
    <row r="688" spans="1:12" x14ac:dyDescent="0.25">
      <c r="A688" s="68" t="str">
        <f>+'3.1.16'!A673</f>
        <v>2017-03-01</v>
      </c>
      <c r="B688" s="55" t="str">
        <f>+'3.1.16'!B673</f>
        <v>2018-02-28</v>
      </c>
      <c r="C688" s="55">
        <f>+'3.1.16'!C673</f>
        <v>12</v>
      </c>
      <c r="D688" s="55" t="str">
        <f>+'3.1.16'!D673</f>
        <v>CAMBRIDGE-NS</v>
      </c>
      <c r="E688" s="55" t="s">
        <v>370</v>
      </c>
      <c r="F688" s="80">
        <f>IF($E$11="",'3.1.16'!Y673/1000,Matrix!$E$11+('3.1.16'!Y673/1000))</f>
        <v>0.10776442549455402</v>
      </c>
      <c r="G688" s="58">
        <f>IF($E$11="",'3.1.16'!Z673/1000,Matrix!$E$11+('3.1.16'!Z673/1000))</f>
        <v>0.11006442549455402</v>
      </c>
      <c r="H688" s="61">
        <f>IF($E$11="",'3.1.16'!AA673/1000,Matrix!$E$11+('3.1.16'!AA673/1000))</f>
        <v>0.11026442549455402</v>
      </c>
      <c r="I688" s="55"/>
      <c r="J688" s="73">
        <f t="array" ref="J688">INDEX($BJ$17:$BJ$297,MATCH(MIN(IF($BJ$17:$BJ$297-(F688*(1+$BF$26))&gt;=0,$BJ$17:$BJ$297-(F688*(1+$BF$26)),"")),$BJ$17:$BJ$297-(F688*(1+$BF$26)),0))</f>
        <v>0.10830000000000045</v>
      </c>
      <c r="K688" s="58">
        <f t="array" ref="K688">INDEX($BJ$17:$BJ$297,MATCH(MIN(IF($BJ$17:$BJ$297-(G688*(1+$BF$26))&gt;=0,$BJ$17:$BJ$297-(G688*(1+$BF$26)),"")),$BJ$17:$BJ$297-(G688*(1+$BF$26)),0))</f>
        <v>0.11075000000000047</v>
      </c>
      <c r="L688" s="61">
        <f t="array" ref="L688">INDEX($BJ$17:$BJ$297,MATCH(MIN(IF($BJ$17:$BJ$297-(H688*(1+$BF$26))&gt;=0,$BJ$17:$BJ$297-(H688*(1+$BF$26)),"")),$BJ$17:$BJ$297-(H688*(1+$BF$26)),0))</f>
        <v>0.11075000000000047</v>
      </c>
    </row>
    <row r="689" spans="1:12" x14ac:dyDescent="0.25">
      <c r="A689" s="69" t="str">
        <f>+'3.1.16'!A674</f>
        <v>2017-03-01</v>
      </c>
      <c r="B689" s="56" t="str">
        <f>+'3.1.16'!B674</f>
        <v>2018-08-31</v>
      </c>
      <c r="C689" s="56">
        <f>+'3.1.16'!C674</f>
        <v>18</v>
      </c>
      <c r="D689" s="56" t="str">
        <f>+'3.1.16'!D674</f>
        <v>CAMBRIDGE-NS</v>
      </c>
      <c r="E689" s="56" t="s">
        <v>370</v>
      </c>
      <c r="F689" s="79">
        <f>IF($E$11="",'3.1.16'!Y674/1000,Matrix!$E$11+('3.1.16'!Y674/1000))</f>
        <v>0.10417425277385402</v>
      </c>
      <c r="G689" s="59">
        <f>IF($E$11="",'3.1.16'!Z674/1000,Matrix!$E$11+('3.1.16'!Z674/1000))</f>
        <v>0.10647425277385401</v>
      </c>
      <c r="H689" s="62">
        <f>IF($E$11="",'3.1.16'!AA674/1000,Matrix!$E$11+('3.1.16'!AA674/1000))</f>
        <v>0.10667425277385402</v>
      </c>
      <c r="I689" s="56"/>
      <c r="J689" s="74">
        <f t="array" ref="J689">INDEX($BJ$17:$BJ$297,MATCH(MIN(IF($BJ$17:$BJ$297-(F689*(1+$BF$26))&gt;=0,$BJ$17:$BJ$297-(F689*(1+$BF$26)),"")),$BJ$17:$BJ$297-(F689*(1+$BF$26)),0))</f>
        <v>0.10480000000000042</v>
      </c>
      <c r="K689" s="59">
        <f t="array" ref="K689">INDEX($BJ$17:$BJ$297,MATCH(MIN(IF($BJ$17:$BJ$297-(G689*(1+$BF$26))&gt;=0,$BJ$17:$BJ$297-(G689*(1+$BF$26)),"")),$BJ$17:$BJ$297-(G689*(1+$BF$26)),0))</f>
        <v>0.10690000000000044</v>
      </c>
      <c r="L689" s="62">
        <f t="array" ref="L689">INDEX($BJ$17:$BJ$297,MATCH(MIN(IF($BJ$17:$BJ$297-(H689*(1+$BF$26))&gt;=0,$BJ$17:$BJ$297-(H689*(1+$BF$26)),"")),$BJ$17:$BJ$297-(H689*(1+$BF$26)),0))</f>
        <v>0.10725000000000044</v>
      </c>
    </row>
    <row r="690" spans="1:12" x14ac:dyDescent="0.25">
      <c r="A690" s="69" t="str">
        <f>+'3.1.16'!A675</f>
        <v>2017-03-01</v>
      </c>
      <c r="B690" s="56" t="str">
        <f>+'3.1.16'!B675</f>
        <v>2019-02-28</v>
      </c>
      <c r="C690" s="56">
        <f>+'3.1.16'!C675</f>
        <v>24</v>
      </c>
      <c r="D690" s="56" t="str">
        <f>+'3.1.16'!D675</f>
        <v>CAMBRIDGE-NS</v>
      </c>
      <c r="E690" s="56" t="s">
        <v>370</v>
      </c>
      <c r="F690" s="79">
        <f>IF($E$11="",'3.1.16'!Y675/1000,Matrix!$E$11+('3.1.16'!Y675/1000))</f>
        <v>0.1045260883726679</v>
      </c>
      <c r="G690" s="59">
        <f>IF($E$11="",'3.1.16'!Z675/1000,Matrix!$E$11+('3.1.16'!Z675/1000))</f>
        <v>0.1068260883726679</v>
      </c>
      <c r="H690" s="62">
        <f>IF($E$11="",'3.1.16'!AA675/1000,Matrix!$E$11+('3.1.16'!AA675/1000))</f>
        <v>0.1070260883726679</v>
      </c>
      <c r="I690" s="56"/>
      <c r="J690" s="74">
        <f t="array" ref="J690">INDEX($BJ$17:$BJ$297,MATCH(MIN(IF($BJ$17:$BJ$297-(F690*(1+$BF$26))&gt;=0,$BJ$17:$BJ$297-(F690*(1+$BF$26)),"")),$BJ$17:$BJ$297-(F690*(1+$BF$26)),0))</f>
        <v>0.10515000000000042</v>
      </c>
      <c r="K690" s="59">
        <f t="array" ref="K690">INDEX($BJ$17:$BJ$297,MATCH(MIN(IF($BJ$17:$BJ$297-(G690*(1+$BF$26))&gt;=0,$BJ$17:$BJ$297-(G690*(1+$BF$26)),"")),$BJ$17:$BJ$297-(G690*(1+$BF$26)),0))</f>
        <v>0.10725000000000044</v>
      </c>
      <c r="L690" s="62">
        <f t="array" ref="L690">INDEX($BJ$17:$BJ$297,MATCH(MIN(IF($BJ$17:$BJ$297-(H690*(1+$BF$26))&gt;=0,$BJ$17:$BJ$297-(H690*(1+$BF$26)),"")),$BJ$17:$BJ$297-(H690*(1+$BF$26)),0))</f>
        <v>0.10760000000000045</v>
      </c>
    </row>
    <row r="691" spans="1:12" x14ac:dyDescent="0.25">
      <c r="A691" s="69" t="str">
        <f>+'3.1.16'!A676</f>
        <v>2017-03-01</v>
      </c>
      <c r="B691" s="56" t="str">
        <f>+'3.1.16'!B676</f>
        <v>2019-08-31</v>
      </c>
      <c r="C691" s="56">
        <f>+'3.1.16'!C676</f>
        <v>30</v>
      </c>
      <c r="D691" s="56" t="str">
        <f>+'3.1.16'!D676</f>
        <v>CAMBRIDGE-NS</v>
      </c>
      <c r="E691" s="56" t="s">
        <v>370</v>
      </c>
      <c r="F691" s="79">
        <f>IF($E$11="",'3.1.16'!Y676/1000,Matrix!$E$11+('3.1.16'!Y676/1000))</f>
        <v>0.10110927399060227</v>
      </c>
      <c r="G691" s="59">
        <f>IF($E$11="",'3.1.16'!Z676/1000,Matrix!$E$11+('3.1.16'!Z676/1000))</f>
        <v>0.10340927399060226</v>
      </c>
      <c r="H691" s="62">
        <f>IF($E$11="",'3.1.16'!AA676/1000,Matrix!$E$11+('3.1.16'!AA676/1000))</f>
        <v>0.10360927399060225</v>
      </c>
      <c r="I691" s="56"/>
      <c r="J691" s="74">
        <f t="array" ref="J691">INDEX($BJ$17:$BJ$297,MATCH(MIN(IF($BJ$17:$BJ$297-(F691*(1+$BF$26))&gt;=0,$BJ$17:$BJ$297-(F691*(1+$BF$26)),"")),$BJ$17:$BJ$297-(F691*(1+$BF$26)),0))</f>
        <v>0.10165000000000039</v>
      </c>
      <c r="K691" s="59">
        <f t="array" ref="K691">INDEX($BJ$17:$BJ$297,MATCH(MIN(IF($BJ$17:$BJ$297-(G691*(1+$BF$26))&gt;=0,$BJ$17:$BJ$297-(G691*(1+$BF$26)),"")),$BJ$17:$BJ$297-(G691*(1+$BF$26)),0))</f>
        <v>0.10375000000000041</v>
      </c>
      <c r="L691" s="62">
        <f t="array" ref="L691">INDEX($BJ$17:$BJ$297,MATCH(MIN(IF($BJ$17:$BJ$297-(H691*(1+$BF$26))&gt;=0,$BJ$17:$BJ$297-(H691*(1+$BF$26)),"")),$BJ$17:$BJ$297-(H691*(1+$BF$26)),0))</f>
        <v>0.10410000000000041</v>
      </c>
    </row>
    <row r="692" spans="1:12" x14ac:dyDescent="0.25">
      <c r="A692" s="70" t="str">
        <f>+'3.1.16'!A677</f>
        <v>2017-03-01</v>
      </c>
      <c r="B692" s="57" t="str">
        <f>+'3.1.16'!B677</f>
        <v>2020-02-29</v>
      </c>
      <c r="C692" s="57">
        <f>+'3.1.16'!C677</f>
        <v>36</v>
      </c>
      <c r="D692" s="57" t="str">
        <f>+'3.1.16'!D677</f>
        <v>CAMBRIDGE-NS</v>
      </c>
      <c r="E692" s="57" t="s">
        <v>370</v>
      </c>
      <c r="F692" s="81">
        <f>IF($E$11="",'3.1.16'!Y677/1000,Matrix!$E$11+('3.1.16'!Y677/1000))</f>
        <v>0.10053408348356845</v>
      </c>
      <c r="G692" s="60">
        <f>IF($E$11="",'3.1.16'!Z677/1000,Matrix!$E$11+('3.1.16'!Z677/1000))</f>
        <v>0.10283408348356846</v>
      </c>
      <c r="H692" s="63">
        <f>IF($E$11="",'3.1.16'!AA677/1000,Matrix!$E$11+('3.1.16'!AA677/1000))</f>
        <v>0.10303408348356845</v>
      </c>
      <c r="I692" s="56"/>
      <c r="J692" s="75">
        <f t="array" ref="J692">INDEX($BJ$17:$BJ$297,MATCH(MIN(IF($BJ$17:$BJ$297-(F692*(1+$BF$26))&gt;=0,$BJ$17:$BJ$297-(F692*(1+$BF$26)),"")),$BJ$17:$BJ$297-(F692*(1+$BF$26)),0))</f>
        <v>0.10095000000000039</v>
      </c>
      <c r="K692" s="60">
        <f t="array" ref="K692">INDEX($BJ$17:$BJ$297,MATCH(MIN(IF($BJ$17:$BJ$297-(G692*(1+$BF$26))&gt;=0,$BJ$17:$BJ$297-(G692*(1+$BF$26)),"")),$BJ$17:$BJ$297-(G692*(1+$BF$26)),0))</f>
        <v>0.10340000000000041</v>
      </c>
      <c r="L692" s="63">
        <f t="array" ref="L692">INDEX($BJ$17:$BJ$297,MATCH(MIN(IF($BJ$17:$BJ$297-(H692*(1+$BF$26))&gt;=0,$BJ$17:$BJ$297-(H692*(1+$BF$26)),"")),$BJ$17:$BJ$297-(H692*(1+$BF$26)),0))</f>
        <v>0.10340000000000041</v>
      </c>
    </row>
    <row r="693" spans="1:12" x14ac:dyDescent="0.25">
      <c r="A693" s="68" t="str">
        <f>+'3.1.16'!A678</f>
        <v>2016-11-01</v>
      </c>
      <c r="B693" s="55" t="str">
        <f>+'3.1.16'!B678</f>
        <v>2017-10-31</v>
      </c>
      <c r="C693" s="55">
        <f>+'3.1.16'!C678</f>
        <v>12</v>
      </c>
      <c r="D693" s="55" t="str">
        <f>+'3.1.16'!D678</f>
        <v>COMMONWEALTH-NS</v>
      </c>
      <c r="E693" s="55" t="s">
        <v>370</v>
      </c>
      <c r="F693" s="80">
        <f>IF($E$11="",'3.1.16'!Y678/1000,Matrix!$E$11+('3.1.16'!Y678/1000))</f>
        <v>7.9085093345175952E-2</v>
      </c>
      <c r="G693" s="58">
        <f>IF($E$11="",'3.1.16'!Z678/1000,Matrix!$E$11+('3.1.16'!Z678/1000))</f>
        <v>8.1385093345175949E-2</v>
      </c>
      <c r="H693" s="61">
        <f>IF($E$11="",'3.1.16'!AA678/1000,Matrix!$E$11+('3.1.16'!AA678/1000))</f>
        <v>8.1585093345175955E-2</v>
      </c>
      <c r="I693" s="55"/>
      <c r="J693" s="73">
        <f t="array" ref="J693">INDEX($BJ$17:$BJ$297,MATCH(MIN(IF($BJ$17:$BJ$297-(F693*(1+$BF$26))&gt;=0,$BJ$17:$BJ$297-(F693*(1+$BF$26)),"")),$BJ$17:$BJ$297-(F693*(1+$BF$26)),0))</f>
        <v>7.9600000000000198E-2</v>
      </c>
      <c r="K693" s="58">
        <f t="array" ref="K693">INDEX($BJ$17:$BJ$297,MATCH(MIN(IF($BJ$17:$BJ$297-(G693*(1+$BF$26))&gt;=0,$BJ$17:$BJ$297-(G693*(1+$BF$26)),"")),$BJ$17:$BJ$297-(G693*(1+$BF$26)),0))</f>
        <v>8.1700000000000217E-2</v>
      </c>
      <c r="L693" s="61">
        <f t="array" ref="L693">INDEX($BJ$17:$BJ$297,MATCH(MIN(IF($BJ$17:$BJ$297-(H693*(1+$BF$26))&gt;=0,$BJ$17:$BJ$297-(H693*(1+$BF$26)),"")),$BJ$17:$BJ$297-(H693*(1+$BF$26)),0))</f>
        <v>8.205000000000022E-2</v>
      </c>
    </row>
    <row r="694" spans="1:12" x14ac:dyDescent="0.25">
      <c r="A694" s="69" t="str">
        <f>+'3.1.16'!A679</f>
        <v>2016-11-01</v>
      </c>
      <c r="B694" s="56" t="str">
        <f>+'3.1.16'!B679</f>
        <v>2018-04-30</v>
      </c>
      <c r="C694" s="56">
        <f>+'3.1.16'!C679</f>
        <v>18</v>
      </c>
      <c r="D694" s="56" t="str">
        <f>+'3.1.16'!D679</f>
        <v>COMMONWEALTH-NS</v>
      </c>
      <c r="E694" s="56" t="s">
        <v>370</v>
      </c>
      <c r="F694" s="79">
        <f>IF($E$11="",'3.1.16'!Y679/1000,Matrix!$E$11+('3.1.16'!Y679/1000))</f>
        <v>8.7404907166665172E-2</v>
      </c>
      <c r="G694" s="59">
        <f>IF($E$11="",'3.1.16'!Z679/1000,Matrix!$E$11+('3.1.16'!Z679/1000))</f>
        <v>8.9704907166665168E-2</v>
      </c>
      <c r="H694" s="62">
        <f>IF($E$11="",'3.1.16'!AA679/1000,Matrix!$E$11+('3.1.16'!AA679/1000))</f>
        <v>8.9904907166665174E-2</v>
      </c>
      <c r="I694" s="56"/>
      <c r="J694" s="74">
        <f t="array" ref="J694">INDEX($BJ$17:$BJ$297,MATCH(MIN(IF($BJ$17:$BJ$297-(F694*(1+$BF$26))&gt;=0,$BJ$17:$BJ$297-(F694*(1+$BF$26)),"")),$BJ$17:$BJ$297-(F694*(1+$BF$26)),0))</f>
        <v>8.8000000000000272E-2</v>
      </c>
      <c r="K694" s="59">
        <f t="array" ref="K694">INDEX($BJ$17:$BJ$297,MATCH(MIN(IF($BJ$17:$BJ$297-(G694*(1+$BF$26))&gt;=0,$BJ$17:$BJ$297-(G694*(1+$BF$26)),"")),$BJ$17:$BJ$297-(G694*(1+$BF$26)),0))</f>
        <v>9.0100000000000291E-2</v>
      </c>
      <c r="L694" s="62">
        <f t="array" ref="L694">INDEX($BJ$17:$BJ$297,MATCH(MIN(IF($BJ$17:$BJ$297-(H694*(1+$BF$26))&gt;=0,$BJ$17:$BJ$297-(H694*(1+$BF$26)),"")),$BJ$17:$BJ$297-(H694*(1+$BF$26)),0))</f>
        <v>9.0450000000000294E-2</v>
      </c>
    </row>
    <row r="695" spans="1:12" x14ac:dyDescent="0.25">
      <c r="A695" s="69" t="str">
        <f>+'3.1.16'!A680</f>
        <v>2016-11-01</v>
      </c>
      <c r="B695" s="56" t="str">
        <f>+'3.1.16'!B680</f>
        <v>2018-10-31</v>
      </c>
      <c r="C695" s="56">
        <f>+'3.1.16'!C680</f>
        <v>24</v>
      </c>
      <c r="D695" s="56" t="str">
        <f>+'3.1.16'!D680</f>
        <v>COMMONWEALTH-NS</v>
      </c>
      <c r="E695" s="56" t="s">
        <v>370</v>
      </c>
      <c r="F695" s="79">
        <f>IF($E$11="",'3.1.16'!Y680/1000,Matrix!$E$11+('3.1.16'!Y680/1000))</f>
        <v>8.684302071512541E-2</v>
      </c>
      <c r="G695" s="59">
        <f>IF($E$11="",'3.1.16'!Z680/1000,Matrix!$E$11+('3.1.16'!Z680/1000))</f>
        <v>8.9143020715125407E-2</v>
      </c>
      <c r="H695" s="62">
        <f>IF($E$11="",'3.1.16'!AA680/1000,Matrix!$E$11+('3.1.16'!AA680/1000))</f>
        <v>8.9343020715125399E-2</v>
      </c>
      <c r="I695" s="56"/>
      <c r="J695" s="74">
        <f t="array" ref="J695">INDEX($BJ$17:$BJ$297,MATCH(MIN(IF($BJ$17:$BJ$297-(F695*(1+$BF$26))&gt;=0,$BJ$17:$BJ$297-(F695*(1+$BF$26)),"")),$BJ$17:$BJ$297-(F695*(1+$BF$26)),0))</f>
        <v>8.7300000000000266E-2</v>
      </c>
      <c r="K695" s="59">
        <f t="array" ref="K695">INDEX($BJ$17:$BJ$297,MATCH(MIN(IF($BJ$17:$BJ$297-(G695*(1+$BF$26))&gt;=0,$BJ$17:$BJ$297-(G695*(1+$BF$26)),"")),$BJ$17:$BJ$297-(G695*(1+$BF$26)),0))</f>
        <v>8.9750000000000288E-2</v>
      </c>
      <c r="L695" s="62">
        <f t="array" ref="L695">INDEX($BJ$17:$BJ$297,MATCH(MIN(IF($BJ$17:$BJ$297-(H695*(1+$BF$26))&gt;=0,$BJ$17:$BJ$297-(H695*(1+$BF$26)),"")),$BJ$17:$BJ$297-(H695*(1+$BF$26)),0))</f>
        <v>8.9750000000000288E-2</v>
      </c>
    </row>
    <row r="696" spans="1:12" x14ac:dyDescent="0.25">
      <c r="A696" s="69" t="str">
        <f>+'3.1.16'!A681</f>
        <v>2016-11-01</v>
      </c>
      <c r="B696" s="56" t="str">
        <f>+'3.1.16'!B681</f>
        <v>2019-04-30</v>
      </c>
      <c r="C696" s="56">
        <f>+'3.1.16'!C681</f>
        <v>30</v>
      </c>
      <c r="D696" s="56" t="str">
        <f>+'3.1.16'!D681</f>
        <v>COMMONWEALTH-NS</v>
      </c>
      <c r="E696" s="56" t="s">
        <v>370</v>
      </c>
      <c r="F696" s="79">
        <f>IF($E$11="",'3.1.16'!Y681/1000,Matrix!$E$11+('3.1.16'!Y681/1000))</f>
        <v>9.2049950378075354E-2</v>
      </c>
      <c r="G696" s="59">
        <f>IF($E$11="",'3.1.16'!Z681/1000,Matrix!$E$11+('3.1.16'!Z681/1000))</f>
        <v>9.4349950378075351E-2</v>
      </c>
      <c r="H696" s="62">
        <f>IF($E$11="",'3.1.16'!AA681/1000,Matrix!$E$11+('3.1.16'!AA681/1000))</f>
        <v>9.4549950378075356E-2</v>
      </c>
      <c r="I696" s="56"/>
      <c r="J696" s="74">
        <f t="array" ref="J696">INDEX($BJ$17:$BJ$297,MATCH(MIN(IF($BJ$17:$BJ$297-(F696*(1+$BF$26))&gt;=0,$BJ$17:$BJ$297-(F696*(1+$BF$26)),"")),$BJ$17:$BJ$297-(F696*(1+$BF$26)),0))</f>
        <v>9.2550000000000313E-2</v>
      </c>
      <c r="K696" s="59">
        <f t="array" ref="K696">INDEX($BJ$17:$BJ$297,MATCH(MIN(IF($BJ$17:$BJ$297-(G696*(1+$BF$26))&gt;=0,$BJ$17:$BJ$297-(G696*(1+$BF$26)),"")),$BJ$17:$BJ$297-(G696*(1+$BF$26)),0))</f>
        <v>9.5000000000000334E-2</v>
      </c>
      <c r="L696" s="62">
        <f t="array" ref="L696">INDEX($BJ$17:$BJ$297,MATCH(MIN(IF($BJ$17:$BJ$297-(H696*(1+$BF$26))&gt;=0,$BJ$17:$BJ$297-(H696*(1+$BF$26)),"")),$BJ$17:$BJ$297-(H696*(1+$BF$26)),0))</f>
        <v>9.5000000000000334E-2</v>
      </c>
    </row>
    <row r="697" spans="1:12" x14ac:dyDescent="0.25">
      <c r="A697" s="70" t="str">
        <f>+'3.1.16'!A682</f>
        <v>2016-11-01</v>
      </c>
      <c r="B697" s="57" t="str">
        <f>+'3.1.16'!B682</f>
        <v>2019-10-31</v>
      </c>
      <c r="C697" s="57">
        <f>+'3.1.16'!C682</f>
        <v>36</v>
      </c>
      <c r="D697" s="57" t="str">
        <f>+'3.1.16'!D682</f>
        <v>COMMONWEALTH-NS</v>
      </c>
      <c r="E697" s="57" t="s">
        <v>370</v>
      </c>
      <c r="F697" s="81">
        <f>IF($E$11="",'3.1.16'!Y682/1000,Matrix!$E$11+('3.1.16'!Y682/1000))</f>
        <v>8.9733168705018476E-2</v>
      </c>
      <c r="G697" s="60">
        <f>IF($E$11="",'3.1.16'!Z682/1000,Matrix!$E$11+('3.1.16'!Z682/1000))</f>
        <v>9.2033168705018473E-2</v>
      </c>
      <c r="H697" s="63">
        <f>IF($E$11="",'3.1.16'!AA682/1000,Matrix!$E$11+('3.1.16'!AA682/1000))</f>
        <v>9.2233168705018465E-2</v>
      </c>
      <c r="I697" s="56"/>
      <c r="J697" s="75">
        <f t="array" ref="J697">INDEX($BJ$17:$BJ$297,MATCH(MIN(IF($BJ$17:$BJ$297-(F697*(1+$BF$26))&gt;=0,$BJ$17:$BJ$297-(F697*(1+$BF$26)),"")),$BJ$17:$BJ$297-(F697*(1+$BF$26)),0))</f>
        <v>9.0100000000000291E-2</v>
      </c>
      <c r="K697" s="60">
        <f t="array" ref="K697">INDEX($BJ$17:$BJ$297,MATCH(MIN(IF($BJ$17:$BJ$297-(G697*(1+$BF$26))&gt;=0,$BJ$17:$BJ$297-(G697*(1+$BF$26)),"")),$BJ$17:$BJ$297-(G697*(1+$BF$26)),0))</f>
        <v>9.2550000000000313E-2</v>
      </c>
      <c r="L697" s="63">
        <f t="array" ref="L697">INDEX($BJ$17:$BJ$297,MATCH(MIN(IF($BJ$17:$BJ$297-(H697*(1+$BF$26))&gt;=0,$BJ$17:$BJ$297-(H697*(1+$BF$26)),"")),$BJ$17:$BJ$297-(H697*(1+$BF$26)),0))</f>
        <v>9.2550000000000313E-2</v>
      </c>
    </row>
    <row r="698" spans="1:12" x14ac:dyDescent="0.25">
      <c r="A698" s="68" t="str">
        <f>+'3.1.16'!A683</f>
        <v>2016-12-01</v>
      </c>
      <c r="B698" s="55" t="str">
        <f>+'3.1.16'!B683</f>
        <v>2017-11-30</v>
      </c>
      <c r="C698" s="55">
        <f>+'3.1.16'!C683</f>
        <v>12</v>
      </c>
      <c r="D698" s="55" t="str">
        <f>+'3.1.16'!D683</f>
        <v>COMMONWEALTH-NS</v>
      </c>
      <c r="E698" s="55" t="s">
        <v>370</v>
      </c>
      <c r="F698" s="80">
        <f>IF($E$11="",'3.1.16'!Y683/1000,Matrix!$E$11+('3.1.16'!Y683/1000))</f>
        <v>8.2186795664690629E-2</v>
      </c>
      <c r="G698" s="58">
        <f>IF($E$11="",'3.1.16'!Z683/1000,Matrix!$E$11+('3.1.16'!Z683/1000))</f>
        <v>8.4486795664690625E-2</v>
      </c>
      <c r="H698" s="61">
        <f>IF($E$11="",'3.1.16'!AA683/1000,Matrix!$E$11+('3.1.16'!AA683/1000))</f>
        <v>8.4686795664690631E-2</v>
      </c>
      <c r="I698" s="55"/>
      <c r="J698" s="73">
        <f t="array" ref="J698">INDEX($BJ$17:$BJ$297,MATCH(MIN(IF($BJ$17:$BJ$297-(F698*(1+$BF$26))&gt;=0,$BJ$17:$BJ$297-(F698*(1+$BF$26)),"")),$BJ$17:$BJ$297-(F698*(1+$BF$26)),0))</f>
        <v>8.2750000000000226E-2</v>
      </c>
      <c r="K698" s="58">
        <f t="array" ref="K698">INDEX($BJ$17:$BJ$297,MATCH(MIN(IF($BJ$17:$BJ$297-(G698*(1+$BF$26))&gt;=0,$BJ$17:$BJ$297-(G698*(1+$BF$26)),"")),$BJ$17:$BJ$297-(G698*(1+$BF$26)),0))</f>
        <v>8.4850000000000245E-2</v>
      </c>
      <c r="L698" s="61">
        <f t="array" ref="L698">INDEX($BJ$17:$BJ$297,MATCH(MIN(IF($BJ$17:$BJ$297-(H698*(1+$BF$26))&gt;=0,$BJ$17:$BJ$297-(H698*(1+$BF$26)),"")),$BJ$17:$BJ$297-(H698*(1+$BF$26)),0))</f>
        <v>8.5200000000000248E-2</v>
      </c>
    </row>
    <row r="699" spans="1:12" x14ac:dyDescent="0.25">
      <c r="A699" s="69" t="str">
        <f>+'3.1.16'!A684</f>
        <v>2016-12-01</v>
      </c>
      <c r="B699" s="56" t="str">
        <f>+'3.1.16'!B684</f>
        <v>2018-05-31</v>
      </c>
      <c r="C699" s="56">
        <f>+'3.1.16'!C684</f>
        <v>18</v>
      </c>
      <c r="D699" s="56" t="str">
        <f>+'3.1.16'!D684</f>
        <v>COMMONWEALTH-NS</v>
      </c>
      <c r="E699" s="56" t="s">
        <v>370</v>
      </c>
      <c r="F699" s="79">
        <f>IF($E$11="",'3.1.16'!Y684/1000,Matrix!$E$11+('3.1.16'!Y684/1000))</f>
        <v>8.8108306007018425E-2</v>
      </c>
      <c r="G699" s="59">
        <f>IF($E$11="",'3.1.16'!Z684/1000,Matrix!$E$11+('3.1.16'!Z684/1000))</f>
        <v>9.0408306007018421E-2</v>
      </c>
      <c r="H699" s="62">
        <f>IF($E$11="",'3.1.16'!AA684/1000,Matrix!$E$11+('3.1.16'!AA684/1000))</f>
        <v>9.0608306007018427E-2</v>
      </c>
      <c r="I699" s="56"/>
      <c r="J699" s="74">
        <f t="array" ref="J699">INDEX($BJ$17:$BJ$297,MATCH(MIN(IF($BJ$17:$BJ$297-(F699*(1+$BF$26))&gt;=0,$BJ$17:$BJ$297-(F699*(1+$BF$26)),"")),$BJ$17:$BJ$297-(F699*(1+$BF$26)),0))</f>
        <v>8.8660000000000003E-2</v>
      </c>
      <c r="K699" s="59">
        <f t="array" ref="K699">INDEX($BJ$17:$BJ$297,MATCH(MIN(IF($BJ$17:$BJ$297-(G699*(1+$BF$26))&gt;=0,$BJ$17:$BJ$297-(G699*(1+$BF$26)),"")),$BJ$17:$BJ$297-(G699*(1+$BF$26)),0))</f>
        <v>9.0800000000000297E-2</v>
      </c>
      <c r="L699" s="62">
        <f t="array" ref="L699">INDEX($BJ$17:$BJ$297,MATCH(MIN(IF($BJ$17:$BJ$297-(H699*(1+$BF$26))&gt;=0,$BJ$17:$BJ$297-(H699*(1+$BF$26)),"")),$BJ$17:$BJ$297-(H699*(1+$BF$26)),0))</f>
        <v>9.11500000000003E-2</v>
      </c>
    </row>
    <row r="700" spans="1:12" x14ac:dyDescent="0.25">
      <c r="A700" s="69" t="str">
        <f>+'3.1.16'!A685</f>
        <v>2016-12-01</v>
      </c>
      <c r="B700" s="56" t="str">
        <f>+'3.1.16'!B685</f>
        <v>2018-11-30</v>
      </c>
      <c r="C700" s="56">
        <f>+'3.1.16'!C685</f>
        <v>24</v>
      </c>
      <c r="D700" s="56" t="str">
        <f>+'3.1.16'!D685</f>
        <v>COMMONWEALTH-NS</v>
      </c>
      <c r="E700" s="56" t="s">
        <v>370</v>
      </c>
      <c r="F700" s="79">
        <f>IF($E$11="",'3.1.16'!Y685/1000,Matrix!$E$11+('3.1.16'!Y685/1000))</f>
        <v>8.8168708124787235E-2</v>
      </c>
      <c r="G700" s="59">
        <f>IF($E$11="",'3.1.16'!Z685/1000,Matrix!$E$11+('3.1.16'!Z685/1000))</f>
        <v>9.0468708124787231E-2</v>
      </c>
      <c r="H700" s="62">
        <f>IF($E$11="",'3.1.16'!AA685/1000,Matrix!$E$11+('3.1.16'!AA685/1000))</f>
        <v>9.0668708124787237E-2</v>
      </c>
      <c r="I700" s="56"/>
      <c r="J700" s="74">
        <f t="array" ref="J700">INDEX($BJ$17:$BJ$297,MATCH(MIN(IF($BJ$17:$BJ$297-(F700*(1+$BF$26))&gt;=0,$BJ$17:$BJ$297-(F700*(1+$BF$26)),"")),$BJ$17:$BJ$297-(F700*(1+$BF$26)),0))</f>
        <v>8.8660000000000003E-2</v>
      </c>
      <c r="K700" s="59">
        <f t="array" ref="K700">INDEX($BJ$17:$BJ$297,MATCH(MIN(IF($BJ$17:$BJ$297-(G700*(1+$BF$26))&gt;=0,$BJ$17:$BJ$297-(G700*(1+$BF$26)),"")),$BJ$17:$BJ$297-(G700*(1+$BF$26)),0))</f>
        <v>9.0800000000000297E-2</v>
      </c>
      <c r="L700" s="62">
        <f t="array" ref="L700">INDEX($BJ$17:$BJ$297,MATCH(MIN(IF($BJ$17:$BJ$297-(H700*(1+$BF$26))&gt;=0,$BJ$17:$BJ$297-(H700*(1+$BF$26)),"")),$BJ$17:$BJ$297-(H700*(1+$BF$26)),0))</f>
        <v>9.11500000000003E-2</v>
      </c>
    </row>
    <row r="701" spans="1:12" x14ac:dyDescent="0.25">
      <c r="A701" s="69" t="str">
        <f>+'3.1.16'!A686</f>
        <v>2016-12-01</v>
      </c>
      <c r="B701" s="56" t="str">
        <f>+'3.1.16'!B686</f>
        <v>2019-05-31</v>
      </c>
      <c r="C701" s="56">
        <f>+'3.1.16'!C686</f>
        <v>30</v>
      </c>
      <c r="D701" s="56" t="str">
        <f>+'3.1.16'!D686</f>
        <v>COMMONWEALTH-NS</v>
      </c>
      <c r="E701" s="56" t="s">
        <v>370</v>
      </c>
      <c r="F701" s="79">
        <f>IF($E$11="",'3.1.16'!Y686/1000,Matrix!$E$11+('3.1.16'!Y686/1000))</f>
        <v>9.2797169557523415E-2</v>
      </c>
      <c r="G701" s="59">
        <f>IF($E$11="",'3.1.16'!Z686/1000,Matrix!$E$11+('3.1.16'!Z686/1000))</f>
        <v>9.5097169557523412E-2</v>
      </c>
      <c r="H701" s="62">
        <f>IF($E$11="",'3.1.16'!AA686/1000,Matrix!$E$11+('3.1.16'!AA686/1000))</f>
        <v>9.5297169557523417E-2</v>
      </c>
      <c r="I701" s="56"/>
      <c r="J701" s="74">
        <f t="array" ref="J701">INDEX($BJ$17:$BJ$297,MATCH(MIN(IF($BJ$17:$BJ$297-(F701*(1+$BF$26))&gt;=0,$BJ$17:$BJ$297-(F701*(1+$BF$26)),"")),$BJ$17:$BJ$297-(F701*(1+$BF$26)),0))</f>
        <v>9.3250000000000319E-2</v>
      </c>
      <c r="K701" s="59">
        <f t="array" ref="K701">INDEX($BJ$17:$BJ$297,MATCH(MIN(IF($BJ$17:$BJ$297-(G701*(1+$BF$26))&gt;=0,$BJ$17:$BJ$297-(G701*(1+$BF$26)),"")),$BJ$17:$BJ$297-(G701*(1+$BF$26)),0))</f>
        <v>9.570000000000034E-2</v>
      </c>
      <c r="L701" s="62">
        <f t="array" ref="L701">INDEX($BJ$17:$BJ$297,MATCH(MIN(IF($BJ$17:$BJ$297-(H701*(1+$BF$26))&gt;=0,$BJ$17:$BJ$297-(H701*(1+$BF$26)),"")),$BJ$17:$BJ$297-(H701*(1+$BF$26)),0))</f>
        <v>9.570000000000034E-2</v>
      </c>
    </row>
    <row r="702" spans="1:12" x14ac:dyDescent="0.25">
      <c r="A702" s="70" t="str">
        <f>+'3.1.16'!A687</f>
        <v>2016-12-01</v>
      </c>
      <c r="B702" s="57" t="str">
        <f>+'3.1.16'!B687</f>
        <v>2019-11-30</v>
      </c>
      <c r="C702" s="57">
        <f>+'3.1.16'!C687</f>
        <v>36</v>
      </c>
      <c r="D702" s="57" t="str">
        <f>+'3.1.16'!D687</f>
        <v>COMMONWEALTH-NS</v>
      </c>
      <c r="E702" s="57" t="s">
        <v>370</v>
      </c>
      <c r="F702" s="81">
        <f>IF($E$11="",'3.1.16'!Y687/1000,Matrix!$E$11+('3.1.16'!Y687/1000))</f>
        <v>9.0362827741713572E-2</v>
      </c>
      <c r="G702" s="60">
        <f>IF($E$11="",'3.1.16'!Z687/1000,Matrix!$E$11+('3.1.16'!Z687/1000))</f>
        <v>9.2662827741713569E-2</v>
      </c>
      <c r="H702" s="63">
        <f>IF($E$11="",'3.1.16'!AA687/1000,Matrix!$E$11+('3.1.16'!AA687/1000))</f>
        <v>9.2862827741713574E-2</v>
      </c>
      <c r="I702" s="56"/>
      <c r="J702" s="75">
        <f t="array" ref="J702">INDEX($BJ$17:$BJ$297,MATCH(MIN(IF($BJ$17:$BJ$297-(F702*(1+$BF$26))&gt;=0,$BJ$17:$BJ$297-(F702*(1+$BF$26)),"")),$BJ$17:$BJ$297-(F702*(1+$BF$26)),0))</f>
        <v>9.0800000000000297E-2</v>
      </c>
      <c r="K702" s="60">
        <f t="array" ref="K702">INDEX($BJ$17:$BJ$297,MATCH(MIN(IF($BJ$17:$BJ$297-(G702*(1+$BF$26))&gt;=0,$BJ$17:$BJ$297-(G702*(1+$BF$26)),"")),$BJ$17:$BJ$297-(G702*(1+$BF$26)),0))</f>
        <v>9.3250000000000319E-2</v>
      </c>
      <c r="L702" s="63">
        <f t="array" ref="L702">INDEX($BJ$17:$BJ$297,MATCH(MIN(IF($BJ$17:$BJ$297-(H702*(1+$BF$26))&gt;=0,$BJ$17:$BJ$297-(H702*(1+$BF$26)),"")),$BJ$17:$BJ$297-(H702*(1+$BF$26)),0))</f>
        <v>9.3250000000000319E-2</v>
      </c>
    </row>
    <row r="703" spans="1:12" x14ac:dyDescent="0.25">
      <c r="A703" s="68" t="str">
        <f>+'3.1.16'!A688</f>
        <v>2017-01-01</v>
      </c>
      <c r="B703" s="55" t="str">
        <f>+'3.1.16'!B688</f>
        <v>2017-12-31</v>
      </c>
      <c r="C703" s="55">
        <f>+'3.1.16'!C688</f>
        <v>12</v>
      </c>
      <c r="D703" s="55" t="str">
        <f>+'3.1.16'!D688</f>
        <v>COMMONWEALTH-NS</v>
      </c>
      <c r="E703" s="55" t="s">
        <v>370</v>
      </c>
      <c r="F703" s="80">
        <f>IF($E$11="",'3.1.16'!Y688/1000,Matrix!$E$11+('3.1.16'!Y688/1000))</f>
        <v>8.3634433158715174E-2</v>
      </c>
      <c r="G703" s="58">
        <f>IF($E$11="",'3.1.16'!Z688/1000,Matrix!$E$11+('3.1.16'!Z688/1000))</f>
        <v>8.5934433158715171E-2</v>
      </c>
      <c r="H703" s="61">
        <f>IF($E$11="",'3.1.16'!AA688/1000,Matrix!$E$11+('3.1.16'!AA688/1000))</f>
        <v>8.6134433158715162E-2</v>
      </c>
      <c r="I703" s="55"/>
      <c r="J703" s="73">
        <f t="array" ref="J703">INDEX($BJ$17:$BJ$297,MATCH(MIN(IF($BJ$17:$BJ$297-(F703*(1+$BF$26))&gt;=0,$BJ$17:$BJ$297-(F703*(1+$BF$26)),"")),$BJ$17:$BJ$297-(F703*(1+$BF$26)),0))</f>
        <v>8.4150000000000238E-2</v>
      </c>
      <c r="K703" s="58">
        <f t="array" ref="K703">INDEX($BJ$17:$BJ$297,MATCH(MIN(IF($BJ$17:$BJ$297-(G703*(1+$BF$26))&gt;=0,$BJ$17:$BJ$297-(G703*(1+$BF$26)),"")),$BJ$17:$BJ$297-(G703*(1+$BF$26)),0))</f>
        <v>8.6250000000000257E-2</v>
      </c>
      <c r="L703" s="61">
        <f t="array" ref="L703">INDEX($BJ$17:$BJ$297,MATCH(MIN(IF($BJ$17:$BJ$297-(H703*(1+$BF$26))&gt;=0,$BJ$17:$BJ$297-(H703*(1+$BF$26)),"")),$BJ$17:$BJ$297-(H703*(1+$BF$26)),0))</f>
        <v>8.660000000000026E-2</v>
      </c>
    </row>
    <row r="704" spans="1:12" x14ac:dyDescent="0.25">
      <c r="A704" s="69" t="str">
        <f>+'3.1.16'!A689</f>
        <v>2017-01-01</v>
      </c>
      <c r="B704" s="56" t="str">
        <f>+'3.1.16'!B689</f>
        <v>2018-06-30</v>
      </c>
      <c r="C704" s="56">
        <f>+'3.1.16'!C689</f>
        <v>18</v>
      </c>
      <c r="D704" s="56" t="str">
        <f>+'3.1.16'!D689</f>
        <v>COMMONWEALTH-NS</v>
      </c>
      <c r="E704" s="56" t="s">
        <v>370</v>
      </c>
      <c r="F704" s="79">
        <f>IF($E$11="",'3.1.16'!Y689/1000,Matrix!$E$11+('3.1.16'!Y689/1000))</f>
        <v>8.8443213446312161E-2</v>
      </c>
      <c r="G704" s="59">
        <f>IF($E$11="",'3.1.16'!Z689/1000,Matrix!$E$11+('3.1.16'!Z689/1000))</f>
        <v>9.0743213446312157E-2</v>
      </c>
      <c r="H704" s="62">
        <f>IF($E$11="",'3.1.16'!AA689/1000,Matrix!$E$11+('3.1.16'!AA689/1000))</f>
        <v>9.0943213446312163E-2</v>
      </c>
      <c r="I704" s="56"/>
      <c r="J704" s="74">
        <f t="array" ref="J704">INDEX($BJ$17:$BJ$297,MATCH(MIN(IF($BJ$17:$BJ$297-(F704*(1+$BF$26))&gt;=0,$BJ$17:$BJ$297-(F704*(1+$BF$26)),"")),$BJ$17:$BJ$297-(F704*(1+$BF$26)),0))</f>
        <v>8.9050000000000282E-2</v>
      </c>
      <c r="K704" s="59">
        <f t="array" ref="K704">INDEX($BJ$17:$BJ$297,MATCH(MIN(IF($BJ$17:$BJ$297-(G704*(1+$BF$26))&gt;=0,$BJ$17:$BJ$297-(G704*(1+$BF$26)),"")),$BJ$17:$BJ$297-(G704*(1+$BF$26)),0))</f>
        <v>9.11500000000003E-2</v>
      </c>
      <c r="L704" s="62">
        <f t="array" ref="L704">INDEX($BJ$17:$BJ$297,MATCH(MIN(IF($BJ$17:$BJ$297-(H704*(1+$BF$26))&gt;=0,$BJ$17:$BJ$297-(H704*(1+$BF$26)),"")),$BJ$17:$BJ$297-(H704*(1+$BF$26)),0))</f>
        <v>9.1500000000000303E-2</v>
      </c>
    </row>
    <row r="705" spans="1:12" x14ac:dyDescent="0.25">
      <c r="A705" s="69" t="str">
        <f>+'3.1.16'!A690</f>
        <v>2017-01-01</v>
      </c>
      <c r="B705" s="56" t="str">
        <f>+'3.1.16'!B690</f>
        <v>2018-12-31</v>
      </c>
      <c r="C705" s="56">
        <f>+'3.1.16'!C690</f>
        <v>24</v>
      </c>
      <c r="D705" s="56" t="str">
        <f>+'3.1.16'!D690</f>
        <v>COMMONWEALTH-NS</v>
      </c>
      <c r="E705" s="56" t="s">
        <v>370</v>
      </c>
      <c r="F705" s="79">
        <f>IF($E$11="",'3.1.16'!Y690/1000,Matrix!$E$11+('3.1.16'!Y690/1000))</f>
        <v>8.9288817693450429E-2</v>
      </c>
      <c r="G705" s="59">
        <f>IF($E$11="",'3.1.16'!Z690/1000,Matrix!$E$11+('3.1.16'!Z690/1000))</f>
        <v>9.1588817693450425E-2</v>
      </c>
      <c r="H705" s="62">
        <f>IF($E$11="",'3.1.16'!AA690/1000,Matrix!$E$11+('3.1.16'!AA690/1000))</f>
        <v>9.1788817693450431E-2</v>
      </c>
      <c r="I705" s="56"/>
      <c r="J705" s="74">
        <f t="array" ref="J705">INDEX($BJ$17:$BJ$297,MATCH(MIN(IF($BJ$17:$BJ$297-(F705*(1+$BF$26))&gt;=0,$BJ$17:$BJ$297-(F705*(1+$BF$26)),"")),$BJ$17:$BJ$297-(F705*(1+$BF$26)),0))</f>
        <v>8.9750000000000288E-2</v>
      </c>
      <c r="K705" s="59">
        <f t="array" ref="K705">INDEX($BJ$17:$BJ$297,MATCH(MIN(IF($BJ$17:$BJ$297-(G705*(1+$BF$26))&gt;=0,$BJ$17:$BJ$297-(G705*(1+$BF$26)),"")),$BJ$17:$BJ$297-(G705*(1+$BF$26)),0))</f>
        <v>9.2200000000000309E-2</v>
      </c>
      <c r="L705" s="62">
        <f t="array" ref="L705">INDEX($BJ$17:$BJ$297,MATCH(MIN(IF($BJ$17:$BJ$297-(H705*(1+$BF$26))&gt;=0,$BJ$17:$BJ$297-(H705*(1+$BF$26)),"")),$BJ$17:$BJ$297-(H705*(1+$BF$26)),0))</f>
        <v>9.2200000000000309E-2</v>
      </c>
    </row>
    <row r="706" spans="1:12" x14ac:dyDescent="0.25">
      <c r="A706" s="69" t="str">
        <f>+'3.1.16'!A691</f>
        <v>2017-01-01</v>
      </c>
      <c r="B706" s="56" t="str">
        <f>+'3.1.16'!B691</f>
        <v>2019-06-30</v>
      </c>
      <c r="C706" s="56">
        <f>+'3.1.16'!C691</f>
        <v>30</v>
      </c>
      <c r="D706" s="56" t="str">
        <f>+'3.1.16'!D691</f>
        <v>COMMONWEALTH-NS</v>
      </c>
      <c r="E706" s="56" t="s">
        <v>370</v>
      </c>
      <c r="F706" s="79">
        <f>IF($E$11="",'3.1.16'!Y691/1000,Matrix!$E$11+('3.1.16'!Y691/1000))</f>
        <v>9.2672994659020264E-2</v>
      </c>
      <c r="G706" s="59">
        <f>IF($E$11="",'3.1.16'!Z691/1000,Matrix!$E$11+('3.1.16'!Z691/1000))</f>
        <v>9.497299465902026E-2</v>
      </c>
      <c r="H706" s="62">
        <f>IF($E$11="",'3.1.16'!AA691/1000,Matrix!$E$11+('3.1.16'!AA691/1000))</f>
        <v>9.5172994659020266E-2</v>
      </c>
      <c r="I706" s="56"/>
      <c r="J706" s="74">
        <f t="array" ref="J706">INDEX($BJ$17:$BJ$297,MATCH(MIN(IF($BJ$17:$BJ$297-(F706*(1+$BF$26))&gt;=0,$BJ$17:$BJ$297-(F706*(1+$BF$26)),"")),$BJ$17:$BJ$297-(F706*(1+$BF$26)),0))</f>
        <v>9.3250000000000319E-2</v>
      </c>
      <c r="K706" s="59">
        <f t="array" ref="K706">INDEX($BJ$17:$BJ$297,MATCH(MIN(IF($BJ$17:$BJ$297-(G706*(1+$BF$26))&gt;=0,$BJ$17:$BJ$297-(G706*(1+$BF$26)),"")),$BJ$17:$BJ$297-(G706*(1+$BF$26)),0))</f>
        <v>9.5350000000000337E-2</v>
      </c>
      <c r="L706" s="62">
        <f t="array" ref="L706">INDEX($BJ$17:$BJ$297,MATCH(MIN(IF($BJ$17:$BJ$297-(H706*(1+$BF$26))&gt;=0,$BJ$17:$BJ$297-(H706*(1+$BF$26)),"")),$BJ$17:$BJ$297-(H706*(1+$BF$26)),0))</f>
        <v>9.570000000000034E-2</v>
      </c>
    </row>
    <row r="707" spans="1:12" x14ac:dyDescent="0.25">
      <c r="A707" s="70" t="str">
        <f>+'3.1.16'!A692</f>
        <v>2017-01-01</v>
      </c>
      <c r="B707" s="57" t="str">
        <f>+'3.1.16'!B692</f>
        <v>2019-12-31</v>
      </c>
      <c r="C707" s="57">
        <f>+'3.1.16'!C692</f>
        <v>36</v>
      </c>
      <c r="D707" s="57" t="str">
        <f>+'3.1.16'!D692</f>
        <v>COMMONWEALTH-NS</v>
      </c>
      <c r="E707" s="57" t="s">
        <v>370</v>
      </c>
      <c r="F707" s="81">
        <f>IF($E$11="",'3.1.16'!Y692/1000,Matrix!$E$11+('3.1.16'!Y692/1000))</f>
        <v>9.0812849247610183E-2</v>
      </c>
      <c r="G707" s="60">
        <f>IF($E$11="",'3.1.16'!Z692/1000,Matrix!$E$11+('3.1.16'!Z692/1000))</f>
        <v>9.311284924761018E-2</v>
      </c>
      <c r="H707" s="63">
        <f>IF($E$11="",'3.1.16'!AA692/1000,Matrix!$E$11+('3.1.16'!AA692/1000))</f>
        <v>9.3312849247610186E-2</v>
      </c>
      <c r="I707" s="56"/>
      <c r="J707" s="75">
        <f t="array" ref="J707">INDEX($BJ$17:$BJ$297,MATCH(MIN(IF($BJ$17:$BJ$297-(F707*(1+$BF$26))&gt;=0,$BJ$17:$BJ$297-(F707*(1+$BF$26)),"")),$BJ$17:$BJ$297-(F707*(1+$BF$26)),0))</f>
        <v>9.11500000000003E-2</v>
      </c>
      <c r="K707" s="60">
        <f t="array" ref="K707">INDEX($BJ$17:$BJ$297,MATCH(MIN(IF($BJ$17:$BJ$297-(G707*(1+$BF$26))&gt;=0,$BJ$17:$BJ$297-(G707*(1+$BF$26)),"")),$BJ$17:$BJ$297-(G707*(1+$BF$26)),0))</f>
        <v>9.3600000000000322E-2</v>
      </c>
      <c r="L707" s="63">
        <f t="array" ref="L707">INDEX($BJ$17:$BJ$297,MATCH(MIN(IF($BJ$17:$BJ$297-(H707*(1+$BF$26))&gt;=0,$BJ$17:$BJ$297-(H707*(1+$BF$26)),"")),$BJ$17:$BJ$297-(H707*(1+$BF$26)),0))</f>
        <v>9.3950000000000325E-2</v>
      </c>
    </row>
    <row r="708" spans="1:12" x14ac:dyDescent="0.25">
      <c r="A708" s="68" t="str">
        <f>+'3.1.16'!A693</f>
        <v>2017-02-01</v>
      </c>
      <c r="B708" s="55" t="str">
        <f>+'3.1.16'!B693</f>
        <v>2018-01-31</v>
      </c>
      <c r="C708" s="55">
        <f>+'3.1.16'!C693</f>
        <v>12</v>
      </c>
      <c r="D708" s="55" t="str">
        <f>+'3.1.16'!D693</f>
        <v>COMMONWEALTH-NS</v>
      </c>
      <c r="E708" s="55" t="s">
        <v>370</v>
      </c>
      <c r="F708" s="80">
        <f>IF($E$11="",'3.1.16'!Y693/1000,Matrix!$E$11+('3.1.16'!Y693/1000))</f>
        <v>8.4845099961582598E-2</v>
      </c>
      <c r="G708" s="58">
        <f>IF($E$11="",'3.1.16'!Z693/1000,Matrix!$E$11+('3.1.16'!Z693/1000))</f>
        <v>8.7145099961582609E-2</v>
      </c>
      <c r="H708" s="61">
        <f>IF($E$11="",'3.1.16'!AA693/1000,Matrix!$E$11+('3.1.16'!AA693/1000))</f>
        <v>8.7345099961582601E-2</v>
      </c>
      <c r="I708" s="55"/>
      <c r="J708" s="73">
        <f t="array" ref="J708">INDEX($BJ$17:$BJ$297,MATCH(MIN(IF($BJ$17:$BJ$297-(F708*(1+$BF$26))&gt;=0,$BJ$17:$BJ$297-(F708*(1+$BF$26)),"")),$BJ$17:$BJ$297-(F708*(1+$BF$26)),0))</f>
        <v>8.5200000000000248E-2</v>
      </c>
      <c r="K708" s="58">
        <f t="array" ref="K708">INDEX($BJ$17:$BJ$297,MATCH(MIN(IF($BJ$17:$BJ$297-(G708*(1+$BF$26))&gt;=0,$BJ$17:$BJ$297-(G708*(1+$BF$26)),"")),$BJ$17:$BJ$297-(G708*(1+$BF$26)),0))</f>
        <v>8.7650000000000269E-2</v>
      </c>
      <c r="L708" s="61">
        <f t="array" ref="L708">INDEX($BJ$17:$BJ$297,MATCH(MIN(IF($BJ$17:$BJ$297-(H708*(1+$BF$26))&gt;=0,$BJ$17:$BJ$297-(H708*(1+$BF$26)),"")),$BJ$17:$BJ$297-(H708*(1+$BF$26)),0))</f>
        <v>8.7650000000000269E-2</v>
      </c>
    </row>
    <row r="709" spans="1:12" x14ac:dyDescent="0.25">
      <c r="A709" s="69" t="str">
        <f>+'3.1.16'!A694</f>
        <v>2017-02-01</v>
      </c>
      <c r="B709" s="56" t="str">
        <f>+'3.1.16'!B694</f>
        <v>2018-07-31</v>
      </c>
      <c r="C709" s="56">
        <f>+'3.1.16'!C694</f>
        <v>18</v>
      </c>
      <c r="D709" s="56" t="str">
        <f>+'3.1.16'!D694</f>
        <v>COMMONWEALTH-NS</v>
      </c>
      <c r="E709" s="56" t="s">
        <v>370</v>
      </c>
      <c r="F709" s="79">
        <f>IF($E$11="",'3.1.16'!Y694/1000,Matrix!$E$11+('3.1.16'!Y694/1000))</f>
        <v>8.7359984424964857E-2</v>
      </c>
      <c r="G709" s="59">
        <f>IF($E$11="",'3.1.16'!Z694/1000,Matrix!$E$11+('3.1.16'!Z694/1000))</f>
        <v>8.9659984424964853E-2</v>
      </c>
      <c r="H709" s="62">
        <f>IF($E$11="",'3.1.16'!AA694/1000,Matrix!$E$11+('3.1.16'!AA694/1000))</f>
        <v>8.9859984424964845E-2</v>
      </c>
      <c r="I709" s="56"/>
      <c r="J709" s="74">
        <f t="array" ref="J709">INDEX($BJ$17:$BJ$297,MATCH(MIN(IF($BJ$17:$BJ$297-(F709*(1+$BF$26))&gt;=0,$BJ$17:$BJ$297-(F709*(1+$BF$26)),"")),$BJ$17:$BJ$297-(F709*(1+$BF$26)),0))</f>
        <v>8.7650000000000269E-2</v>
      </c>
      <c r="K709" s="59">
        <f t="array" ref="K709">INDEX($BJ$17:$BJ$297,MATCH(MIN(IF($BJ$17:$BJ$297-(G709*(1+$BF$26))&gt;=0,$BJ$17:$BJ$297-(G709*(1+$BF$26)),"")),$BJ$17:$BJ$297-(G709*(1+$BF$26)),0))</f>
        <v>9.0100000000000291E-2</v>
      </c>
      <c r="L709" s="62">
        <f t="array" ref="L709">INDEX($BJ$17:$BJ$297,MATCH(MIN(IF($BJ$17:$BJ$297-(H709*(1+$BF$26))&gt;=0,$BJ$17:$BJ$297-(H709*(1+$BF$26)),"")),$BJ$17:$BJ$297-(H709*(1+$BF$26)),0))</f>
        <v>9.0450000000000294E-2</v>
      </c>
    </row>
    <row r="710" spans="1:12" x14ac:dyDescent="0.25">
      <c r="A710" s="69" t="str">
        <f>+'3.1.16'!A695</f>
        <v>2017-02-01</v>
      </c>
      <c r="B710" s="56" t="str">
        <f>+'3.1.16'!B695</f>
        <v>2019-01-31</v>
      </c>
      <c r="C710" s="56">
        <f>+'3.1.16'!C695</f>
        <v>24</v>
      </c>
      <c r="D710" s="56" t="str">
        <f>+'3.1.16'!D695</f>
        <v>COMMONWEALTH-NS</v>
      </c>
      <c r="E710" s="56" t="s">
        <v>370</v>
      </c>
      <c r="F710" s="79">
        <f>IF($E$11="",'3.1.16'!Y695/1000,Matrix!$E$11+('3.1.16'!Y695/1000))</f>
        <v>9.0420990163471118E-2</v>
      </c>
      <c r="G710" s="59">
        <f>IF($E$11="",'3.1.16'!Z695/1000,Matrix!$E$11+('3.1.16'!Z695/1000))</f>
        <v>9.2720990163471115E-2</v>
      </c>
      <c r="H710" s="62">
        <f>IF($E$11="",'3.1.16'!AA695/1000,Matrix!$E$11+('3.1.16'!AA695/1000))</f>
        <v>9.2920990163471121E-2</v>
      </c>
      <c r="I710" s="56"/>
      <c r="J710" s="74">
        <f t="array" ref="J710">INDEX($BJ$17:$BJ$297,MATCH(MIN(IF($BJ$17:$BJ$297-(F710*(1+$BF$26))&gt;=0,$BJ$17:$BJ$297-(F710*(1+$BF$26)),"")),$BJ$17:$BJ$297-(F710*(1+$BF$26)),0))</f>
        <v>9.0800000000000297E-2</v>
      </c>
      <c r="K710" s="59">
        <f t="array" ref="K710">INDEX($BJ$17:$BJ$297,MATCH(MIN(IF($BJ$17:$BJ$297-(G710*(1+$BF$26))&gt;=0,$BJ$17:$BJ$297-(G710*(1+$BF$26)),"")),$BJ$17:$BJ$297-(G710*(1+$BF$26)),0))</f>
        <v>9.3250000000000319E-2</v>
      </c>
      <c r="L710" s="62">
        <f t="array" ref="L710">INDEX($BJ$17:$BJ$297,MATCH(MIN(IF($BJ$17:$BJ$297-(H710*(1+$BF$26))&gt;=0,$BJ$17:$BJ$297-(H710*(1+$BF$26)),"")),$BJ$17:$BJ$297-(H710*(1+$BF$26)),0))</f>
        <v>9.3250000000000319E-2</v>
      </c>
    </row>
    <row r="711" spans="1:12" x14ac:dyDescent="0.25">
      <c r="A711" s="69" t="str">
        <f>+'3.1.16'!A696</f>
        <v>2017-02-01</v>
      </c>
      <c r="B711" s="56" t="str">
        <f>+'3.1.16'!B696</f>
        <v>2019-07-31</v>
      </c>
      <c r="C711" s="56">
        <f>+'3.1.16'!C696</f>
        <v>30</v>
      </c>
      <c r="D711" s="56" t="str">
        <f>+'3.1.16'!D696</f>
        <v>COMMONWEALTH-NS</v>
      </c>
      <c r="E711" s="56" t="s">
        <v>370</v>
      </c>
      <c r="F711" s="79">
        <f>IF($E$11="",'3.1.16'!Y696/1000,Matrix!$E$11+('3.1.16'!Y696/1000))</f>
        <v>9.1723040864594957E-2</v>
      </c>
      <c r="G711" s="59">
        <f>IF($E$11="",'3.1.16'!Z696/1000,Matrix!$E$11+('3.1.16'!Z696/1000))</f>
        <v>9.4023040864594967E-2</v>
      </c>
      <c r="H711" s="62">
        <f>IF($E$11="",'3.1.16'!AA696/1000,Matrix!$E$11+('3.1.16'!AA696/1000))</f>
        <v>9.4223040864594959E-2</v>
      </c>
      <c r="I711" s="56"/>
      <c r="J711" s="74">
        <f t="array" ref="J711">INDEX($BJ$17:$BJ$297,MATCH(MIN(IF($BJ$17:$BJ$297-(F711*(1+$BF$26))&gt;=0,$BJ$17:$BJ$297-(F711*(1+$BF$26)),"")),$BJ$17:$BJ$297-(F711*(1+$BF$26)),0))</f>
        <v>9.2200000000000309E-2</v>
      </c>
      <c r="K711" s="59">
        <f t="array" ref="K711">INDEX($BJ$17:$BJ$297,MATCH(MIN(IF($BJ$17:$BJ$297-(G711*(1+$BF$26))&gt;=0,$BJ$17:$BJ$297-(G711*(1+$BF$26)),"")),$BJ$17:$BJ$297-(G711*(1+$BF$26)),0))</f>
        <v>9.4650000000000331E-2</v>
      </c>
      <c r="L711" s="62">
        <f t="array" ref="L711">INDEX($BJ$17:$BJ$297,MATCH(MIN(IF($BJ$17:$BJ$297-(H711*(1+$BF$26))&gt;=0,$BJ$17:$BJ$297-(H711*(1+$BF$26)),"")),$BJ$17:$BJ$297-(H711*(1+$BF$26)),0))</f>
        <v>9.4650000000000331E-2</v>
      </c>
    </row>
    <row r="712" spans="1:12" x14ac:dyDescent="0.25">
      <c r="A712" s="70" t="str">
        <f>+'3.1.16'!A697</f>
        <v>2017-02-01</v>
      </c>
      <c r="B712" s="57" t="str">
        <f>+'3.1.16'!B697</f>
        <v>2020-01-31</v>
      </c>
      <c r="C712" s="57">
        <f>+'3.1.16'!C697</f>
        <v>36</v>
      </c>
      <c r="D712" s="57" t="str">
        <f>+'3.1.16'!D697</f>
        <v>COMMONWEALTH-NS</v>
      </c>
      <c r="E712" s="57" t="s">
        <v>370</v>
      </c>
      <c r="F712" s="81">
        <f>IF($E$11="",'3.1.16'!Y697/1000,Matrix!$E$11+('3.1.16'!Y697/1000))</f>
        <v>9.1169697929790919E-2</v>
      </c>
      <c r="G712" s="60">
        <f>IF($E$11="",'3.1.16'!Z697/1000,Matrix!$E$11+('3.1.16'!Z697/1000))</f>
        <v>9.3469697929790915E-2</v>
      </c>
      <c r="H712" s="63">
        <f>IF($E$11="",'3.1.16'!AA697/1000,Matrix!$E$11+('3.1.16'!AA697/1000))</f>
        <v>9.3669697929790907E-2</v>
      </c>
      <c r="I712" s="56"/>
      <c r="J712" s="75">
        <f t="array" ref="J712">INDEX($BJ$17:$BJ$297,MATCH(MIN(IF($BJ$17:$BJ$297-(F712*(1+$BF$26))&gt;=0,$BJ$17:$BJ$297-(F712*(1+$BF$26)),"")),$BJ$17:$BJ$297-(F712*(1+$BF$26)),0))</f>
        <v>9.1500000000000303E-2</v>
      </c>
      <c r="K712" s="60">
        <f t="array" ref="K712">INDEX($BJ$17:$BJ$297,MATCH(MIN(IF($BJ$17:$BJ$297-(G712*(1+$BF$26))&gt;=0,$BJ$17:$BJ$297-(G712*(1+$BF$26)),"")),$BJ$17:$BJ$297-(G712*(1+$BF$26)),0))</f>
        <v>9.3950000000000325E-2</v>
      </c>
      <c r="L712" s="63">
        <f t="array" ref="L712">INDEX($BJ$17:$BJ$297,MATCH(MIN(IF($BJ$17:$BJ$297-(H712*(1+$BF$26))&gt;=0,$BJ$17:$BJ$297-(H712*(1+$BF$26)),"")),$BJ$17:$BJ$297-(H712*(1+$BF$26)),0))</f>
        <v>9.4300000000000328E-2</v>
      </c>
    </row>
    <row r="713" spans="1:12" x14ac:dyDescent="0.25">
      <c r="A713" s="68" t="str">
        <f>+'3.1.16'!A698</f>
        <v>2017-03-01</v>
      </c>
      <c r="B713" s="55" t="str">
        <f>+'3.1.16'!B698</f>
        <v>2018-02-28</v>
      </c>
      <c r="C713" s="55">
        <f>+'3.1.16'!C698</f>
        <v>12</v>
      </c>
      <c r="D713" s="55" t="str">
        <f>+'3.1.16'!D698</f>
        <v>COMMONWEALTH-NS</v>
      </c>
      <c r="E713" s="55" t="s">
        <v>370</v>
      </c>
      <c r="F713" s="80">
        <f>IF($E$11="",'3.1.16'!Y698/1000,Matrix!$E$11+('3.1.16'!Y698/1000))</f>
        <v>8.5991281684941759E-2</v>
      </c>
      <c r="G713" s="58">
        <f>IF($E$11="",'3.1.16'!Z698/1000,Matrix!$E$11+('3.1.16'!Z698/1000))</f>
        <v>8.8291281684941755E-2</v>
      </c>
      <c r="H713" s="61">
        <f>IF($E$11="",'3.1.16'!AA698/1000,Matrix!$E$11+('3.1.16'!AA698/1000))</f>
        <v>8.8491281684941747E-2</v>
      </c>
      <c r="I713" s="55"/>
      <c r="J713" s="73">
        <f t="array" ref="J713">INDEX($BJ$17:$BJ$297,MATCH(MIN(IF($BJ$17:$BJ$297-(F713*(1+$BF$26))&gt;=0,$BJ$17:$BJ$297-(F713*(1+$BF$26)),"")),$BJ$17:$BJ$297-(F713*(1+$BF$26)),0))</f>
        <v>8.660000000000026E-2</v>
      </c>
      <c r="K713" s="58">
        <f t="array" ref="K713">INDEX($BJ$17:$BJ$297,MATCH(MIN(IF($BJ$17:$BJ$297-(G713*(1+$BF$26))&gt;=0,$BJ$17:$BJ$297-(G713*(1+$BF$26)),"")),$BJ$17:$BJ$297-(G713*(1+$BF$26)),0))</f>
        <v>8.8660000000000003E-2</v>
      </c>
      <c r="L713" s="61">
        <f t="array" ref="L713">INDEX($BJ$17:$BJ$297,MATCH(MIN(IF($BJ$17:$BJ$297-(H713*(1+$BF$26))&gt;=0,$BJ$17:$BJ$297-(H713*(1+$BF$26)),"")),$BJ$17:$BJ$297-(H713*(1+$BF$26)),0))</f>
        <v>8.9050000000000282E-2</v>
      </c>
    </row>
    <row r="714" spans="1:12" x14ac:dyDescent="0.25">
      <c r="A714" s="69" t="str">
        <f>+'3.1.16'!A699</f>
        <v>2017-03-01</v>
      </c>
      <c r="B714" s="56" t="str">
        <f>+'3.1.16'!B699</f>
        <v>2018-08-31</v>
      </c>
      <c r="C714" s="56">
        <f>+'3.1.16'!C699</f>
        <v>18</v>
      </c>
      <c r="D714" s="56" t="str">
        <f>+'3.1.16'!D699</f>
        <v>COMMONWEALTH-NS</v>
      </c>
      <c r="E714" s="56" t="s">
        <v>370</v>
      </c>
      <c r="F714" s="79">
        <f>IF($E$11="",'3.1.16'!Y699/1000,Matrix!$E$11+('3.1.16'!Y699/1000))</f>
        <v>8.6299148494328418E-2</v>
      </c>
      <c r="G714" s="59">
        <f>IF($E$11="",'3.1.16'!Z699/1000,Matrix!$E$11+('3.1.16'!Z699/1000))</f>
        <v>8.8599148494328414E-2</v>
      </c>
      <c r="H714" s="62">
        <f>IF($E$11="",'3.1.16'!AA699/1000,Matrix!$E$11+('3.1.16'!AA699/1000))</f>
        <v>8.879914849432842E-2</v>
      </c>
      <c r="I714" s="56"/>
      <c r="J714" s="74">
        <f t="array" ref="J714">INDEX($BJ$17:$BJ$297,MATCH(MIN(IF($BJ$17:$BJ$297-(F714*(1+$BF$26))&gt;=0,$BJ$17:$BJ$297-(F714*(1+$BF$26)),"")),$BJ$17:$BJ$297-(F714*(1+$BF$26)),0))</f>
        <v>8.660000000000026E-2</v>
      </c>
      <c r="K714" s="59">
        <f t="array" ref="K714">INDEX($BJ$17:$BJ$297,MATCH(MIN(IF($BJ$17:$BJ$297-(G714*(1+$BF$26))&gt;=0,$BJ$17:$BJ$297-(G714*(1+$BF$26)),"")),$BJ$17:$BJ$297-(G714*(1+$BF$26)),0))</f>
        <v>8.9050000000000282E-2</v>
      </c>
      <c r="L714" s="62">
        <f t="array" ref="L714">INDEX($BJ$17:$BJ$297,MATCH(MIN(IF($BJ$17:$BJ$297-(H714*(1+$BF$26))&gt;=0,$BJ$17:$BJ$297-(H714*(1+$BF$26)),"")),$BJ$17:$BJ$297-(H714*(1+$BF$26)),0))</f>
        <v>8.9400000000000285E-2</v>
      </c>
    </row>
    <row r="715" spans="1:12" x14ac:dyDescent="0.25">
      <c r="A715" s="69" t="str">
        <f>+'3.1.16'!A700</f>
        <v>2017-03-01</v>
      </c>
      <c r="B715" s="56" t="str">
        <f>+'3.1.16'!B700</f>
        <v>2019-02-28</v>
      </c>
      <c r="C715" s="56">
        <f>+'3.1.16'!C700</f>
        <v>24</v>
      </c>
      <c r="D715" s="56" t="str">
        <f>+'3.1.16'!D700</f>
        <v>COMMONWEALTH-NS</v>
      </c>
      <c r="E715" s="56" t="s">
        <v>370</v>
      </c>
      <c r="F715" s="79">
        <f>IF($E$11="",'3.1.16'!Y700/1000,Matrix!$E$11+('3.1.16'!Y700/1000))</f>
        <v>9.1408742874895407E-2</v>
      </c>
      <c r="G715" s="59">
        <f>IF($E$11="",'3.1.16'!Z700/1000,Matrix!$E$11+('3.1.16'!Z700/1000))</f>
        <v>9.3708742874895404E-2</v>
      </c>
      <c r="H715" s="62">
        <f>IF($E$11="",'3.1.16'!AA700/1000,Matrix!$E$11+('3.1.16'!AA700/1000))</f>
        <v>9.390874287489541E-2</v>
      </c>
      <c r="I715" s="56"/>
      <c r="J715" s="74">
        <f t="array" ref="J715">INDEX($BJ$17:$BJ$297,MATCH(MIN(IF($BJ$17:$BJ$297-(F715*(1+$BF$26))&gt;=0,$BJ$17:$BJ$297-(F715*(1+$BF$26)),"")),$BJ$17:$BJ$297-(F715*(1+$BF$26)),0))</f>
        <v>9.1850000000000306E-2</v>
      </c>
      <c r="K715" s="59">
        <f t="array" ref="K715">INDEX($BJ$17:$BJ$297,MATCH(MIN(IF($BJ$17:$BJ$297-(G715*(1+$BF$26))&gt;=0,$BJ$17:$BJ$297-(G715*(1+$BF$26)),"")),$BJ$17:$BJ$297-(G715*(1+$BF$26)),0))</f>
        <v>9.4300000000000328E-2</v>
      </c>
      <c r="L715" s="62">
        <f t="array" ref="L715">INDEX($BJ$17:$BJ$297,MATCH(MIN(IF($BJ$17:$BJ$297-(H715*(1+$BF$26))&gt;=0,$BJ$17:$BJ$297-(H715*(1+$BF$26)),"")),$BJ$17:$BJ$297-(H715*(1+$BF$26)),0))</f>
        <v>9.4300000000000328E-2</v>
      </c>
    </row>
    <row r="716" spans="1:12" x14ac:dyDescent="0.25">
      <c r="A716" s="69" t="str">
        <f>+'3.1.16'!A701</f>
        <v>2017-03-01</v>
      </c>
      <c r="B716" s="56" t="str">
        <f>+'3.1.16'!B701</f>
        <v>2019-08-31</v>
      </c>
      <c r="C716" s="56">
        <f>+'3.1.16'!C701</f>
        <v>30</v>
      </c>
      <c r="D716" s="56" t="str">
        <f>+'3.1.16'!D701</f>
        <v>COMMONWEALTH-NS</v>
      </c>
      <c r="E716" s="56" t="s">
        <v>370</v>
      </c>
      <c r="F716" s="79">
        <f>IF($E$11="",'3.1.16'!Y701/1000,Matrix!$E$11+('3.1.16'!Y701/1000))</f>
        <v>9.0685434083206631E-2</v>
      </c>
      <c r="G716" s="59">
        <f>IF($E$11="",'3.1.16'!Z701/1000,Matrix!$E$11+('3.1.16'!Z701/1000))</f>
        <v>9.2985434083206628E-2</v>
      </c>
      <c r="H716" s="62">
        <f>IF($E$11="",'3.1.16'!AA701/1000,Matrix!$E$11+('3.1.16'!AA701/1000))</f>
        <v>9.3185434083206634E-2</v>
      </c>
      <c r="I716" s="56"/>
      <c r="J716" s="74">
        <f t="array" ref="J716">INDEX($BJ$17:$BJ$297,MATCH(MIN(IF($BJ$17:$BJ$297-(F716*(1+$BF$26))&gt;=0,$BJ$17:$BJ$297-(F716*(1+$BF$26)),"")),$BJ$17:$BJ$297-(F716*(1+$BF$26)),0))</f>
        <v>9.11500000000003E-2</v>
      </c>
      <c r="K716" s="59">
        <f t="array" ref="K716">INDEX($BJ$17:$BJ$297,MATCH(MIN(IF($BJ$17:$BJ$297-(G716*(1+$BF$26))&gt;=0,$BJ$17:$BJ$297-(G716*(1+$BF$26)),"")),$BJ$17:$BJ$297-(G716*(1+$BF$26)),0))</f>
        <v>9.3600000000000322E-2</v>
      </c>
      <c r="L716" s="62">
        <f t="array" ref="L716">INDEX($BJ$17:$BJ$297,MATCH(MIN(IF($BJ$17:$BJ$297-(H716*(1+$BF$26))&gt;=0,$BJ$17:$BJ$297-(H716*(1+$BF$26)),"")),$BJ$17:$BJ$297-(H716*(1+$BF$26)),0))</f>
        <v>9.3600000000000322E-2</v>
      </c>
    </row>
    <row r="717" spans="1:12" x14ac:dyDescent="0.25">
      <c r="A717" s="70" t="str">
        <f>+'3.1.16'!A702</f>
        <v>2017-03-01</v>
      </c>
      <c r="B717" s="57" t="str">
        <f>+'3.1.16'!B702</f>
        <v>2020-02-29</v>
      </c>
      <c r="C717" s="57">
        <f>+'3.1.16'!C702</f>
        <v>36</v>
      </c>
      <c r="D717" s="57" t="str">
        <f>+'3.1.16'!D702</f>
        <v>COMMONWEALTH-NS</v>
      </c>
      <c r="E717" s="57" t="s">
        <v>370</v>
      </c>
      <c r="F717" s="81">
        <f>IF($E$11="",'3.1.16'!Y702/1000,Matrix!$E$11+('3.1.16'!Y702/1000))</f>
        <v>9.1499166674321716E-2</v>
      </c>
      <c r="G717" s="60">
        <f>IF($E$11="",'3.1.16'!Z702/1000,Matrix!$E$11+('3.1.16'!Z702/1000))</f>
        <v>9.3799166674321713E-2</v>
      </c>
      <c r="H717" s="63">
        <f>IF($E$11="",'3.1.16'!AA702/1000,Matrix!$E$11+('3.1.16'!AA702/1000))</f>
        <v>9.3999166674321719E-2</v>
      </c>
      <c r="I717" s="56"/>
      <c r="J717" s="75">
        <f t="array" ref="J717">INDEX($BJ$17:$BJ$297,MATCH(MIN(IF($BJ$17:$BJ$297-(F717*(1+$BF$26))&gt;=0,$BJ$17:$BJ$297-(F717*(1+$BF$26)),"")),$BJ$17:$BJ$297-(F717*(1+$BF$26)),0))</f>
        <v>9.1850000000000306E-2</v>
      </c>
      <c r="K717" s="60">
        <f t="array" ref="K717">INDEX($BJ$17:$BJ$297,MATCH(MIN(IF($BJ$17:$BJ$297-(G717*(1+$BF$26))&gt;=0,$BJ$17:$BJ$297-(G717*(1+$BF$26)),"")),$BJ$17:$BJ$297-(G717*(1+$BF$26)),0))</f>
        <v>9.4300000000000328E-2</v>
      </c>
      <c r="L717" s="63">
        <f t="array" ref="L717">INDEX($BJ$17:$BJ$297,MATCH(MIN(IF($BJ$17:$BJ$297-(H717*(1+$BF$26))&gt;=0,$BJ$17:$BJ$297-(H717*(1+$BF$26)),"")),$BJ$17:$BJ$297-(H717*(1+$BF$26)),0))</f>
        <v>9.4300000000000328E-2</v>
      </c>
    </row>
    <row r="718" spans="1:12" x14ac:dyDescent="0.25">
      <c r="J718"/>
      <c r="K718"/>
      <c r="L718"/>
    </row>
    <row r="719" spans="1:12" x14ac:dyDescent="0.25">
      <c r="J719"/>
      <c r="K719"/>
      <c r="L719"/>
    </row>
    <row r="720" spans="1:12" x14ac:dyDescent="0.25">
      <c r="J720"/>
      <c r="K720"/>
      <c r="L720"/>
    </row>
    <row r="721" spans="10:12" x14ac:dyDescent="0.25">
      <c r="J721"/>
      <c r="K721"/>
      <c r="L721"/>
    </row>
    <row r="722" spans="10:12" x14ac:dyDescent="0.25">
      <c r="J722"/>
      <c r="K722"/>
      <c r="L722"/>
    </row>
    <row r="723" spans="10:12" x14ac:dyDescent="0.25">
      <c r="J723"/>
      <c r="K723"/>
      <c r="L723"/>
    </row>
    <row r="724" spans="10:12" x14ac:dyDescent="0.25">
      <c r="J724"/>
      <c r="K724"/>
      <c r="L724"/>
    </row>
    <row r="725" spans="10:12" x14ac:dyDescent="0.25">
      <c r="J725"/>
      <c r="K725"/>
      <c r="L725"/>
    </row>
    <row r="726" spans="10:12" x14ac:dyDescent="0.25">
      <c r="J726"/>
      <c r="K726"/>
      <c r="L726"/>
    </row>
    <row r="727" spans="10:12" x14ac:dyDescent="0.25">
      <c r="J727"/>
      <c r="K727"/>
      <c r="L727"/>
    </row>
    <row r="728" spans="10:12" x14ac:dyDescent="0.25">
      <c r="J728"/>
      <c r="K728"/>
      <c r="L728"/>
    </row>
    <row r="729" spans="10:12" x14ac:dyDescent="0.25">
      <c r="J729"/>
      <c r="K729"/>
      <c r="L729"/>
    </row>
    <row r="730" spans="10:12" x14ac:dyDescent="0.25">
      <c r="J730"/>
      <c r="K730"/>
      <c r="L730"/>
    </row>
    <row r="731" spans="10:12" x14ac:dyDescent="0.25">
      <c r="J731"/>
      <c r="K731"/>
      <c r="L731"/>
    </row>
    <row r="732" spans="10:12" x14ac:dyDescent="0.25">
      <c r="J732"/>
      <c r="K732"/>
      <c r="L732"/>
    </row>
    <row r="733" spans="10:12" x14ac:dyDescent="0.25">
      <c r="J733"/>
      <c r="K733"/>
      <c r="L733"/>
    </row>
    <row r="734" spans="10:12" x14ac:dyDescent="0.25">
      <c r="J734"/>
      <c r="K734"/>
      <c r="L734"/>
    </row>
    <row r="735" spans="10:12" x14ac:dyDescent="0.25">
      <c r="J735"/>
      <c r="K735"/>
      <c r="L735"/>
    </row>
    <row r="736" spans="10:12" x14ac:dyDescent="0.25">
      <c r="J736"/>
      <c r="K736"/>
      <c r="L736"/>
    </row>
    <row r="737" spans="10:12" x14ac:dyDescent="0.25">
      <c r="J737"/>
      <c r="K737"/>
      <c r="L737"/>
    </row>
    <row r="738" spans="10:12" x14ac:dyDescent="0.25">
      <c r="J738"/>
      <c r="K738"/>
      <c r="L738"/>
    </row>
    <row r="739" spans="10:12" x14ac:dyDescent="0.25">
      <c r="J739"/>
      <c r="K739"/>
      <c r="L739"/>
    </row>
    <row r="740" spans="10:12" x14ac:dyDescent="0.25">
      <c r="J740"/>
      <c r="K740"/>
      <c r="L740"/>
    </row>
    <row r="741" spans="10:12" x14ac:dyDescent="0.25">
      <c r="J741"/>
      <c r="K741"/>
      <c r="L741"/>
    </row>
    <row r="742" spans="10:12" x14ac:dyDescent="0.25">
      <c r="J742"/>
      <c r="K742"/>
      <c r="L742"/>
    </row>
    <row r="743" spans="10:12" x14ac:dyDescent="0.25">
      <c r="J743"/>
      <c r="K743"/>
      <c r="L743"/>
    </row>
    <row r="744" spans="10:12" x14ac:dyDescent="0.25">
      <c r="J744"/>
      <c r="K744"/>
      <c r="L744"/>
    </row>
    <row r="745" spans="10:12" x14ac:dyDescent="0.25">
      <c r="J745"/>
      <c r="K745"/>
      <c r="L745"/>
    </row>
    <row r="746" spans="10:12" x14ac:dyDescent="0.25">
      <c r="J746"/>
      <c r="K746"/>
      <c r="L746"/>
    </row>
    <row r="747" spans="10:12" x14ac:dyDescent="0.25">
      <c r="J747"/>
      <c r="K747"/>
      <c r="L747"/>
    </row>
    <row r="748" spans="10:12" x14ac:dyDescent="0.25">
      <c r="J748"/>
      <c r="K748"/>
      <c r="L748"/>
    </row>
    <row r="749" spans="10:12" x14ac:dyDescent="0.25">
      <c r="J749"/>
      <c r="K749"/>
      <c r="L749"/>
    </row>
    <row r="750" spans="10:12" x14ac:dyDescent="0.25">
      <c r="J750"/>
      <c r="K750"/>
      <c r="L750"/>
    </row>
    <row r="751" spans="10:12" x14ac:dyDescent="0.25">
      <c r="J751"/>
      <c r="K751"/>
      <c r="L751"/>
    </row>
    <row r="752" spans="10:12" x14ac:dyDescent="0.25">
      <c r="J752"/>
      <c r="K752"/>
      <c r="L752"/>
    </row>
    <row r="753" spans="10:12" x14ac:dyDescent="0.25">
      <c r="J753"/>
      <c r="K753"/>
      <c r="L753"/>
    </row>
    <row r="754" spans="10:12" x14ac:dyDescent="0.25">
      <c r="J754"/>
      <c r="K754"/>
      <c r="L754"/>
    </row>
    <row r="755" spans="10:12" x14ac:dyDescent="0.25">
      <c r="J755"/>
      <c r="K755"/>
      <c r="L755"/>
    </row>
    <row r="756" spans="10:12" x14ac:dyDescent="0.25">
      <c r="J756"/>
      <c r="K756"/>
      <c r="L756"/>
    </row>
    <row r="757" spans="10:12" x14ac:dyDescent="0.25">
      <c r="J757"/>
      <c r="K757"/>
      <c r="L757"/>
    </row>
    <row r="758" spans="10:12" x14ac:dyDescent="0.25">
      <c r="J758"/>
      <c r="K758"/>
      <c r="L758"/>
    </row>
    <row r="759" spans="10:12" x14ac:dyDescent="0.25">
      <c r="J759"/>
      <c r="K759"/>
      <c r="L759"/>
    </row>
    <row r="760" spans="10:12" x14ac:dyDescent="0.25">
      <c r="J760"/>
      <c r="K760"/>
      <c r="L760"/>
    </row>
    <row r="761" spans="10:12" x14ac:dyDescent="0.25">
      <c r="J761"/>
      <c r="K761"/>
      <c r="L761"/>
    </row>
    <row r="762" spans="10:12" x14ac:dyDescent="0.25">
      <c r="J762"/>
      <c r="K762"/>
      <c r="L762"/>
    </row>
    <row r="763" spans="10:12" x14ac:dyDescent="0.25">
      <c r="J763"/>
      <c r="K763"/>
      <c r="L763"/>
    </row>
    <row r="764" spans="10:12" x14ac:dyDescent="0.25">
      <c r="J764"/>
      <c r="K764"/>
      <c r="L764"/>
    </row>
    <row r="765" spans="10:12" x14ac:dyDescent="0.25">
      <c r="J765"/>
      <c r="K765"/>
      <c r="L765"/>
    </row>
    <row r="766" spans="10:12" x14ac:dyDescent="0.25">
      <c r="J766"/>
      <c r="K766"/>
      <c r="L766"/>
    </row>
    <row r="767" spans="10:12" x14ac:dyDescent="0.25">
      <c r="J767"/>
      <c r="K767"/>
      <c r="L767"/>
    </row>
    <row r="768" spans="10:12" x14ac:dyDescent="0.25">
      <c r="J768"/>
      <c r="K768"/>
      <c r="L768"/>
    </row>
    <row r="769" spans="10:12" x14ac:dyDescent="0.25">
      <c r="J769"/>
      <c r="K769"/>
      <c r="L769"/>
    </row>
    <row r="770" spans="10:12" x14ac:dyDescent="0.25">
      <c r="J770"/>
      <c r="K770"/>
      <c r="L770"/>
    </row>
    <row r="771" spans="10:12" x14ac:dyDescent="0.25">
      <c r="J771"/>
      <c r="K771"/>
      <c r="L771"/>
    </row>
    <row r="772" spans="10:12" x14ac:dyDescent="0.25">
      <c r="J772"/>
      <c r="K772"/>
      <c r="L772"/>
    </row>
    <row r="773" spans="10:12" x14ac:dyDescent="0.25">
      <c r="J773"/>
      <c r="K773"/>
      <c r="L773"/>
    </row>
    <row r="774" spans="10:12" x14ac:dyDescent="0.25">
      <c r="J774"/>
      <c r="K774"/>
      <c r="L774"/>
    </row>
    <row r="775" spans="10:12" x14ac:dyDescent="0.25">
      <c r="J775"/>
      <c r="K775"/>
      <c r="L775"/>
    </row>
    <row r="776" spans="10:12" x14ac:dyDescent="0.25">
      <c r="J776"/>
      <c r="K776"/>
      <c r="L776"/>
    </row>
    <row r="777" spans="10:12" x14ac:dyDescent="0.25">
      <c r="J777"/>
      <c r="K777"/>
      <c r="L777"/>
    </row>
    <row r="778" spans="10:12" x14ac:dyDescent="0.25">
      <c r="J778"/>
      <c r="K778"/>
      <c r="L778"/>
    </row>
    <row r="779" spans="10:12" x14ac:dyDescent="0.25">
      <c r="J779"/>
      <c r="K779"/>
      <c r="L779"/>
    </row>
    <row r="780" spans="10:12" x14ac:dyDescent="0.25">
      <c r="J780"/>
      <c r="K780"/>
      <c r="L780"/>
    </row>
    <row r="781" spans="10:12" x14ac:dyDescent="0.25">
      <c r="J781"/>
      <c r="K781"/>
      <c r="L781"/>
    </row>
    <row r="782" spans="10:12" x14ac:dyDescent="0.25">
      <c r="J782"/>
      <c r="K782"/>
      <c r="L782"/>
    </row>
    <row r="783" spans="10:12" x14ac:dyDescent="0.25">
      <c r="J783"/>
      <c r="K783"/>
      <c r="L783"/>
    </row>
    <row r="784" spans="10:12" x14ac:dyDescent="0.25">
      <c r="J784"/>
      <c r="K784"/>
      <c r="L784"/>
    </row>
    <row r="785" spans="10:12" x14ac:dyDescent="0.25">
      <c r="J785"/>
      <c r="K785"/>
      <c r="L785"/>
    </row>
    <row r="786" spans="10:12" x14ac:dyDescent="0.25">
      <c r="J786"/>
      <c r="K786"/>
      <c r="L786"/>
    </row>
    <row r="787" spans="10:12" x14ac:dyDescent="0.25">
      <c r="J787"/>
      <c r="K787"/>
      <c r="L787"/>
    </row>
    <row r="788" spans="10:12" x14ac:dyDescent="0.25">
      <c r="J788"/>
      <c r="K788"/>
      <c r="L788"/>
    </row>
    <row r="789" spans="10:12" x14ac:dyDescent="0.25">
      <c r="J789"/>
      <c r="K789"/>
      <c r="L789"/>
    </row>
    <row r="790" spans="10:12" x14ac:dyDescent="0.25">
      <c r="J790"/>
      <c r="K790"/>
      <c r="L790"/>
    </row>
    <row r="791" spans="10:12" x14ac:dyDescent="0.25">
      <c r="J791"/>
      <c r="K791"/>
      <c r="L791"/>
    </row>
    <row r="792" spans="10:12" x14ac:dyDescent="0.25">
      <c r="J792"/>
      <c r="K792"/>
      <c r="L792"/>
    </row>
    <row r="793" spans="10:12" x14ac:dyDescent="0.25">
      <c r="J793"/>
      <c r="K793"/>
      <c r="L793"/>
    </row>
    <row r="794" spans="10:12" x14ac:dyDescent="0.25">
      <c r="J794"/>
      <c r="K794"/>
      <c r="L794"/>
    </row>
    <row r="795" spans="10:12" x14ac:dyDescent="0.25">
      <c r="J795"/>
      <c r="K795"/>
      <c r="L795"/>
    </row>
    <row r="796" spans="10:12" x14ac:dyDescent="0.25">
      <c r="J796"/>
      <c r="K796"/>
      <c r="L796"/>
    </row>
    <row r="797" spans="10:12" x14ac:dyDescent="0.25">
      <c r="J797"/>
      <c r="K797"/>
      <c r="L797"/>
    </row>
    <row r="798" spans="10:12" x14ac:dyDescent="0.25">
      <c r="J798"/>
      <c r="K798"/>
      <c r="L798"/>
    </row>
    <row r="799" spans="10:12" x14ac:dyDescent="0.25">
      <c r="J799"/>
      <c r="K799"/>
      <c r="L799"/>
    </row>
    <row r="800" spans="10:12" x14ac:dyDescent="0.25">
      <c r="J800"/>
      <c r="K800"/>
      <c r="L800"/>
    </row>
    <row r="801" spans="10:12" x14ac:dyDescent="0.25">
      <c r="J801"/>
      <c r="K801"/>
      <c r="L801"/>
    </row>
    <row r="802" spans="10:12" x14ac:dyDescent="0.25">
      <c r="J802"/>
      <c r="K802"/>
      <c r="L802"/>
    </row>
    <row r="803" spans="10:12" x14ac:dyDescent="0.25">
      <c r="J803"/>
      <c r="K803"/>
      <c r="L803"/>
    </row>
    <row r="804" spans="10:12" x14ac:dyDescent="0.25">
      <c r="J804"/>
      <c r="K804"/>
      <c r="L804"/>
    </row>
    <row r="805" spans="10:12" x14ac:dyDescent="0.25">
      <c r="J805"/>
      <c r="K805"/>
      <c r="L805"/>
    </row>
    <row r="806" spans="10:12" x14ac:dyDescent="0.25">
      <c r="J806"/>
      <c r="K806"/>
      <c r="L806"/>
    </row>
    <row r="807" spans="10:12" x14ac:dyDescent="0.25">
      <c r="J807"/>
      <c r="K807"/>
      <c r="L807"/>
    </row>
    <row r="808" spans="10:12" x14ac:dyDescent="0.25">
      <c r="J808"/>
      <c r="K808"/>
      <c r="L808"/>
    </row>
    <row r="809" spans="10:12" x14ac:dyDescent="0.25">
      <c r="J809"/>
      <c r="K809"/>
      <c r="L809"/>
    </row>
    <row r="810" spans="10:12" x14ac:dyDescent="0.25">
      <c r="J810"/>
      <c r="K810"/>
      <c r="L810"/>
    </row>
    <row r="811" spans="10:12" x14ac:dyDescent="0.25">
      <c r="J811"/>
      <c r="K811"/>
      <c r="L811"/>
    </row>
    <row r="812" spans="10:12" x14ac:dyDescent="0.25">
      <c r="J812"/>
      <c r="K812"/>
      <c r="L812"/>
    </row>
    <row r="813" spans="10:12" x14ac:dyDescent="0.25">
      <c r="J813"/>
      <c r="K813"/>
      <c r="L813"/>
    </row>
    <row r="814" spans="10:12" x14ac:dyDescent="0.25">
      <c r="J814"/>
      <c r="K814"/>
      <c r="L814"/>
    </row>
    <row r="815" spans="10:12" x14ac:dyDescent="0.25">
      <c r="J815"/>
      <c r="K815"/>
      <c r="L815"/>
    </row>
    <row r="816" spans="10:12" x14ac:dyDescent="0.25">
      <c r="J816"/>
      <c r="K816"/>
      <c r="L816"/>
    </row>
    <row r="817" spans="10:12" x14ac:dyDescent="0.25">
      <c r="J817"/>
      <c r="K817"/>
      <c r="L817"/>
    </row>
    <row r="818" spans="10:12" x14ac:dyDescent="0.25">
      <c r="J818"/>
      <c r="K818"/>
      <c r="L818"/>
    </row>
    <row r="819" spans="10:12" x14ac:dyDescent="0.25">
      <c r="J819"/>
      <c r="K819"/>
      <c r="L819"/>
    </row>
    <row r="820" spans="10:12" x14ac:dyDescent="0.25">
      <c r="J820"/>
      <c r="K820"/>
      <c r="L820"/>
    </row>
    <row r="821" spans="10:12" x14ac:dyDescent="0.25">
      <c r="J821"/>
      <c r="K821"/>
      <c r="L821"/>
    </row>
    <row r="822" spans="10:12" x14ac:dyDescent="0.25">
      <c r="J822"/>
      <c r="K822"/>
      <c r="L822"/>
    </row>
    <row r="823" spans="10:12" x14ac:dyDescent="0.25">
      <c r="J823"/>
      <c r="K823"/>
      <c r="L823"/>
    </row>
    <row r="824" spans="10:12" x14ac:dyDescent="0.25">
      <c r="J824"/>
      <c r="K824"/>
      <c r="L824"/>
    </row>
    <row r="825" spans="10:12" x14ac:dyDescent="0.25">
      <c r="J825"/>
      <c r="K825"/>
      <c r="L825"/>
    </row>
    <row r="826" spans="10:12" x14ac:dyDescent="0.25">
      <c r="J826"/>
      <c r="K826"/>
      <c r="L826"/>
    </row>
    <row r="827" spans="10:12" x14ac:dyDescent="0.25">
      <c r="J827"/>
      <c r="K827"/>
      <c r="L827"/>
    </row>
    <row r="828" spans="10:12" x14ac:dyDescent="0.25">
      <c r="J828"/>
      <c r="K828"/>
      <c r="L828"/>
    </row>
    <row r="829" spans="10:12" x14ac:dyDescent="0.25">
      <c r="J829"/>
      <c r="K829"/>
      <c r="L829"/>
    </row>
    <row r="830" spans="10:12" x14ac:dyDescent="0.25">
      <c r="J830"/>
      <c r="K830"/>
      <c r="L830"/>
    </row>
  </sheetData>
  <sheetProtection algorithmName="SHA-512" hashValue="30klDz007uWS6rRVIQHUCgrAykhK/kWCZ2q2EwybBVD9aXYwgQiJY1Q3R6O6T9FmMLU1XrBaZAjDlC+ao7v1Hw==" saltValue="4xJ3iuELCmbEh0dwldYcYA==" spinCount="100000" sheet="1" objects="1" scenarios="1"/>
  <mergeCells count="4">
    <mergeCell ref="J16:L16"/>
    <mergeCell ref="F16:H16"/>
    <mergeCell ref="AQ16:AR16"/>
    <mergeCell ref="AS16:AT16"/>
  </mergeCells>
  <dataValidations disablePrompts="1" count="1">
    <dataValidation type="decimal" allowBlank="1" showInputMessage="1" showErrorMessage="1" promptTitle="Rate Factor:" prompt="5 digit decimal field" sqref="BI218:BI232">
      <formula1>0.00001</formula1>
      <formula2>0.25</formula2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3.1.16</vt:lpstr>
      <vt:lpstr>Matrix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Chong</dc:creator>
  <cp:lastModifiedBy>David Chong</cp:lastModifiedBy>
  <dcterms:created xsi:type="dcterms:W3CDTF">2016-02-03T16:15:00Z</dcterms:created>
  <dcterms:modified xsi:type="dcterms:W3CDTF">2016-10-25T17:46:23Z</dcterms:modified>
</cp:coreProperties>
</file>